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Y:\Agenturos padaliniai\MPS\1. Tyrimų ataskaitos ir kt\Nauji tyrimai nuo 2018-01-01\1720 metodika\"/>
    </mc:Choice>
  </mc:AlternateContent>
  <xr:revisionPtr revIDLastSave="0" documentId="13_ncr:1_{DFA8F3EB-7A27-42F6-ACFB-C8B4EB9E7A0C}" xr6:coauthVersionLast="40" xr6:coauthVersionMax="40" xr10:uidLastSave="{00000000-0000-0000-0000-000000000000}"/>
  <bookViews>
    <workbookView xWindow="-120" yWindow="-120" windowWidth="29040" windowHeight="15840" activeTab="1" xr2:uid="{676D294B-3F7A-49E7-9233-BAA67C849360}"/>
  </bookViews>
  <sheets>
    <sheet name="1 priedas. Apskaičiavimas" sheetId="8" r:id="rId1"/>
    <sheet name="Pvz. apskaičiavimas" sheetId="1" r:id="rId2"/>
    <sheet name="2 priedas. FĮ deklaravimas " sheetId="7" r:id="rId3"/>
    <sheet name="Pvz. FĮ deklaravima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7" l="1"/>
  <c r="G15" i="7"/>
  <c r="G16" i="7"/>
  <c r="G17" i="7"/>
  <c r="G18" i="7"/>
  <c r="G19" i="7"/>
  <c r="G13" i="7"/>
  <c r="T23" i="1"/>
  <c r="T24" i="1"/>
  <c r="T25" i="1"/>
  <c r="T22" i="1"/>
  <c r="T19" i="1"/>
  <c r="T20" i="1"/>
  <c r="T18" i="1"/>
  <c r="T15" i="1"/>
  <c r="T16" i="1"/>
  <c r="S23" i="1"/>
  <c r="S24" i="1"/>
  <c r="S25" i="1"/>
  <c r="S22" i="1"/>
  <c r="S19" i="1"/>
  <c r="S20" i="1"/>
  <c r="S18" i="1"/>
  <c r="T14" i="1"/>
  <c r="S15" i="1"/>
  <c r="S16" i="1"/>
  <c r="S14" i="1"/>
  <c r="T23" i="8"/>
  <c r="T24" i="8"/>
  <c r="T25" i="8"/>
  <c r="T22" i="8"/>
  <c r="T19" i="8"/>
  <c r="T20" i="8"/>
  <c r="T18" i="8"/>
  <c r="T15" i="8"/>
  <c r="T16" i="8"/>
  <c r="S23" i="8"/>
  <c r="S24" i="8"/>
  <c r="S25" i="8"/>
  <c r="S22" i="8"/>
  <c r="S19" i="8"/>
  <c r="S20" i="8"/>
  <c r="S18" i="8"/>
  <c r="S15" i="8"/>
  <c r="S16" i="8"/>
  <c r="R25" i="8" l="1"/>
  <c r="Q25" i="8"/>
  <c r="R24" i="8"/>
  <c r="Q24" i="8"/>
  <c r="R23" i="8"/>
  <c r="Q23" i="8"/>
  <c r="R22" i="8"/>
  <c r="Q22" i="8"/>
  <c r="R20" i="8"/>
  <c r="Q20" i="8"/>
  <c r="R19" i="8"/>
  <c r="Q19" i="8"/>
  <c r="R18" i="8"/>
  <c r="Q18" i="8"/>
  <c r="R16" i="8"/>
  <c r="Q16" i="8"/>
  <c r="R15" i="8"/>
  <c r="Q15" i="8"/>
  <c r="R14" i="8"/>
  <c r="Q14" i="8"/>
  <c r="AE19" i="7"/>
  <c r="AE18" i="7"/>
  <c r="AE17" i="7"/>
  <c r="AE16" i="7"/>
  <c r="AE15" i="7"/>
  <c r="AE14" i="7"/>
  <c r="AE13" i="7"/>
  <c r="AC14" i="7"/>
  <c r="AC15" i="7"/>
  <c r="AC16" i="7"/>
  <c r="AC17" i="7"/>
  <c r="AC18" i="7"/>
  <c r="AC19" i="7"/>
  <c r="AC13" i="7"/>
  <c r="AA14" i="7"/>
  <c r="AA15" i="7"/>
  <c r="AA16" i="7"/>
  <c r="AA17" i="7"/>
  <c r="AA18" i="7"/>
  <c r="AA19" i="7"/>
  <c r="AA13" i="7"/>
  <c r="Y14" i="7"/>
  <c r="Y15" i="7"/>
  <c r="Y16" i="7"/>
  <c r="Y17" i="7"/>
  <c r="Y18" i="7"/>
  <c r="Y19" i="7"/>
  <c r="Y13" i="7"/>
  <c r="W14" i="7"/>
  <c r="W15" i="7"/>
  <c r="W16" i="7"/>
  <c r="W17" i="7"/>
  <c r="W18" i="7"/>
  <c r="W19" i="7"/>
  <c r="W13" i="7"/>
  <c r="U14" i="7"/>
  <c r="U15" i="7"/>
  <c r="U16" i="7"/>
  <c r="U17" i="7"/>
  <c r="U18" i="7"/>
  <c r="U19" i="7"/>
  <c r="U13" i="7"/>
  <c r="S14" i="7"/>
  <c r="S15" i="7"/>
  <c r="S16" i="7"/>
  <c r="S17" i="7"/>
  <c r="S18" i="7"/>
  <c r="S19" i="7"/>
  <c r="S13" i="7"/>
  <c r="Q19" i="7"/>
  <c r="O19" i="7"/>
  <c r="M19" i="7"/>
  <c r="F19" i="7"/>
  <c r="K19" i="7"/>
  <c r="Q18" i="7"/>
  <c r="O18" i="7"/>
  <c r="M18" i="7"/>
  <c r="F18" i="7"/>
  <c r="K18" i="7"/>
  <c r="Q17" i="7"/>
  <c r="O17" i="7"/>
  <c r="M17" i="7"/>
  <c r="F17" i="7"/>
  <c r="K17" i="7"/>
  <c r="Q16" i="7"/>
  <c r="O16" i="7"/>
  <c r="M16" i="7"/>
  <c r="F16" i="7"/>
  <c r="K16" i="7"/>
  <c r="Q15" i="7"/>
  <c r="O15" i="7"/>
  <c r="M15" i="7"/>
  <c r="F15" i="7"/>
  <c r="K15" i="7"/>
  <c r="Q14" i="7"/>
  <c r="O14" i="7"/>
  <c r="M14" i="7"/>
  <c r="F14" i="7"/>
  <c r="K14" i="7"/>
  <c r="Q13" i="7"/>
  <c r="O13" i="7"/>
  <c r="M13" i="7"/>
  <c r="F13" i="7"/>
  <c r="K13" i="7"/>
  <c r="F22" i="2"/>
  <c r="G22" i="2" s="1"/>
  <c r="F17" i="2"/>
  <c r="G17" i="2" s="1"/>
  <c r="F18" i="2"/>
  <c r="G18" i="2" s="1"/>
  <c r="F19" i="2"/>
  <c r="G19" i="2" s="1"/>
  <c r="F20" i="2"/>
  <c r="G20" i="2" s="1"/>
  <c r="F21" i="2"/>
  <c r="G21" i="2" s="1"/>
  <c r="F16" i="2"/>
  <c r="G16" i="2" s="1"/>
  <c r="R23" i="1"/>
  <c r="R24" i="1"/>
  <c r="R25" i="1"/>
  <c r="R19" i="1"/>
  <c r="R20" i="1"/>
  <c r="R16" i="1"/>
  <c r="R15" i="1"/>
  <c r="R14" i="1"/>
  <c r="Q25" i="1"/>
  <c r="Q24" i="1"/>
  <c r="Q23" i="1"/>
  <c r="Q22" i="1"/>
  <c r="Q20" i="1"/>
  <c r="Q19" i="1"/>
  <c r="Q18" i="1"/>
  <c r="Q16" i="1"/>
  <c r="Q15" i="1"/>
  <c r="Q14" i="1"/>
  <c r="S14" i="8" l="1"/>
  <c r="T14" i="8" s="1"/>
  <c r="U25" i="8"/>
  <c r="U19" i="8"/>
  <c r="I16" i="7"/>
  <c r="I19" i="7"/>
  <c r="I13" i="7"/>
  <c r="I14" i="7"/>
  <c r="I15" i="7"/>
  <c r="I17" i="7"/>
  <c r="I18" i="7"/>
  <c r="U20" i="8" l="1"/>
  <c r="U22" i="8"/>
  <c r="U24" i="8"/>
  <c r="U23" i="8"/>
  <c r="U18" i="8"/>
  <c r="R22" i="1"/>
  <c r="R18" i="1"/>
  <c r="U18" i="1" l="1"/>
  <c r="U19" i="1"/>
  <c r="U20" i="1"/>
  <c r="D17" i="2"/>
  <c r="D16" i="2"/>
  <c r="O16" i="2" s="1"/>
  <c r="U25" i="1"/>
  <c r="U24" i="1"/>
  <c r="U23" i="1"/>
  <c r="U22" i="1"/>
  <c r="D18" i="2"/>
  <c r="O18" i="2" s="1"/>
  <c r="M17" i="2" l="1"/>
  <c r="K17" i="2"/>
  <c r="O17" i="2"/>
  <c r="Q17" i="2"/>
  <c r="I17" i="2"/>
  <c r="Q16" i="2"/>
  <c r="K16" i="2"/>
  <c r="I16" i="2"/>
  <c r="D21" i="2"/>
  <c r="Q21" i="2" s="1"/>
  <c r="M16" i="2"/>
  <c r="D19" i="2"/>
  <c r="K19" i="2" s="1"/>
  <c r="K18" i="2"/>
  <c r="M18" i="2"/>
  <c r="Q18" i="2"/>
  <c r="D22" i="2"/>
  <c r="D20" i="2"/>
  <c r="I18" i="2"/>
  <c r="I21" i="2" l="1"/>
  <c r="I19" i="2"/>
  <c r="M19" i="2"/>
  <c r="Q19" i="2"/>
  <c r="K21" i="2"/>
  <c r="M21" i="2"/>
  <c r="O21" i="2"/>
  <c r="O19" i="2"/>
  <c r="I20" i="2"/>
  <c r="M20" i="2"/>
  <c r="Q20" i="2"/>
  <c r="O20" i="2"/>
  <c r="K20" i="2"/>
  <c r="Q22" i="2"/>
  <c r="O22" i="2"/>
  <c r="M22" i="2"/>
  <c r="I22" i="2"/>
  <c r="K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Edita Česnulienė</author>
  </authors>
  <commentList>
    <comment ref="B16" authorId="0" shapeId="0" xr:uid="{38DE82A0-3C7D-4020-A8E7-933F41DCB7EE}">
      <text>
        <r>
          <rPr>
            <b/>
            <sz val="9"/>
            <color indexed="81"/>
            <rFont val="Tahoma"/>
            <charset val="1"/>
          </rPr>
          <t>Edita Česnulienė:</t>
        </r>
        <r>
          <rPr>
            <sz val="9"/>
            <color indexed="81"/>
            <rFont val="Tahoma"/>
            <charset val="1"/>
          </rPr>
          <t xml:space="preserve">
kai nėra duomenų</t>
        </r>
      </text>
    </comment>
    <comment ref="B20" authorId="0" shapeId="0" xr:uid="{989EDCF4-B1B9-4840-AD71-4D55D2EAE7B3}">
      <text>
        <r>
          <rPr>
            <b/>
            <sz val="9"/>
            <color indexed="81"/>
            <rFont val="Tahoma"/>
            <charset val="1"/>
          </rPr>
          <t>Edita Česnulienė:</t>
        </r>
        <r>
          <rPr>
            <sz val="9"/>
            <color indexed="81"/>
            <rFont val="Tahoma"/>
            <charset val="1"/>
          </rPr>
          <t xml:space="preserve">
kai nėra duomenų</t>
        </r>
      </text>
    </comment>
    <comment ref="B25" authorId="0" shapeId="0" xr:uid="{8A213554-D1FB-4B53-B8AE-0D4ED03E933C}">
      <text>
        <r>
          <rPr>
            <b/>
            <sz val="9"/>
            <color indexed="81"/>
            <rFont val="Tahoma"/>
            <charset val="1"/>
          </rPr>
          <t>Edita Česnulienė:</t>
        </r>
        <r>
          <rPr>
            <sz val="9"/>
            <color indexed="81"/>
            <rFont val="Tahoma"/>
            <charset val="1"/>
          </rPr>
          <t xml:space="preserve">
kai nėra duomenų</t>
        </r>
      </text>
    </comment>
  </commentList>
</comments>
</file>

<file path=xl/sharedStrings.xml><?xml version="1.0" encoding="utf-8"?>
<sst xmlns="http://schemas.openxmlformats.org/spreadsheetml/2006/main" count="243" uniqueCount="78">
  <si>
    <t>Vardas, Pavardė</t>
  </si>
  <si>
    <t>Pareigos/funkcijos/rangas/padalinys/skyrius</t>
  </si>
  <si>
    <t>1.</t>
  </si>
  <si>
    <t>2.</t>
  </si>
  <si>
    <t>3.</t>
  </si>
  <si>
    <t>4.</t>
  </si>
  <si>
    <t>5.</t>
  </si>
  <si>
    <t>6.</t>
  </si>
  <si>
    <t>Jonas Petraitis</t>
  </si>
  <si>
    <t>1 mėn.</t>
  </si>
  <si>
    <t>2 mėn.</t>
  </si>
  <si>
    <t>3 mėn.</t>
  </si>
  <si>
    <t>4 mėn.</t>
  </si>
  <si>
    <t>5 mėn.</t>
  </si>
  <si>
    <t>6 mėn.</t>
  </si>
  <si>
    <t>7 mėn.</t>
  </si>
  <si>
    <t>8 mėn.</t>
  </si>
  <si>
    <t>9 mėn.</t>
  </si>
  <si>
    <t>10 mėn.</t>
  </si>
  <si>
    <t>11 mėn.</t>
  </si>
  <si>
    <t>12 mėn.</t>
  </si>
  <si>
    <t>Iš viso darbo užmokesčio sąnaudos</t>
  </si>
  <si>
    <t>specialistas</t>
  </si>
  <si>
    <t>Antanas Jonaitis</t>
  </si>
  <si>
    <t>vyr. Specialistas</t>
  </si>
  <si>
    <t>Ona Petraitienė</t>
  </si>
  <si>
    <t>specialistė</t>
  </si>
  <si>
    <t>x</t>
  </si>
  <si>
    <t>7.</t>
  </si>
  <si>
    <t>8.</t>
  </si>
  <si>
    <t>9.</t>
  </si>
  <si>
    <t>10.</t>
  </si>
  <si>
    <t>Petras Jonaitis</t>
  </si>
  <si>
    <t>skyrius X, vedėjas</t>
  </si>
  <si>
    <t>Vėliausiai apskaitytas darbo užmokestis 12 mėnesių laikotarpiu</t>
  </si>
  <si>
    <t>Nustatytas valandinis personalo įkainis</t>
  </si>
  <si>
    <t xml:space="preserve">Liko deklaruoti darbo valandų </t>
  </si>
  <si>
    <t>....</t>
  </si>
  <si>
    <t>Val.</t>
  </si>
  <si>
    <t>DU, Eur</t>
  </si>
  <si>
    <t>11.</t>
  </si>
  <si>
    <t>Įkainis apskaičiuojamas skyriaus darbuotojams</t>
  </si>
  <si>
    <t>Įkainis apskaičiuojamas tos pačios pareigybės darbuotojams</t>
  </si>
  <si>
    <t>Įkainis apskaičiuojamas kiekvienam darbuotojui atskirai</t>
  </si>
  <si>
    <t xml:space="preserve">Eil. Nr. </t>
  </si>
  <si>
    <t>Etatas</t>
  </si>
  <si>
    <t>Viso dirbta mėnesių</t>
  </si>
  <si>
    <t xml:space="preserve">Darbo užmokesčio išlaidų duomenys perskaičiuojami 12 mėnesių laikotarpiui 
(jei taikoma)
</t>
  </si>
  <si>
    <t>8=(7/6)*12</t>
  </si>
  <si>
    <t>Etatas, kuriam darbuotojas įdarbinamas darbui projekte/darbo laikas proc. darbui projekte</t>
  </si>
  <si>
    <t>Nustatytas darbo valandų skaičius metams</t>
  </si>
  <si>
    <t>6=5*1720 val.</t>
  </si>
  <si>
    <t>7=6-8</t>
  </si>
  <si>
    <t>skyrius X, specialistas</t>
  </si>
  <si>
    <t>skyrius X, vyr. specialistas</t>
  </si>
  <si>
    <t>skyrius X, specialistė</t>
  </si>
  <si>
    <t>Eil. Nr.</t>
  </si>
  <si>
    <r>
      <t xml:space="preserve">Apskaičiuojamas </t>
    </r>
    <r>
      <rPr>
        <b/>
        <sz val="11"/>
        <rFont val="Calibri"/>
        <family val="2"/>
        <charset val="186"/>
        <scheme val="minor"/>
      </rPr>
      <t>individualus</t>
    </r>
    <r>
      <rPr>
        <sz val="11"/>
        <color theme="1"/>
        <rFont val="Calibri"/>
        <family val="2"/>
        <charset val="186"/>
        <scheme val="minor"/>
      </rPr>
      <t xml:space="preserve"> valandinis personalo fiksuotasis įkainis, naudojant standartinį 1 720 darbo valandų skaičių</t>
    </r>
  </si>
  <si>
    <r>
      <t xml:space="preserve">Apskaičiuojamas </t>
    </r>
    <r>
      <rPr>
        <b/>
        <sz val="11"/>
        <rFont val="Calibri"/>
        <family val="2"/>
        <charset val="186"/>
        <scheme val="minor"/>
      </rPr>
      <t>bendras</t>
    </r>
    <r>
      <rPr>
        <sz val="11"/>
        <color theme="1"/>
        <rFont val="Calibri"/>
        <family val="2"/>
        <charset val="186"/>
        <scheme val="minor"/>
      </rPr>
      <t xml:space="preserve"> valandinis personalo fiksuotasis įkainis, naudojant standartinų 1 720 darbo valandų skaičių</t>
    </r>
  </si>
  <si>
    <t>9=8/(1720 val.*5)</t>
  </si>
  <si>
    <t>Pareigos/funkcijos/
rangas/padalinys/skyrius</t>
  </si>
  <si>
    <t>Už</t>
  </si>
  <si>
    <t>m.</t>
  </si>
  <si>
    <t>mėn.</t>
  </si>
  <si>
    <t>Nr.</t>
  </si>
  <si>
    <r>
      <t xml:space="preserve">1. BENDROJI DALIS  </t>
    </r>
    <r>
      <rPr>
        <sz val="10"/>
        <rFont val="Times New Roman"/>
        <family val="1"/>
        <charset val="186"/>
      </rPr>
      <t xml:space="preserve">               </t>
    </r>
  </si>
  <si>
    <t>Projekto kodas</t>
  </si>
  <si>
    <t>Projekto vykdytojo/partnerio pavadinimas</t>
  </si>
  <si>
    <t>sausio</t>
  </si>
  <si>
    <t>XXX</t>
  </si>
  <si>
    <t>YYY</t>
  </si>
  <si>
    <t>VALANDINIO PERSONALO FIKSUOTOJO ĮKAINIO, NAUDOJANT 1 720 VALANDŲ STANDARTINĮ METINĮ DARBO LAIKĄ, APSKAIČIAVIMO FORMA</t>
  </si>
  <si>
    <t>Pareiškėjo organizacijos kodas</t>
  </si>
  <si>
    <t>Pareiškėjo/partnerio organizacijos pavadinimas</t>
  </si>
  <si>
    <t>2019-01.</t>
  </si>
  <si>
    <t>xxx</t>
  </si>
  <si>
    <t xml:space="preserve">PAŽYMA DARBO UŽMOKESČIO, APSKAIČIUOTAM NAUDOJANT 1 720 VALANDŲ STANDARTINĮ METINĮ DARBO LAIKĄ, DEKLARAVIMUI 
</t>
  </si>
  <si>
    <t xml:space="preserve">PAŽYMA DARBO UŽMOKESČIO, APSKAIČIUOTO NAUDOJANT 1 720 VALANDŲ STANDARTINĮ METINĮ DARBO LAIKĄ, DEKLARAVIMUI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</si>
</sst>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indexed="81"/>
      <name val="Tahoma"/>
      <charset val="1"/>
    </font>
    <font>
      <b/>
      <sz val="9"/>
      <color indexed="81"/>
      <name val="Tahoma"/>
      <charset val="1"/>
    </font>
    <font>
      <i/>
      <sz val="11"/>
      <color theme="1"/>
      <name val="Calibri"/>
      <family val="2"/>
      <charset val="186"/>
      <scheme val="minor"/>
    </font>
    <font>
      <sz val="8"/>
      <color theme="1"/>
      <name val="Calibri"/>
      <family val="2"/>
      <charset val="186"/>
      <scheme val="minor"/>
    </font>
    <font>
      <sz val="11"/>
      <name val="Calibri"/>
      <family val="2"/>
      <charset val="186"/>
      <scheme val="minor"/>
    </font>
    <font>
      <i/>
      <sz val="11"/>
      <name val="Calibri"/>
      <family val="2"/>
      <charset val="186"/>
      <scheme val="minor"/>
    </font>
    <font>
      <b/>
      <sz val="11"/>
      <name val="Calibri"/>
      <family val="2"/>
      <charset val="186"/>
      <scheme val="minor"/>
    </font>
    <font>
      <b/>
      <sz val="12"/>
      <color indexed="8"/>
      <name val="Times New Roman"/>
      <family val="1"/>
      <charset val="186"/>
    </font>
    <font>
      <sz val="10"/>
      <name val="Arial"/>
      <family val="2"/>
      <charset val="186"/>
    </font>
    <font>
      <b/>
      <sz val="12"/>
      <name val="Times New Roman"/>
      <family val="1"/>
      <charset val="186"/>
    </font>
    <font>
      <sz val="12"/>
      <name val="Arial"/>
      <family val="2"/>
      <charset val="186"/>
    </font>
    <font>
      <sz val="12"/>
      <name val="Times New Roman"/>
      <family val="1"/>
      <charset val="186"/>
    </font>
    <font>
      <b/>
      <sz val="10"/>
      <name val="Times New Roman"/>
      <family val="1"/>
      <charset val="186"/>
    </font>
    <font>
      <sz val="10"/>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cellStyleXfs>
  <cellXfs count="75">
    <xf numFmtId="0" fontId="0" fillId="0" borderId="0" xfId="0"/>
    <xf numFmtId="0" fontId="0" fillId="0" borderId="1" xfId="0" applyBorder="1"/>
    <xf numFmtId="0" fontId="0" fillId="2" borderId="1" xfId="0" applyFill="1" applyBorder="1"/>
    <xf numFmtId="0" fontId="0" fillId="0" borderId="4" xfId="0" applyBorder="1"/>
    <xf numFmtId="0" fontId="0" fillId="0" borderId="5" xfId="0" applyBorder="1"/>
    <xf numFmtId="0" fontId="0" fillId="0" borderId="0" xfId="0" applyFill="1"/>
    <xf numFmtId="0" fontId="0" fillId="2" borderId="4" xfId="0" applyFill="1" applyBorder="1"/>
    <xf numFmtId="0" fontId="0" fillId="2" borderId="5" xfId="0" applyFill="1" applyBorder="1"/>
    <xf numFmtId="0" fontId="2" fillId="2" borderId="1" xfId="0" applyFont="1" applyFill="1" applyBorder="1"/>
    <xf numFmtId="0" fontId="2" fillId="2" borderId="5" xfId="0" applyFont="1" applyFill="1" applyBorder="1"/>
    <xf numFmtId="0" fontId="2" fillId="2" borderId="1" xfId="0" applyFont="1" applyFill="1" applyBorder="1" applyAlignment="1">
      <alignment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0" fillId="0" borderId="2" xfId="0" applyFill="1" applyBorder="1"/>
    <xf numFmtId="0" fontId="0" fillId="0" borderId="6" xfId="0" applyFill="1" applyBorder="1"/>
    <xf numFmtId="0" fontId="5" fillId="0" borderId="6" xfId="0" applyFont="1" applyFill="1" applyBorder="1" applyAlignment="1"/>
    <xf numFmtId="0" fontId="0" fillId="0" borderId="6" xfId="0" applyFill="1" applyBorder="1" applyAlignment="1">
      <alignment horizontal="center" wrapText="1"/>
    </xf>
    <xf numFmtId="0" fontId="0" fillId="2" borderId="3" xfId="0" applyFill="1" applyBorder="1"/>
    <xf numFmtId="0" fontId="2" fillId="2" borderId="5" xfId="0" applyFont="1" applyFill="1" applyBorder="1" applyAlignment="1">
      <alignment vertical="center"/>
    </xf>
    <xf numFmtId="0" fontId="0" fillId="0" borderId="2" xfId="0" applyBorder="1"/>
    <xf numFmtId="0" fontId="0" fillId="0" borderId="6" xfId="0" applyBorder="1"/>
    <xf numFmtId="0" fontId="5" fillId="0" borderId="6" xfId="0" applyFont="1" applyBorder="1"/>
    <xf numFmtId="0" fontId="0" fillId="2" borderId="6" xfId="0" applyFill="1" applyBorder="1"/>
    <xf numFmtId="0" fontId="2" fillId="2" borderId="6" xfId="0" applyFont="1" applyFill="1" applyBorder="1"/>
    <xf numFmtId="0" fontId="2" fillId="2" borderId="4" xfId="0" applyFont="1" applyFill="1" applyBorder="1" applyAlignment="1">
      <alignment vertical="center"/>
    </xf>
    <xf numFmtId="0" fontId="2" fillId="2" borderId="3" xfId="0" applyFont="1" applyFill="1" applyBorder="1"/>
    <xf numFmtId="0" fontId="6" fillId="0" borderId="0" xfId="0" applyFont="1"/>
    <xf numFmtId="0" fontId="7" fillId="2" borderId="1" xfId="0" applyFont="1" applyFill="1" applyBorder="1"/>
    <xf numFmtId="0" fontId="7" fillId="2" borderId="4" xfId="0" applyFont="1" applyFill="1" applyBorder="1"/>
    <xf numFmtId="0" fontId="7" fillId="2" borderId="5" xfId="0" applyFont="1" applyFill="1" applyBorder="1"/>
    <xf numFmtId="0" fontId="8" fillId="0" borderId="6" xfId="0" applyFont="1" applyBorder="1"/>
    <xf numFmtId="0" fontId="0" fillId="2" borderId="1" xfId="0" applyFont="1" applyFill="1" applyBorder="1" applyAlignment="1">
      <alignment horizontal="center" vertical="center"/>
    </xf>
    <xf numFmtId="0" fontId="0" fillId="0" borderId="6" xfId="0" applyFill="1" applyBorder="1" applyAlignment="1">
      <alignment wrapText="1"/>
    </xf>
    <xf numFmtId="0" fontId="0" fillId="0" borderId="3" xfId="0" applyFill="1" applyBorder="1"/>
    <xf numFmtId="9" fontId="7" fillId="2" borderId="1" xfId="1" applyFont="1" applyFill="1" applyBorder="1"/>
    <xf numFmtId="0" fontId="0" fillId="0" borderId="0" xfId="0" applyFont="1"/>
    <xf numFmtId="0" fontId="0" fillId="2" borderId="9" xfId="0" applyFont="1" applyFill="1" applyBorder="1" applyAlignment="1">
      <alignment horizontal="center" wrapText="1"/>
    </xf>
    <xf numFmtId="0" fontId="0" fillId="2" borderId="4" xfId="0" applyFont="1" applyFill="1" applyBorder="1" applyAlignment="1">
      <alignment horizontal="center"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xf numFmtId="0" fontId="12" fillId="0" borderId="0" xfId="2" applyFont="1" applyAlignment="1">
      <alignment horizontal="right"/>
    </xf>
    <xf numFmtId="0" fontId="12" fillId="0" borderId="10" xfId="2" applyFont="1" applyBorder="1" applyAlignment="1">
      <alignment horizontal="center"/>
    </xf>
    <xf numFmtId="0" fontId="12" fillId="0" borderId="0" xfId="2" applyFont="1" applyAlignment="1"/>
    <xf numFmtId="0" fontId="10" fillId="0" borderId="10" xfId="0" applyFont="1" applyBorder="1" applyAlignment="1">
      <alignment horizontal="center" vertical="center"/>
    </xf>
    <xf numFmtId="0" fontId="13" fillId="0" borderId="0" xfId="0" applyFont="1"/>
    <xf numFmtId="0" fontId="14" fillId="0" borderId="0" xfId="2" applyFont="1" applyAlignment="1">
      <alignment horizontal="right"/>
    </xf>
    <xf numFmtId="17" fontId="14" fillId="0" borderId="10" xfId="2" applyNumberFormat="1" applyFont="1" applyBorder="1" applyAlignment="1">
      <alignment horizontal="center"/>
    </xf>
    <xf numFmtId="0" fontId="15" fillId="0" borderId="0" xfId="2" applyFont="1" applyBorder="1" applyAlignment="1"/>
    <xf numFmtId="0" fontId="16" fillId="0" borderId="0" xfId="2" applyFont="1" applyBorder="1"/>
    <xf numFmtId="0" fontId="16" fillId="0" borderId="0" xfId="2" applyFont="1"/>
    <xf numFmtId="0" fontId="15" fillId="0" borderId="0" xfId="2" applyFont="1" applyFill="1" applyBorder="1" applyAlignment="1">
      <alignment vertical="top" wrapText="1"/>
    </xf>
    <xf numFmtId="0" fontId="10" fillId="0" borderId="0" xfId="0" applyFont="1" applyAlignment="1">
      <alignment horizontal="left"/>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5" fillId="2" borderId="2" xfId="2" applyFont="1" applyFill="1" applyBorder="1" applyAlignment="1">
      <alignment horizontal="left" vertical="center" wrapText="1"/>
    </xf>
    <xf numFmtId="0" fontId="15" fillId="2" borderId="6" xfId="2" applyFont="1" applyFill="1" applyBorder="1" applyAlignment="1">
      <alignment horizontal="left" vertical="center" wrapText="1"/>
    </xf>
    <xf numFmtId="0" fontId="15" fillId="2" borderId="3"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15" fillId="0" borderId="6" xfId="2" applyFont="1" applyFill="1" applyBorder="1" applyAlignment="1">
      <alignment horizontal="left" vertical="center" wrapText="1"/>
    </xf>
    <xf numFmtId="0" fontId="15" fillId="0" borderId="3" xfId="2"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horizontal="center"/>
    </xf>
    <xf numFmtId="0" fontId="10" fillId="0" borderId="0" xfId="0" applyFont="1" applyAlignment="1">
      <alignment horizont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cellXfs>
  <cellStyles count="3">
    <cellStyle name="Įprastas 2" xfId="2" xr:uid="{F3B54474-B4D7-491A-B456-4A343440C88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CCE9-A684-4E52-873D-F3CAD8234003}">
  <dimension ref="A4:IU26"/>
  <sheetViews>
    <sheetView topLeftCell="A4" workbookViewId="0">
      <selection activeCell="D8" sqref="D8:J8"/>
    </sheetView>
  </sheetViews>
  <sheetFormatPr defaultRowHeight="15" x14ac:dyDescent="0.25"/>
  <cols>
    <col min="1" max="1" width="4.5703125" customWidth="1"/>
    <col min="2" max="2" width="16" customWidth="1"/>
    <col min="3" max="3" width="25.140625" customWidth="1"/>
    <col min="18" max="18" width="13.28515625" customWidth="1"/>
    <col min="19" max="19" width="16.28515625" customWidth="1"/>
    <col min="20" max="20" width="20.140625" customWidth="1"/>
    <col min="21" max="21" width="20.28515625" customWidth="1"/>
  </cols>
  <sheetData>
    <row r="4" spans="1:255" ht="36.75" customHeight="1" x14ac:dyDescent="0.25">
      <c r="A4" s="65" t="s">
        <v>71</v>
      </c>
      <c r="B4" s="65"/>
      <c r="C4" s="65"/>
      <c r="D4" s="65"/>
      <c r="E4" s="65"/>
      <c r="F4" s="65"/>
      <c r="G4" s="65"/>
      <c r="H4" s="65"/>
      <c r="I4" s="65"/>
      <c r="J4" s="65"/>
      <c r="K4" s="65"/>
      <c r="L4" s="65"/>
      <c r="M4" s="65"/>
      <c r="N4" s="65"/>
      <c r="O4" s="65"/>
      <c r="P4" s="65"/>
      <c r="Q4" s="65"/>
      <c r="R4" s="65"/>
      <c r="S4" s="65"/>
      <c r="T4" s="65"/>
      <c r="U4" s="65"/>
    </row>
    <row r="5" spans="1:255" ht="15.75" x14ac:dyDescent="0.25">
      <c r="A5" s="38"/>
      <c r="B5" s="39"/>
      <c r="C5" s="39"/>
      <c r="D5" s="39"/>
      <c r="E5" s="39"/>
      <c r="F5" s="39"/>
      <c r="G5" s="39"/>
      <c r="H5" s="39"/>
      <c r="I5" s="39"/>
      <c r="J5" s="39"/>
    </row>
    <row r="6" spans="1:255" x14ac:dyDescent="0.25">
      <c r="A6" s="48"/>
      <c r="B6" s="48"/>
      <c r="C6" s="48"/>
      <c r="D6" s="48"/>
      <c r="E6" s="48"/>
      <c r="F6" s="48"/>
      <c r="G6" s="48"/>
      <c r="H6" s="48"/>
      <c r="I6" s="48"/>
      <c r="J6" s="48"/>
      <c r="K6" s="49"/>
      <c r="L6" s="49"/>
      <c r="M6" s="49"/>
      <c r="N6" s="49"/>
      <c r="O6" s="49"/>
      <c r="P6" s="49"/>
      <c r="Q6" s="49"/>
      <c r="R6" s="49"/>
      <c r="S6" s="49"/>
      <c r="T6" s="49"/>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row>
    <row r="7" spans="1:255" ht="16.5" customHeight="1" x14ac:dyDescent="0.25">
      <c r="A7" s="56" t="s">
        <v>73</v>
      </c>
      <c r="B7" s="57"/>
      <c r="C7" s="58"/>
      <c r="D7" s="59"/>
      <c r="E7" s="60"/>
      <c r="F7" s="60"/>
      <c r="G7" s="60"/>
      <c r="H7" s="60"/>
      <c r="I7" s="60"/>
      <c r="J7" s="61"/>
      <c r="K7" s="51"/>
      <c r="L7" s="51"/>
      <c r="M7" s="51"/>
      <c r="N7" s="51"/>
      <c r="O7" s="51"/>
      <c r="P7" s="51"/>
      <c r="Q7" s="51"/>
      <c r="R7" s="51"/>
      <c r="S7" s="51"/>
      <c r="T7" s="49"/>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row>
    <row r="8" spans="1:255" ht="17.25" customHeight="1" x14ac:dyDescent="0.25">
      <c r="A8" s="56" t="s">
        <v>72</v>
      </c>
      <c r="B8" s="57"/>
      <c r="C8" s="58"/>
      <c r="D8" s="59"/>
      <c r="E8" s="60"/>
      <c r="F8" s="60"/>
      <c r="G8" s="60"/>
      <c r="H8" s="60"/>
      <c r="I8" s="60"/>
      <c r="J8" s="61"/>
      <c r="K8" s="51"/>
      <c r="L8" s="51"/>
      <c r="M8" s="51"/>
      <c r="N8" s="51"/>
      <c r="O8" s="51"/>
      <c r="P8" s="51"/>
      <c r="Q8" s="51"/>
      <c r="R8" s="51"/>
      <c r="S8" s="51"/>
      <c r="T8" s="49"/>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row>
    <row r="10" spans="1:255" ht="15" customHeight="1" x14ac:dyDescent="0.25">
      <c r="A10" s="62" t="s">
        <v>44</v>
      </c>
      <c r="B10" s="63" t="s">
        <v>0</v>
      </c>
      <c r="C10" s="62" t="s">
        <v>1</v>
      </c>
      <c r="D10" s="64" t="s">
        <v>34</v>
      </c>
      <c r="E10" s="64"/>
      <c r="F10" s="64"/>
      <c r="G10" s="64"/>
      <c r="H10" s="64"/>
      <c r="I10" s="64"/>
      <c r="J10" s="64"/>
      <c r="K10" s="64"/>
      <c r="L10" s="64"/>
      <c r="M10" s="64"/>
      <c r="N10" s="64"/>
      <c r="O10" s="64"/>
      <c r="P10" s="62" t="s">
        <v>45</v>
      </c>
      <c r="Q10" s="62" t="s">
        <v>46</v>
      </c>
      <c r="R10" s="62" t="s">
        <v>21</v>
      </c>
      <c r="S10" s="62" t="s">
        <v>47</v>
      </c>
      <c r="T10" s="62" t="s">
        <v>57</v>
      </c>
      <c r="U10" s="62" t="s">
        <v>58</v>
      </c>
    </row>
    <row r="11" spans="1:255" ht="111.75" customHeight="1" x14ac:dyDescent="0.25">
      <c r="A11" s="62"/>
      <c r="B11" s="63"/>
      <c r="C11" s="62"/>
      <c r="D11" s="31" t="s">
        <v>9</v>
      </c>
      <c r="E11" s="31" t="s">
        <v>10</v>
      </c>
      <c r="F11" s="31" t="s">
        <v>11</v>
      </c>
      <c r="G11" s="31" t="s">
        <v>12</v>
      </c>
      <c r="H11" s="31" t="s">
        <v>13</v>
      </c>
      <c r="I11" s="31" t="s">
        <v>14</v>
      </c>
      <c r="J11" s="31" t="s">
        <v>15</v>
      </c>
      <c r="K11" s="31" t="s">
        <v>16</v>
      </c>
      <c r="L11" s="31" t="s">
        <v>17</v>
      </c>
      <c r="M11" s="31" t="s">
        <v>18</v>
      </c>
      <c r="N11" s="31" t="s">
        <v>19</v>
      </c>
      <c r="O11" s="31" t="s">
        <v>20</v>
      </c>
      <c r="P11" s="62"/>
      <c r="Q11" s="62"/>
      <c r="R11" s="62"/>
      <c r="S11" s="62"/>
      <c r="T11" s="62"/>
      <c r="U11" s="62"/>
    </row>
    <row r="12" spans="1:255" x14ac:dyDescent="0.25">
      <c r="A12" s="11">
        <v>1</v>
      </c>
      <c r="B12" s="11">
        <v>2</v>
      </c>
      <c r="C12" s="12">
        <v>3</v>
      </c>
      <c r="D12" s="53">
        <v>4</v>
      </c>
      <c r="E12" s="54"/>
      <c r="F12" s="54"/>
      <c r="G12" s="54"/>
      <c r="H12" s="54"/>
      <c r="I12" s="54"/>
      <c r="J12" s="54"/>
      <c r="K12" s="54"/>
      <c r="L12" s="54"/>
      <c r="M12" s="54"/>
      <c r="N12" s="54"/>
      <c r="O12" s="55"/>
      <c r="P12" s="12">
        <v>5</v>
      </c>
      <c r="Q12" s="12">
        <v>6</v>
      </c>
      <c r="R12" s="12">
        <v>7</v>
      </c>
      <c r="S12" s="12" t="s">
        <v>48</v>
      </c>
      <c r="T12" s="12" t="s">
        <v>59</v>
      </c>
      <c r="U12" s="11">
        <v>10</v>
      </c>
    </row>
    <row r="13" spans="1:255" s="5" customFormat="1" ht="27" customHeight="1" x14ac:dyDescent="0.25">
      <c r="A13" s="13"/>
      <c r="B13" s="14"/>
      <c r="C13" s="15" t="s">
        <v>43</v>
      </c>
      <c r="D13" s="14"/>
      <c r="E13" s="14"/>
      <c r="F13" s="14"/>
      <c r="G13" s="14"/>
      <c r="H13" s="14"/>
      <c r="I13" s="14"/>
      <c r="J13" s="14"/>
      <c r="K13" s="14"/>
      <c r="L13" s="14"/>
      <c r="M13" s="14"/>
      <c r="N13" s="14"/>
      <c r="O13" s="14"/>
      <c r="P13" s="16"/>
      <c r="Q13" s="16"/>
      <c r="R13" s="32"/>
      <c r="S13" s="32"/>
      <c r="T13" s="16"/>
      <c r="U13" s="33"/>
    </row>
    <row r="14" spans="1:255" x14ac:dyDescent="0.25">
      <c r="A14" s="7" t="s">
        <v>2</v>
      </c>
      <c r="B14" s="7"/>
      <c r="C14" s="7"/>
      <c r="D14" s="4"/>
      <c r="E14" s="4"/>
      <c r="F14" s="4"/>
      <c r="G14" s="4"/>
      <c r="H14" s="4"/>
      <c r="I14" s="4"/>
      <c r="J14" s="4"/>
      <c r="K14" s="4"/>
      <c r="L14" s="4"/>
      <c r="M14" s="4"/>
      <c r="N14" s="4"/>
      <c r="O14" s="4"/>
      <c r="P14" s="4"/>
      <c r="Q14" s="7">
        <f>+COUNT(D14:O14)</f>
        <v>0</v>
      </c>
      <c r="R14" s="7">
        <f>+SUM(D14:O14)</f>
        <v>0</v>
      </c>
      <c r="S14" s="7">
        <f>+IFERROR((R14/Q14*12),0)</f>
        <v>0</v>
      </c>
      <c r="T14" s="9">
        <f>+IFERROR((ROUND(S14/(1720*P14),2)),0)</f>
        <v>0</v>
      </c>
      <c r="U14" s="7"/>
    </row>
    <row r="15" spans="1:255" x14ac:dyDescent="0.25">
      <c r="A15" s="2" t="s">
        <v>3</v>
      </c>
      <c r="B15" s="2"/>
      <c r="C15" s="2"/>
      <c r="D15" s="1"/>
      <c r="E15" s="1"/>
      <c r="F15" s="1"/>
      <c r="G15" s="1"/>
      <c r="H15" s="1"/>
      <c r="I15" s="1"/>
      <c r="J15" s="1"/>
      <c r="K15" s="1"/>
      <c r="L15" s="1"/>
      <c r="M15" s="1"/>
      <c r="N15" s="1"/>
      <c r="O15" s="1"/>
      <c r="P15" s="1"/>
      <c r="Q15" s="2">
        <f t="shared" ref="Q15:Q25" si="0">+COUNT(D15:O15)</f>
        <v>0</v>
      </c>
      <c r="R15" s="2">
        <f>+SUM(D15:O15)</f>
        <v>0</v>
      </c>
      <c r="S15" s="7">
        <f t="shared" ref="S15:S16" si="1">+IFERROR((R15/Q15*12),0)</f>
        <v>0</v>
      </c>
      <c r="T15" s="9">
        <f t="shared" ref="T15:T16" si="2">+IFERROR((ROUND(S15/(1720*P15),2)),0)</f>
        <v>0</v>
      </c>
      <c r="U15" s="2"/>
    </row>
    <row r="16" spans="1:255" x14ac:dyDescent="0.25">
      <c r="A16" s="6" t="s">
        <v>4</v>
      </c>
      <c r="B16" s="6"/>
      <c r="C16" s="6"/>
      <c r="D16" s="3"/>
      <c r="E16" s="3"/>
      <c r="F16" s="3"/>
      <c r="G16" s="3"/>
      <c r="H16" s="3"/>
      <c r="I16" s="3"/>
      <c r="J16" s="3"/>
      <c r="K16" s="3"/>
      <c r="L16" s="3"/>
      <c r="M16" s="3"/>
      <c r="N16" s="3"/>
      <c r="O16" s="3"/>
      <c r="P16" s="3"/>
      <c r="Q16" s="6">
        <f t="shared" si="0"/>
        <v>0</v>
      </c>
      <c r="R16" s="6">
        <f>+SUM(D16:O16)</f>
        <v>0</v>
      </c>
      <c r="S16" s="7">
        <f t="shared" si="1"/>
        <v>0</v>
      </c>
      <c r="T16" s="9">
        <f t="shared" si="2"/>
        <v>0</v>
      </c>
      <c r="U16" s="6"/>
    </row>
    <row r="17" spans="1:21" ht="24.75" customHeight="1" x14ac:dyDescent="0.25">
      <c r="A17" s="19"/>
      <c r="B17" s="20"/>
      <c r="C17" s="21" t="s">
        <v>42</v>
      </c>
      <c r="D17" s="20"/>
      <c r="E17" s="20"/>
      <c r="F17" s="20"/>
      <c r="G17" s="20"/>
      <c r="H17" s="20"/>
      <c r="I17" s="20"/>
      <c r="J17" s="20"/>
      <c r="K17" s="20"/>
      <c r="L17" s="20"/>
      <c r="M17" s="20"/>
      <c r="N17" s="20"/>
      <c r="O17" s="20"/>
      <c r="P17" s="20"/>
      <c r="Q17" s="22"/>
      <c r="R17" s="22"/>
      <c r="S17" s="22"/>
      <c r="T17" s="23"/>
      <c r="U17" s="17"/>
    </row>
    <row r="18" spans="1:21" x14ac:dyDescent="0.25">
      <c r="A18" s="7" t="s">
        <v>5</v>
      </c>
      <c r="B18" s="7"/>
      <c r="C18" s="29"/>
      <c r="D18" s="4"/>
      <c r="E18" s="4"/>
      <c r="F18" s="4"/>
      <c r="G18" s="4"/>
      <c r="H18" s="4"/>
      <c r="I18" s="4"/>
      <c r="J18" s="4"/>
      <c r="K18" s="4"/>
      <c r="L18" s="4"/>
      <c r="M18" s="4"/>
      <c r="N18" s="4"/>
      <c r="O18" s="4"/>
      <c r="P18" s="4"/>
      <c r="Q18" s="7">
        <f t="shared" si="0"/>
        <v>0</v>
      </c>
      <c r="R18" s="7">
        <f>+SUM(D18:O18)</f>
        <v>0</v>
      </c>
      <c r="S18" s="7">
        <f>+IFERROR((18/Q18*12),0)</f>
        <v>0</v>
      </c>
      <c r="T18" s="9">
        <f>+IFERROR((ROUND(S18/(1720*P18),2)),0)</f>
        <v>0</v>
      </c>
      <c r="U18" s="18">
        <f>+ROUND((T18+T19+T20)/3,2)</f>
        <v>0</v>
      </c>
    </row>
    <row r="19" spans="1:21" x14ac:dyDescent="0.25">
      <c r="A19" s="2" t="s">
        <v>6</v>
      </c>
      <c r="B19" s="2"/>
      <c r="C19" s="27"/>
      <c r="D19" s="1"/>
      <c r="E19" s="1"/>
      <c r="F19" s="1"/>
      <c r="G19" s="1"/>
      <c r="H19" s="1"/>
      <c r="I19" s="1"/>
      <c r="J19" s="1"/>
      <c r="K19" s="1"/>
      <c r="L19" s="1"/>
      <c r="M19" s="1"/>
      <c r="N19" s="1"/>
      <c r="O19" s="1"/>
      <c r="P19" s="1"/>
      <c r="Q19" s="2">
        <f t="shared" si="0"/>
        <v>0</v>
      </c>
      <c r="R19" s="2">
        <f t="shared" ref="R19:R20" si="3">+SUM(D19:O19)</f>
        <v>0</v>
      </c>
      <c r="S19" s="7">
        <f t="shared" ref="S19:S20" si="4">+IFERROR((18/Q19*12),0)</f>
        <v>0</v>
      </c>
      <c r="T19" s="9">
        <f t="shared" ref="T19:T20" si="5">+IFERROR((ROUND(S19/(1720*P19),2)),0)</f>
        <v>0</v>
      </c>
      <c r="U19" s="10">
        <f>+ROUND((T19+T20+T18)/3,2)</f>
        <v>0</v>
      </c>
    </row>
    <row r="20" spans="1:21" x14ac:dyDescent="0.25">
      <c r="A20" s="6" t="s">
        <v>7</v>
      </c>
      <c r="B20" s="6"/>
      <c r="C20" s="28"/>
      <c r="D20" s="3"/>
      <c r="E20" s="3"/>
      <c r="F20" s="3"/>
      <c r="G20" s="3"/>
      <c r="H20" s="3"/>
      <c r="I20" s="3"/>
      <c r="J20" s="3"/>
      <c r="K20" s="3"/>
      <c r="L20" s="3"/>
      <c r="M20" s="3"/>
      <c r="N20" s="3"/>
      <c r="O20" s="3"/>
      <c r="P20" s="3"/>
      <c r="Q20" s="6">
        <f t="shared" si="0"/>
        <v>0</v>
      </c>
      <c r="R20" s="6">
        <f t="shared" si="3"/>
        <v>0</v>
      </c>
      <c r="S20" s="7">
        <f t="shared" si="4"/>
        <v>0</v>
      </c>
      <c r="T20" s="9">
        <f t="shared" si="5"/>
        <v>0</v>
      </c>
      <c r="U20" s="24">
        <f>+ROUND((T20+T19+T18)/3,2)</f>
        <v>0</v>
      </c>
    </row>
    <row r="21" spans="1:21" ht="28.5" customHeight="1" x14ac:dyDescent="0.25">
      <c r="A21" s="19"/>
      <c r="B21" s="20"/>
      <c r="C21" s="30" t="s">
        <v>41</v>
      </c>
      <c r="D21" s="20"/>
      <c r="E21" s="20"/>
      <c r="F21" s="20"/>
      <c r="G21" s="20"/>
      <c r="H21" s="20"/>
      <c r="I21" s="20"/>
      <c r="J21" s="20"/>
      <c r="K21" s="20"/>
      <c r="L21" s="20"/>
      <c r="M21" s="20"/>
      <c r="N21" s="20"/>
      <c r="O21" s="20"/>
      <c r="P21" s="20"/>
      <c r="Q21" s="22"/>
      <c r="R21" s="22"/>
      <c r="S21" s="22"/>
      <c r="T21" s="23"/>
      <c r="U21" s="25"/>
    </row>
    <row r="22" spans="1:21" x14ac:dyDescent="0.25">
      <c r="A22" s="7" t="s">
        <v>28</v>
      </c>
      <c r="B22" s="7"/>
      <c r="C22" s="29"/>
      <c r="D22" s="4"/>
      <c r="E22" s="4"/>
      <c r="F22" s="4"/>
      <c r="G22" s="4"/>
      <c r="H22" s="4"/>
      <c r="I22" s="4"/>
      <c r="J22" s="4"/>
      <c r="K22" s="4"/>
      <c r="L22" s="4"/>
      <c r="M22" s="4"/>
      <c r="N22" s="4"/>
      <c r="O22" s="4"/>
      <c r="P22" s="4"/>
      <c r="Q22" s="7">
        <f t="shared" si="0"/>
        <v>0</v>
      </c>
      <c r="R22" s="7">
        <f>+SUM(D22:O22)</f>
        <v>0</v>
      </c>
      <c r="S22" s="7">
        <f>+IFERROR((R22/Q22*12),0)</f>
        <v>0</v>
      </c>
      <c r="T22" s="9">
        <f>+IFERROR((ROUND(S22/(1720*P22),2)),0)</f>
        <v>0</v>
      </c>
      <c r="U22" s="18">
        <f>+ROUND(SUM(T22:T25)/4,2)</f>
        <v>0</v>
      </c>
    </row>
    <row r="23" spans="1:21" x14ac:dyDescent="0.25">
      <c r="A23" s="2" t="s">
        <v>29</v>
      </c>
      <c r="B23" s="2"/>
      <c r="C23" s="27"/>
      <c r="D23" s="1"/>
      <c r="E23" s="1"/>
      <c r="F23" s="1"/>
      <c r="G23" s="1"/>
      <c r="H23" s="1"/>
      <c r="I23" s="1"/>
      <c r="J23" s="1"/>
      <c r="K23" s="1"/>
      <c r="L23" s="1"/>
      <c r="M23" s="1"/>
      <c r="N23" s="1"/>
      <c r="O23" s="1"/>
      <c r="P23" s="1"/>
      <c r="Q23" s="2">
        <f t="shared" si="0"/>
        <v>0</v>
      </c>
      <c r="R23" s="2">
        <f t="shared" ref="R23:R25" si="6">+SUM(D23:O23)</f>
        <v>0</v>
      </c>
      <c r="S23" s="7">
        <f t="shared" ref="S23:S25" si="7">+IFERROR((R23/Q23*12),0)</f>
        <v>0</v>
      </c>
      <c r="T23" s="9">
        <f t="shared" ref="T23:T25" si="8">+IFERROR((ROUND(S23/(1720*P23),2)),0)</f>
        <v>0</v>
      </c>
      <c r="U23" s="10">
        <f>+ROUND(SUM(T22:T25)/4,2)</f>
        <v>0</v>
      </c>
    </row>
    <row r="24" spans="1:21" x14ac:dyDescent="0.25">
      <c r="A24" s="2" t="s">
        <v>30</v>
      </c>
      <c r="B24" s="2"/>
      <c r="C24" s="27"/>
      <c r="D24" s="1"/>
      <c r="E24" s="1"/>
      <c r="F24" s="1"/>
      <c r="G24" s="1"/>
      <c r="H24" s="1"/>
      <c r="I24" s="1"/>
      <c r="J24" s="1"/>
      <c r="K24" s="1"/>
      <c r="L24" s="1"/>
      <c r="M24" s="1"/>
      <c r="N24" s="1"/>
      <c r="O24" s="1"/>
      <c r="P24" s="1"/>
      <c r="Q24" s="2">
        <f t="shared" si="0"/>
        <v>0</v>
      </c>
      <c r="R24" s="2">
        <f t="shared" si="6"/>
        <v>0</v>
      </c>
      <c r="S24" s="7">
        <f t="shared" si="7"/>
        <v>0</v>
      </c>
      <c r="T24" s="9">
        <f t="shared" si="8"/>
        <v>0</v>
      </c>
      <c r="U24" s="10">
        <f>+ROUND(SUM(T22:T25)/4,2)</f>
        <v>0</v>
      </c>
    </row>
    <row r="25" spans="1:21" x14ac:dyDescent="0.25">
      <c r="A25" s="2" t="s">
        <v>31</v>
      </c>
      <c r="B25" s="2"/>
      <c r="C25" s="27"/>
      <c r="D25" s="1"/>
      <c r="E25" s="1"/>
      <c r="F25" s="1"/>
      <c r="G25" s="1"/>
      <c r="H25" s="1"/>
      <c r="I25" s="1"/>
      <c r="J25" s="1"/>
      <c r="K25" s="1"/>
      <c r="L25" s="1"/>
      <c r="M25" s="1"/>
      <c r="N25" s="1"/>
      <c r="O25" s="1"/>
      <c r="P25" s="1"/>
      <c r="Q25" s="2">
        <f t="shared" si="0"/>
        <v>0</v>
      </c>
      <c r="R25" s="2">
        <f t="shared" si="6"/>
        <v>0</v>
      </c>
      <c r="S25" s="7">
        <f t="shared" si="7"/>
        <v>0</v>
      </c>
      <c r="T25" s="9">
        <f t="shared" si="8"/>
        <v>0</v>
      </c>
      <c r="U25" s="10">
        <f>+ROUND(SUM(T22:T25)/4,2)</f>
        <v>0</v>
      </c>
    </row>
    <row r="26" spans="1:21" x14ac:dyDescent="0.25">
      <c r="A26" s="2"/>
      <c r="B26" s="2"/>
      <c r="C26" s="27"/>
      <c r="D26" s="1"/>
      <c r="E26" s="1"/>
      <c r="F26" s="1"/>
      <c r="G26" s="1"/>
      <c r="H26" s="1"/>
      <c r="I26" s="1"/>
      <c r="J26" s="1"/>
      <c r="K26" s="1"/>
      <c r="L26" s="1"/>
      <c r="M26" s="1"/>
      <c r="N26" s="1"/>
      <c r="O26" s="1"/>
      <c r="P26" s="1"/>
      <c r="Q26" s="2"/>
      <c r="R26" s="2"/>
      <c r="S26" s="2"/>
      <c r="T26" s="2"/>
      <c r="U26" s="8"/>
    </row>
  </sheetData>
  <mergeCells count="16">
    <mergeCell ref="A4:U4"/>
    <mergeCell ref="R10:R11"/>
    <mergeCell ref="S10:S11"/>
    <mergeCell ref="T10:T11"/>
    <mergeCell ref="U10:U11"/>
    <mergeCell ref="P10:P11"/>
    <mergeCell ref="Q10:Q11"/>
    <mergeCell ref="D12:O12"/>
    <mergeCell ref="A7:C7"/>
    <mergeCell ref="D7:J7"/>
    <mergeCell ref="A8:C8"/>
    <mergeCell ref="D8:J8"/>
    <mergeCell ref="A10:A11"/>
    <mergeCell ref="B10:B11"/>
    <mergeCell ref="C10:C11"/>
    <mergeCell ref="D10:O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B55E-00ED-4479-8EF2-24EFE8C4EABB}">
  <dimension ref="A4:IU26"/>
  <sheetViews>
    <sheetView tabSelected="1" workbookViewId="0">
      <selection activeCell="P15" sqref="P15"/>
    </sheetView>
  </sheetViews>
  <sheetFormatPr defaultRowHeight="15" x14ac:dyDescent="0.25"/>
  <cols>
    <col min="1" max="1" width="4.5703125" customWidth="1"/>
    <col min="2" max="2" width="16" customWidth="1"/>
    <col min="3" max="3" width="25.140625" customWidth="1"/>
    <col min="18" max="18" width="13.28515625" customWidth="1"/>
    <col min="19" max="19" width="16.28515625" customWidth="1"/>
    <col min="20" max="20" width="20.140625" customWidth="1"/>
    <col min="21" max="21" width="20.28515625" customWidth="1"/>
  </cols>
  <sheetData>
    <row r="4" spans="1:255" ht="36.75" customHeight="1" x14ac:dyDescent="0.25">
      <c r="A4" s="65" t="s">
        <v>71</v>
      </c>
      <c r="B4" s="65"/>
      <c r="C4" s="65"/>
      <c r="D4" s="65"/>
      <c r="E4" s="65"/>
      <c r="F4" s="65"/>
      <c r="G4" s="65"/>
      <c r="H4" s="65"/>
      <c r="I4" s="65"/>
      <c r="J4" s="65"/>
      <c r="K4" s="65"/>
      <c r="L4" s="65"/>
      <c r="M4" s="65"/>
      <c r="N4" s="65"/>
      <c r="O4" s="65"/>
      <c r="P4" s="65"/>
      <c r="Q4" s="65"/>
      <c r="R4" s="65"/>
      <c r="S4" s="65"/>
      <c r="T4" s="65"/>
      <c r="U4" s="65"/>
    </row>
    <row r="5" spans="1:255" ht="15.75" x14ac:dyDescent="0.25">
      <c r="A5" s="38"/>
      <c r="B5" s="39"/>
      <c r="C5" s="39"/>
      <c r="D5" s="39"/>
      <c r="E5" s="39"/>
      <c r="F5" s="39"/>
      <c r="G5" s="39"/>
      <c r="H5" s="39"/>
      <c r="I5" s="39"/>
      <c r="J5" s="39"/>
    </row>
    <row r="6" spans="1:255" x14ac:dyDescent="0.25">
      <c r="A6" s="48"/>
      <c r="B6" s="48"/>
      <c r="C6" s="48"/>
      <c r="D6" s="48"/>
      <c r="E6" s="48"/>
      <c r="F6" s="48"/>
      <c r="G6" s="48"/>
      <c r="H6" s="48"/>
      <c r="I6" s="48"/>
      <c r="J6" s="48"/>
      <c r="K6" s="49"/>
      <c r="L6" s="49"/>
      <c r="M6" s="49"/>
      <c r="N6" s="49"/>
      <c r="O6" s="49"/>
      <c r="P6" s="49"/>
      <c r="Q6" s="49"/>
      <c r="R6" s="49"/>
      <c r="S6" s="49"/>
      <c r="T6" s="49"/>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row>
    <row r="7" spans="1:255" ht="16.5" customHeight="1" x14ac:dyDescent="0.25">
      <c r="A7" s="56" t="s">
        <v>73</v>
      </c>
      <c r="B7" s="57"/>
      <c r="C7" s="58"/>
      <c r="D7" s="59" t="s">
        <v>69</v>
      </c>
      <c r="E7" s="60"/>
      <c r="F7" s="60"/>
      <c r="G7" s="60"/>
      <c r="H7" s="60"/>
      <c r="I7" s="60"/>
      <c r="J7" s="61"/>
      <c r="K7" s="51"/>
      <c r="L7" s="51"/>
      <c r="M7" s="51"/>
      <c r="N7" s="51"/>
      <c r="O7" s="51"/>
      <c r="P7" s="51"/>
      <c r="Q7" s="51"/>
      <c r="R7" s="51"/>
      <c r="S7" s="51"/>
      <c r="T7" s="49"/>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row>
    <row r="8" spans="1:255" ht="17.25" customHeight="1" x14ac:dyDescent="0.25">
      <c r="A8" s="56" t="s">
        <v>72</v>
      </c>
      <c r="B8" s="57"/>
      <c r="C8" s="58"/>
      <c r="D8" s="59" t="s">
        <v>70</v>
      </c>
      <c r="E8" s="60"/>
      <c r="F8" s="60"/>
      <c r="G8" s="60"/>
      <c r="H8" s="60"/>
      <c r="I8" s="60"/>
      <c r="J8" s="61"/>
      <c r="K8" s="51"/>
      <c r="L8" s="51"/>
      <c r="M8" s="51"/>
      <c r="N8" s="51"/>
      <c r="O8" s="51"/>
      <c r="P8" s="51"/>
      <c r="Q8" s="51"/>
      <c r="R8" s="51"/>
      <c r="S8" s="51"/>
      <c r="T8" s="49"/>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row>
    <row r="10" spans="1:255" ht="15" customHeight="1" x14ac:dyDescent="0.25">
      <c r="A10" s="62" t="s">
        <v>44</v>
      </c>
      <c r="B10" s="63" t="s">
        <v>0</v>
      </c>
      <c r="C10" s="62" t="s">
        <v>1</v>
      </c>
      <c r="D10" s="64" t="s">
        <v>34</v>
      </c>
      <c r="E10" s="64"/>
      <c r="F10" s="64"/>
      <c r="G10" s="64"/>
      <c r="H10" s="64"/>
      <c r="I10" s="64"/>
      <c r="J10" s="64"/>
      <c r="K10" s="64"/>
      <c r="L10" s="64"/>
      <c r="M10" s="64"/>
      <c r="N10" s="64"/>
      <c r="O10" s="64"/>
      <c r="P10" s="62" t="s">
        <v>45</v>
      </c>
      <c r="Q10" s="62" t="s">
        <v>46</v>
      </c>
      <c r="R10" s="62" t="s">
        <v>21</v>
      </c>
      <c r="S10" s="62" t="s">
        <v>47</v>
      </c>
      <c r="T10" s="62" t="s">
        <v>57</v>
      </c>
      <c r="U10" s="62" t="s">
        <v>58</v>
      </c>
    </row>
    <row r="11" spans="1:255" ht="111.75" customHeight="1" x14ac:dyDescent="0.25">
      <c r="A11" s="62"/>
      <c r="B11" s="63"/>
      <c r="C11" s="62"/>
      <c r="D11" s="31" t="s">
        <v>9</v>
      </c>
      <c r="E11" s="31" t="s">
        <v>10</v>
      </c>
      <c r="F11" s="31" t="s">
        <v>11</v>
      </c>
      <c r="G11" s="31" t="s">
        <v>12</v>
      </c>
      <c r="H11" s="31" t="s">
        <v>13</v>
      </c>
      <c r="I11" s="31" t="s">
        <v>14</v>
      </c>
      <c r="J11" s="31" t="s">
        <v>15</v>
      </c>
      <c r="K11" s="31" t="s">
        <v>16</v>
      </c>
      <c r="L11" s="31" t="s">
        <v>17</v>
      </c>
      <c r="M11" s="31" t="s">
        <v>18</v>
      </c>
      <c r="N11" s="31" t="s">
        <v>19</v>
      </c>
      <c r="O11" s="31" t="s">
        <v>20</v>
      </c>
      <c r="P11" s="62"/>
      <c r="Q11" s="62"/>
      <c r="R11" s="62"/>
      <c r="S11" s="62"/>
      <c r="T11" s="62"/>
      <c r="U11" s="62"/>
    </row>
    <row r="12" spans="1:255" x14ac:dyDescent="0.25">
      <c r="A12" s="11">
        <v>1</v>
      </c>
      <c r="B12" s="11">
        <v>2</v>
      </c>
      <c r="C12" s="12">
        <v>3</v>
      </c>
      <c r="D12" s="53">
        <v>4</v>
      </c>
      <c r="E12" s="54"/>
      <c r="F12" s="54"/>
      <c r="G12" s="54"/>
      <c r="H12" s="54"/>
      <c r="I12" s="54"/>
      <c r="J12" s="54"/>
      <c r="K12" s="54"/>
      <c r="L12" s="54"/>
      <c r="M12" s="54"/>
      <c r="N12" s="54"/>
      <c r="O12" s="55"/>
      <c r="P12" s="12">
        <v>5</v>
      </c>
      <c r="Q12" s="12">
        <v>6</v>
      </c>
      <c r="R12" s="12">
        <v>7</v>
      </c>
      <c r="S12" s="12" t="s">
        <v>48</v>
      </c>
      <c r="T12" s="12" t="s">
        <v>59</v>
      </c>
      <c r="U12" s="11">
        <v>10</v>
      </c>
    </row>
    <row r="13" spans="1:255" s="5" customFormat="1" ht="27" customHeight="1" x14ac:dyDescent="0.25">
      <c r="A13" s="13"/>
      <c r="B13" s="14"/>
      <c r="C13" s="15" t="s">
        <v>43</v>
      </c>
      <c r="D13" s="14"/>
      <c r="E13" s="14"/>
      <c r="F13" s="14"/>
      <c r="G13" s="14"/>
      <c r="H13" s="14"/>
      <c r="I13" s="14"/>
      <c r="J13" s="14"/>
      <c r="K13" s="14"/>
      <c r="L13" s="14"/>
      <c r="M13" s="14"/>
      <c r="N13" s="14"/>
      <c r="O13" s="14"/>
      <c r="P13" s="16"/>
      <c r="Q13" s="16"/>
      <c r="R13" s="32"/>
      <c r="S13" s="32"/>
      <c r="T13" s="16"/>
      <c r="U13" s="33"/>
    </row>
    <row r="14" spans="1:255" x14ac:dyDescent="0.25">
      <c r="A14" s="7" t="s">
        <v>2</v>
      </c>
      <c r="B14" s="7" t="s">
        <v>8</v>
      </c>
      <c r="C14" s="7" t="s">
        <v>22</v>
      </c>
      <c r="D14" s="4">
        <v>800.5</v>
      </c>
      <c r="E14" s="4">
        <v>800.5</v>
      </c>
      <c r="F14" s="4">
        <v>800.5</v>
      </c>
      <c r="G14" s="4">
        <v>750</v>
      </c>
      <c r="H14" s="4">
        <v>850</v>
      </c>
      <c r="I14" s="4">
        <v>850</v>
      </c>
      <c r="J14" s="4">
        <v>850</v>
      </c>
      <c r="K14" s="4">
        <v>850</v>
      </c>
      <c r="L14" s="4">
        <v>850</v>
      </c>
      <c r="M14" s="4">
        <v>850</v>
      </c>
      <c r="N14" s="4">
        <v>850</v>
      </c>
      <c r="O14" s="4">
        <v>850</v>
      </c>
      <c r="P14" s="4">
        <v>1</v>
      </c>
      <c r="Q14" s="7">
        <f>+COUNT(D14:O14)</f>
        <v>12</v>
      </c>
      <c r="R14" s="7">
        <f>+SUM(D14:O14)</f>
        <v>9951.5</v>
      </c>
      <c r="S14" s="7">
        <f>+IFERROR((R14/Q14*12),0)</f>
        <v>9951.5</v>
      </c>
      <c r="T14" s="9">
        <f>+IFERROR((ROUND(S14/(1720*P14),2)),0)</f>
        <v>5.79</v>
      </c>
      <c r="U14" s="7"/>
    </row>
    <row r="15" spans="1:255" x14ac:dyDescent="0.25">
      <c r="A15" s="2" t="s">
        <v>3</v>
      </c>
      <c r="B15" s="2" t="s">
        <v>23</v>
      </c>
      <c r="C15" s="2" t="s">
        <v>24</v>
      </c>
      <c r="D15" s="1">
        <v>750</v>
      </c>
      <c r="E15" s="1">
        <v>750</v>
      </c>
      <c r="F15" s="1">
        <v>750</v>
      </c>
      <c r="G15" s="1">
        <v>750</v>
      </c>
      <c r="H15" s="1">
        <v>720</v>
      </c>
      <c r="I15" s="1">
        <v>720</v>
      </c>
      <c r="J15" s="1">
        <v>750</v>
      </c>
      <c r="K15" s="1">
        <v>750</v>
      </c>
      <c r="L15" s="1">
        <v>750</v>
      </c>
      <c r="M15" s="1">
        <v>750</v>
      </c>
      <c r="N15" s="1">
        <v>750</v>
      </c>
      <c r="O15" s="1">
        <v>750</v>
      </c>
      <c r="P15" s="1">
        <v>0.5</v>
      </c>
      <c r="Q15" s="2">
        <f t="shared" ref="Q15:Q25" si="0">+COUNT(D15:O15)</f>
        <v>12</v>
      </c>
      <c r="R15" s="2">
        <f>+SUM(D15:O15)</f>
        <v>8940</v>
      </c>
      <c r="S15" s="7">
        <f t="shared" ref="S15:S16" si="1">+IFERROR((R15/Q15*12),0)</f>
        <v>8940</v>
      </c>
      <c r="T15" s="9">
        <f t="shared" ref="T15:T16" si="2">+IFERROR((ROUND(S15/(1720*P15),2)),0)</f>
        <v>10.4</v>
      </c>
      <c r="U15" s="2"/>
    </row>
    <row r="16" spans="1:255" x14ac:dyDescent="0.25">
      <c r="A16" s="6" t="s">
        <v>4</v>
      </c>
      <c r="B16" s="6" t="s">
        <v>25</v>
      </c>
      <c r="C16" s="6" t="s">
        <v>26</v>
      </c>
      <c r="D16" s="3">
        <v>500</v>
      </c>
      <c r="E16" s="3">
        <v>500</v>
      </c>
      <c r="F16" s="3">
        <v>520</v>
      </c>
      <c r="G16" s="3">
        <v>520</v>
      </c>
      <c r="H16" s="3">
        <v>520</v>
      </c>
      <c r="I16" s="3" t="s">
        <v>27</v>
      </c>
      <c r="J16" s="3" t="s">
        <v>27</v>
      </c>
      <c r="K16" s="3" t="s">
        <v>27</v>
      </c>
      <c r="L16" s="3" t="s">
        <v>27</v>
      </c>
      <c r="M16" s="3" t="s">
        <v>27</v>
      </c>
      <c r="N16" s="3" t="s">
        <v>27</v>
      </c>
      <c r="O16" s="3" t="s">
        <v>27</v>
      </c>
      <c r="P16" s="3">
        <v>0.5</v>
      </c>
      <c r="Q16" s="6">
        <f t="shared" si="0"/>
        <v>5</v>
      </c>
      <c r="R16" s="6">
        <f>+SUM(D16:O16)</f>
        <v>2560</v>
      </c>
      <c r="S16" s="7">
        <f t="shared" si="1"/>
        <v>6144</v>
      </c>
      <c r="T16" s="9">
        <f t="shared" si="2"/>
        <v>7.14</v>
      </c>
      <c r="U16" s="6"/>
    </row>
    <row r="17" spans="1:21" ht="24.75" customHeight="1" x14ac:dyDescent="0.25">
      <c r="A17" s="19"/>
      <c r="B17" s="20"/>
      <c r="C17" s="21" t="s">
        <v>42</v>
      </c>
      <c r="D17" s="20"/>
      <c r="E17" s="20"/>
      <c r="F17" s="20"/>
      <c r="G17" s="20"/>
      <c r="H17" s="20"/>
      <c r="I17" s="20"/>
      <c r="J17" s="20"/>
      <c r="K17" s="20"/>
      <c r="L17" s="20"/>
      <c r="M17" s="20"/>
      <c r="N17" s="20"/>
      <c r="O17" s="20"/>
      <c r="P17" s="20"/>
      <c r="Q17" s="22"/>
      <c r="R17" s="22"/>
      <c r="S17" s="22"/>
      <c r="T17" s="23"/>
      <c r="U17" s="17"/>
    </row>
    <row r="18" spans="1:21" x14ac:dyDescent="0.25">
      <c r="A18" s="7" t="s">
        <v>5</v>
      </c>
      <c r="B18" s="7" t="s">
        <v>8</v>
      </c>
      <c r="C18" s="29" t="s">
        <v>22</v>
      </c>
      <c r="D18" s="4">
        <v>800.5</v>
      </c>
      <c r="E18" s="4">
        <v>800.5</v>
      </c>
      <c r="F18" s="4">
        <v>800.5</v>
      </c>
      <c r="G18" s="4">
        <v>750</v>
      </c>
      <c r="H18" s="4">
        <v>850</v>
      </c>
      <c r="I18" s="4">
        <v>850</v>
      </c>
      <c r="J18" s="4">
        <v>850</v>
      </c>
      <c r="K18" s="4">
        <v>850</v>
      </c>
      <c r="L18" s="4">
        <v>850</v>
      </c>
      <c r="M18" s="4">
        <v>850</v>
      </c>
      <c r="N18" s="4">
        <v>850</v>
      </c>
      <c r="O18" s="4">
        <v>850</v>
      </c>
      <c r="P18" s="4">
        <v>1</v>
      </c>
      <c r="Q18" s="7">
        <f t="shared" si="0"/>
        <v>12</v>
      </c>
      <c r="R18" s="7">
        <f>+SUM(D18:O18)</f>
        <v>9951.5</v>
      </c>
      <c r="S18" s="7">
        <f>+IFERROR((R18/Q18*12),0)</f>
        <v>9951.5</v>
      </c>
      <c r="T18" s="9">
        <f>+IFERROR((ROUND(S18/(1720*P18),2)),0)</f>
        <v>5.79</v>
      </c>
      <c r="U18" s="18">
        <f>+ROUND((T18+T19+T20)/3,2)</f>
        <v>7.78</v>
      </c>
    </row>
    <row r="19" spans="1:21" x14ac:dyDescent="0.25">
      <c r="A19" s="2" t="s">
        <v>6</v>
      </c>
      <c r="B19" s="2" t="s">
        <v>23</v>
      </c>
      <c r="C19" s="27" t="s">
        <v>22</v>
      </c>
      <c r="D19" s="1">
        <v>750</v>
      </c>
      <c r="E19" s="1">
        <v>750</v>
      </c>
      <c r="F19" s="1">
        <v>750</v>
      </c>
      <c r="G19" s="1">
        <v>750</v>
      </c>
      <c r="H19" s="1">
        <v>720</v>
      </c>
      <c r="I19" s="1">
        <v>720</v>
      </c>
      <c r="J19" s="1">
        <v>750</v>
      </c>
      <c r="K19" s="1">
        <v>750</v>
      </c>
      <c r="L19" s="1">
        <v>750</v>
      </c>
      <c r="M19" s="1">
        <v>750</v>
      </c>
      <c r="N19" s="1">
        <v>750</v>
      </c>
      <c r="O19" s="1">
        <v>750</v>
      </c>
      <c r="P19" s="1">
        <v>0.5</v>
      </c>
      <c r="Q19" s="2">
        <f t="shared" si="0"/>
        <v>12</v>
      </c>
      <c r="R19" s="2">
        <f t="shared" ref="R19:R20" si="3">+SUM(D19:O19)</f>
        <v>8940</v>
      </c>
      <c r="S19" s="7">
        <f t="shared" ref="S19:S20" si="4">+IFERROR((R19/Q19*12),0)</f>
        <v>8940</v>
      </c>
      <c r="T19" s="9">
        <f t="shared" ref="T19:T20" si="5">+IFERROR((ROUND(S19/(1720*P19),2)),0)</f>
        <v>10.4</v>
      </c>
      <c r="U19" s="10">
        <f>+ROUND((T19+T20+T18)/3,2)</f>
        <v>7.78</v>
      </c>
    </row>
    <row r="20" spans="1:21" x14ac:dyDescent="0.25">
      <c r="A20" s="6" t="s">
        <v>7</v>
      </c>
      <c r="B20" s="6" t="s">
        <v>25</v>
      </c>
      <c r="C20" s="28" t="s">
        <v>22</v>
      </c>
      <c r="D20" s="3">
        <v>500</v>
      </c>
      <c r="E20" s="3">
        <v>500</v>
      </c>
      <c r="F20" s="3">
        <v>520</v>
      </c>
      <c r="G20" s="3">
        <v>520</v>
      </c>
      <c r="H20" s="3">
        <v>520</v>
      </c>
      <c r="I20" s="3" t="s">
        <v>27</v>
      </c>
      <c r="J20" s="3" t="s">
        <v>27</v>
      </c>
      <c r="K20" s="3" t="s">
        <v>27</v>
      </c>
      <c r="L20" s="3" t="s">
        <v>27</v>
      </c>
      <c r="M20" s="3" t="s">
        <v>27</v>
      </c>
      <c r="N20" s="3" t="s">
        <v>27</v>
      </c>
      <c r="O20" s="3" t="s">
        <v>27</v>
      </c>
      <c r="P20" s="3">
        <v>0.5</v>
      </c>
      <c r="Q20" s="6">
        <f t="shared" si="0"/>
        <v>5</v>
      </c>
      <c r="R20" s="6">
        <f t="shared" si="3"/>
        <v>2560</v>
      </c>
      <c r="S20" s="7">
        <f t="shared" si="4"/>
        <v>6144</v>
      </c>
      <c r="T20" s="9">
        <f t="shared" si="5"/>
        <v>7.14</v>
      </c>
      <c r="U20" s="24">
        <f>+ROUND((T20+T19+T18)/3,2)</f>
        <v>7.78</v>
      </c>
    </row>
    <row r="21" spans="1:21" ht="28.5" customHeight="1" x14ac:dyDescent="0.25">
      <c r="A21" s="19"/>
      <c r="B21" s="20"/>
      <c r="C21" s="30" t="s">
        <v>41</v>
      </c>
      <c r="D21" s="20"/>
      <c r="E21" s="20"/>
      <c r="F21" s="20"/>
      <c r="G21" s="20"/>
      <c r="H21" s="20"/>
      <c r="I21" s="20"/>
      <c r="J21" s="20"/>
      <c r="K21" s="20"/>
      <c r="L21" s="20"/>
      <c r="M21" s="20"/>
      <c r="N21" s="20"/>
      <c r="O21" s="20"/>
      <c r="P21" s="20"/>
      <c r="Q21" s="22"/>
      <c r="R21" s="22"/>
      <c r="S21" s="22"/>
      <c r="T21" s="23"/>
      <c r="U21" s="25"/>
    </row>
    <row r="22" spans="1:21" x14ac:dyDescent="0.25">
      <c r="A22" s="7" t="s">
        <v>28</v>
      </c>
      <c r="B22" s="7" t="s">
        <v>32</v>
      </c>
      <c r="C22" s="29" t="s">
        <v>33</v>
      </c>
      <c r="D22" s="4">
        <v>1500</v>
      </c>
      <c r="E22" s="4">
        <v>1500</v>
      </c>
      <c r="F22" s="4">
        <v>1500</v>
      </c>
      <c r="G22" s="4">
        <v>1400</v>
      </c>
      <c r="H22" s="4">
        <v>1300</v>
      </c>
      <c r="I22" s="4">
        <v>1500</v>
      </c>
      <c r="J22" s="4">
        <v>1500</v>
      </c>
      <c r="K22" s="4">
        <v>1500</v>
      </c>
      <c r="L22" s="4">
        <v>1500</v>
      </c>
      <c r="M22" s="4">
        <v>1500</v>
      </c>
      <c r="N22" s="4">
        <v>1500</v>
      </c>
      <c r="O22" s="4">
        <v>1500</v>
      </c>
      <c r="P22" s="4">
        <v>1</v>
      </c>
      <c r="Q22" s="7">
        <f t="shared" si="0"/>
        <v>12</v>
      </c>
      <c r="R22" s="7">
        <f>+SUM(D22:O22)</f>
        <v>17700</v>
      </c>
      <c r="S22" s="7">
        <f>+IFERROR((R22/Q22*12),0)</f>
        <v>17700</v>
      </c>
      <c r="T22" s="9">
        <f>+IFERROR((ROUND(S22/(1720*P22),2)),0)</f>
        <v>10.29</v>
      </c>
      <c r="U22" s="18">
        <f>+ROUND(SUM(T22:T25)/4,2)</f>
        <v>8.41</v>
      </c>
    </row>
    <row r="23" spans="1:21" x14ac:dyDescent="0.25">
      <c r="A23" s="2" t="s">
        <v>29</v>
      </c>
      <c r="B23" s="2" t="s">
        <v>8</v>
      </c>
      <c r="C23" s="27" t="s">
        <v>53</v>
      </c>
      <c r="D23" s="1">
        <v>800.5</v>
      </c>
      <c r="E23" s="1">
        <v>800.5</v>
      </c>
      <c r="F23" s="1">
        <v>800.5</v>
      </c>
      <c r="G23" s="1">
        <v>750</v>
      </c>
      <c r="H23" s="1">
        <v>850</v>
      </c>
      <c r="I23" s="1">
        <v>850</v>
      </c>
      <c r="J23" s="1">
        <v>850</v>
      </c>
      <c r="K23" s="1">
        <v>850</v>
      </c>
      <c r="L23" s="1">
        <v>850</v>
      </c>
      <c r="M23" s="1">
        <v>850</v>
      </c>
      <c r="N23" s="1">
        <v>850</v>
      </c>
      <c r="O23" s="1">
        <v>850</v>
      </c>
      <c r="P23" s="1">
        <v>1</v>
      </c>
      <c r="Q23" s="2">
        <f t="shared" si="0"/>
        <v>12</v>
      </c>
      <c r="R23" s="2">
        <f t="shared" ref="R23:R25" si="6">+SUM(D23:O23)</f>
        <v>9951.5</v>
      </c>
      <c r="S23" s="7">
        <f t="shared" ref="S23:S25" si="7">+IFERROR((R23/Q23*12),0)</f>
        <v>9951.5</v>
      </c>
      <c r="T23" s="9">
        <f t="shared" ref="T23:T25" si="8">+IFERROR((ROUND(S23/(1720*P23),2)),0)</f>
        <v>5.79</v>
      </c>
      <c r="U23" s="10">
        <f>+ROUND(SUM(T22:T25)/4,2)</f>
        <v>8.41</v>
      </c>
    </row>
    <row r="24" spans="1:21" x14ac:dyDescent="0.25">
      <c r="A24" s="2" t="s">
        <v>30</v>
      </c>
      <c r="B24" s="2" t="s">
        <v>23</v>
      </c>
      <c r="C24" s="27" t="s">
        <v>54</v>
      </c>
      <c r="D24" s="1">
        <v>750</v>
      </c>
      <c r="E24" s="1">
        <v>750</v>
      </c>
      <c r="F24" s="1">
        <v>750</v>
      </c>
      <c r="G24" s="1">
        <v>750</v>
      </c>
      <c r="H24" s="1">
        <v>720</v>
      </c>
      <c r="I24" s="1">
        <v>720</v>
      </c>
      <c r="J24" s="1">
        <v>750</v>
      </c>
      <c r="K24" s="1">
        <v>750</v>
      </c>
      <c r="L24" s="1">
        <v>750</v>
      </c>
      <c r="M24" s="1">
        <v>750</v>
      </c>
      <c r="N24" s="1">
        <v>750</v>
      </c>
      <c r="O24" s="1">
        <v>750</v>
      </c>
      <c r="P24" s="1">
        <v>0.5</v>
      </c>
      <c r="Q24" s="2">
        <f t="shared" si="0"/>
        <v>12</v>
      </c>
      <c r="R24" s="2">
        <f t="shared" si="6"/>
        <v>8940</v>
      </c>
      <c r="S24" s="7">
        <f t="shared" si="7"/>
        <v>8940</v>
      </c>
      <c r="T24" s="9">
        <f t="shared" si="8"/>
        <v>10.4</v>
      </c>
      <c r="U24" s="10">
        <f>+ROUND(SUM(T22:T25)/4,2)</f>
        <v>8.41</v>
      </c>
    </row>
    <row r="25" spans="1:21" x14ac:dyDescent="0.25">
      <c r="A25" s="2" t="s">
        <v>31</v>
      </c>
      <c r="B25" s="2" t="s">
        <v>25</v>
      </c>
      <c r="C25" s="27" t="s">
        <v>55</v>
      </c>
      <c r="D25" s="1">
        <v>500</v>
      </c>
      <c r="E25" s="1">
        <v>500</v>
      </c>
      <c r="F25" s="1">
        <v>520</v>
      </c>
      <c r="G25" s="1">
        <v>520</v>
      </c>
      <c r="H25" s="1">
        <v>520</v>
      </c>
      <c r="I25" s="1" t="s">
        <v>27</v>
      </c>
      <c r="J25" s="1" t="s">
        <v>27</v>
      </c>
      <c r="K25" s="1" t="s">
        <v>27</v>
      </c>
      <c r="L25" s="1" t="s">
        <v>27</v>
      </c>
      <c r="M25" s="1" t="s">
        <v>27</v>
      </c>
      <c r="N25" s="1" t="s">
        <v>27</v>
      </c>
      <c r="O25" s="1" t="s">
        <v>27</v>
      </c>
      <c r="P25" s="1">
        <v>0.5</v>
      </c>
      <c r="Q25" s="2">
        <f t="shared" si="0"/>
        <v>5</v>
      </c>
      <c r="R25" s="2">
        <f t="shared" si="6"/>
        <v>2560</v>
      </c>
      <c r="S25" s="7">
        <f t="shared" si="7"/>
        <v>6144</v>
      </c>
      <c r="T25" s="9">
        <f t="shared" si="8"/>
        <v>7.14</v>
      </c>
      <c r="U25" s="10">
        <f>+ROUND(SUM(T22:T25)/4,2)</f>
        <v>8.41</v>
      </c>
    </row>
    <row r="26" spans="1:21" x14ac:dyDescent="0.25">
      <c r="A26" s="2"/>
      <c r="B26" s="2"/>
      <c r="C26" s="27"/>
      <c r="D26" s="1"/>
      <c r="E26" s="1"/>
      <c r="F26" s="1"/>
      <c r="G26" s="1"/>
      <c r="H26" s="1"/>
      <c r="I26" s="1"/>
      <c r="J26" s="1"/>
      <c r="K26" s="1"/>
      <c r="L26" s="1"/>
      <c r="M26" s="1"/>
      <c r="N26" s="1"/>
      <c r="O26" s="1"/>
      <c r="P26" s="1"/>
      <c r="Q26" s="2"/>
      <c r="R26" s="2"/>
      <c r="S26" s="2"/>
      <c r="T26" s="2"/>
      <c r="U26" s="8"/>
    </row>
  </sheetData>
  <mergeCells count="16">
    <mergeCell ref="U10:U11"/>
    <mergeCell ref="A4:U4"/>
    <mergeCell ref="A7:C7"/>
    <mergeCell ref="D7:J7"/>
    <mergeCell ref="A8:C8"/>
    <mergeCell ref="D8:J8"/>
    <mergeCell ref="P10:P11"/>
    <mergeCell ref="Q10:Q11"/>
    <mergeCell ref="R10:R11"/>
    <mergeCell ref="S10:S11"/>
    <mergeCell ref="D10:O10"/>
    <mergeCell ref="D12:O12"/>
    <mergeCell ref="A10:A11"/>
    <mergeCell ref="B10:B11"/>
    <mergeCell ref="C10:C11"/>
    <mergeCell ref="T10:T1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BC5D-B324-4A2D-9FA1-7DA9440DCDC7}">
  <dimension ref="A1:IU19"/>
  <sheetViews>
    <sheetView workbookViewId="0">
      <selection activeCell="E27" sqref="E27"/>
    </sheetView>
  </sheetViews>
  <sheetFormatPr defaultRowHeight="15" x14ac:dyDescent="0.25"/>
  <cols>
    <col min="1" max="1" width="3.85546875" customWidth="1"/>
    <col min="2" max="2" width="18.7109375" customWidth="1"/>
    <col min="3" max="3" width="23.140625" customWidth="1"/>
    <col min="4" max="6" width="17.5703125" customWidth="1"/>
    <col min="7" max="7" width="13.42578125" customWidth="1"/>
    <col min="9" max="9" width="10.85546875" customWidth="1"/>
    <col min="11" max="11" width="10.85546875" customWidth="1"/>
    <col min="13" max="13" width="10.85546875" customWidth="1"/>
    <col min="15" max="15" width="10.85546875" customWidth="1"/>
    <col min="17" max="17" width="10.85546875" customWidth="1"/>
    <col min="19" max="19" width="10.85546875" customWidth="1"/>
  </cols>
  <sheetData>
    <row r="1" spans="1:255" ht="55.5" customHeight="1" x14ac:dyDescent="0.25">
      <c r="A1" s="65" t="s">
        <v>77</v>
      </c>
      <c r="B1" s="72"/>
      <c r="C1" s="72"/>
      <c r="D1" s="72"/>
      <c r="E1" s="72"/>
      <c r="F1" s="72"/>
      <c r="G1" s="72"/>
      <c r="H1" s="72"/>
      <c r="I1" s="72"/>
      <c r="J1" s="72"/>
    </row>
    <row r="2" spans="1:255" ht="15.75" x14ac:dyDescent="0.25">
      <c r="A2" s="38"/>
      <c r="B2" s="52"/>
      <c r="C2" s="39"/>
      <c r="D2" s="39"/>
      <c r="E2" s="39"/>
      <c r="F2" s="39"/>
      <c r="G2" s="39"/>
      <c r="H2" s="39"/>
      <c r="I2" s="39"/>
      <c r="J2" s="39"/>
    </row>
    <row r="3" spans="1:255" s="45" customFormat="1" ht="15.75" x14ac:dyDescent="0.25">
      <c r="A3" s="40"/>
      <c r="B3" s="40"/>
      <c r="C3" s="41" t="s">
        <v>61</v>
      </c>
      <c r="D3" s="42"/>
      <c r="E3" s="43" t="s">
        <v>62</v>
      </c>
      <c r="F3" s="44"/>
      <c r="G3" s="43" t="s">
        <v>63</v>
      </c>
      <c r="H3" s="40"/>
      <c r="I3" s="40"/>
      <c r="J3" s="40"/>
    </row>
    <row r="4" spans="1:255" ht="15.75" x14ac:dyDescent="0.25">
      <c r="A4" s="39"/>
      <c r="B4" s="39"/>
      <c r="C4" s="39"/>
      <c r="D4" s="39"/>
      <c r="E4" s="39"/>
      <c r="F4" s="39"/>
      <c r="G4" s="39"/>
      <c r="H4" s="39"/>
      <c r="I4" s="39"/>
      <c r="J4" s="39"/>
    </row>
    <row r="5" spans="1:255" ht="14.25" customHeight="1" x14ac:dyDescent="0.25">
      <c r="D5" s="46" t="s">
        <v>64</v>
      </c>
      <c r="E5" s="47"/>
    </row>
    <row r="6" spans="1:255" x14ac:dyDescent="0.25">
      <c r="A6" s="48" t="s">
        <v>65</v>
      </c>
      <c r="B6" s="48"/>
      <c r="C6" s="48"/>
      <c r="D6" s="48"/>
      <c r="E6" s="48"/>
      <c r="F6" s="48"/>
      <c r="G6" s="48"/>
      <c r="H6" s="48"/>
      <c r="I6" s="48"/>
      <c r="J6" s="48"/>
      <c r="K6" s="49"/>
      <c r="L6" s="49"/>
      <c r="M6" s="49"/>
      <c r="N6" s="49"/>
      <c r="O6" s="49"/>
      <c r="P6" s="49"/>
      <c r="Q6" s="49"/>
      <c r="R6" s="49"/>
      <c r="S6" s="49"/>
      <c r="T6" s="49"/>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row>
    <row r="7" spans="1:255" ht="16.5" customHeight="1" x14ac:dyDescent="0.25">
      <c r="A7" s="56" t="s">
        <v>66</v>
      </c>
      <c r="B7" s="57"/>
      <c r="C7" s="58"/>
      <c r="D7" s="59"/>
      <c r="E7" s="60"/>
      <c r="F7" s="60"/>
      <c r="G7" s="60"/>
      <c r="H7" s="60"/>
      <c r="I7" s="60"/>
      <c r="J7" s="61"/>
      <c r="K7" s="51"/>
      <c r="L7" s="51"/>
      <c r="M7" s="51"/>
      <c r="N7" s="51"/>
      <c r="O7" s="51"/>
      <c r="P7" s="51"/>
      <c r="Q7" s="51"/>
      <c r="R7" s="51"/>
      <c r="S7" s="51"/>
      <c r="T7" s="49"/>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row>
    <row r="8" spans="1:255" ht="17.25" customHeight="1" x14ac:dyDescent="0.25">
      <c r="A8" s="56" t="s">
        <v>67</v>
      </c>
      <c r="B8" s="57"/>
      <c r="C8" s="58"/>
      <c r="D8" s="59"/>
      <c r="E8" s="60"/>
      <c r="F8" s="60"/>
      <c r="G8" s="60"/>
      <c r="H8" s="60"/>
      <c r="I8" s="60"/>
      <c r="J8" s="61"/>
      <c r="K8" s="51"/>
      <c r="L8" s="51"/>
      <c r="M8" s="51"/>
      <c r="N8" s="51"/>
      <c r="O8" s="51"/>
      <c r="P8" s="51"/>
      <c r="Q8" s="51"/>
      <c r="R8" s="51"/>
      <c r="S8" s="51"/>
      <c r="T8" s="49"/>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row>
    <row r="10" spans="1:255" s="35" customFormat="1" ht="105" customHeight="1" x14ac:dyDescent="0.25">
      <c r="A10" s="66" t="s">
        <v>56</v>
      </c>
      <c r="B10" s="70" t="s">
        <v>0</v>
      </c>
      <c r="C10" s="66" t="s">
        <v>60</v>
      </c>
      <c r="D10" s="66" t="s">
        <v>35</v>
      </c>
      <c r="E10" s="66" t="s">
        <v>49</v>
      </c>
      <c r="F10" s="66" t="s">
        <v>50</v>
      </c>
      <c r="G10" s="66" t="s">
        <v>36</v>
      </c>
      <c r="H10" s="68" t="s">
        <v>9</v>
      </c>
      <c r="I10" s="69"/>
      <c r="J10" s="68" t="s">
        <v>10</v>
      </c>
      <c r="K10" s="69"/>
      <c r="L10" s="68" t="s">
        <v>11</v>
      </c>
      <c r="M10" s="69"/>
      <c r="N10" s="68" t="s">
        <v>12</v>
      </c>
      <c r="O10" s="69"/>
      <c r="P10" s="68" t="s">
        <v>13</v>
      </c>
      <c r="Q10" s="69"/>
      <c r="R10" s="68" t="s">
        <v>14</v>
      </c>
      <c r="S10" s="69"/>
      <c r="T10" s="68" t="s">
        <v>15</v>
      </c>
      <c r="U10" s="69"/>
      <c r="V10" s="68" t="s">
        <v>16</v>
      </c>
      <c r="W10" s="69"/>
      <c r="X10" s="68" t="s">
        <v>17</v>
      </c>
      <c r="Y10" s="69"/>
      <c r="Z10" s="68" t="s">
        <v>18</v>
      </c>
      <c r="AA10" s="69"/>
      <c r="AB10" s="68" t="s">
        <v>19</v>
      </c>
      <c r="AC10" s="69"/>
      <c r="AD10" s="68" t="s">
        <v>20</v>
      </c>
      <c r="AE10" s="69"/>
    </row>
    <row r="11" spans="1:255" s="35" customFormat="1" ht="15.75" customHeight="1" x14ac:dyDescent="0.25">
      <c r="A11" s="67"/>
      <c r="B11" s="71"/>
      <c r="C11" s="67"/>
      <c r="D11" s="67"/>
      <c r="E11" s="67"/>
      <c r="F11" s="67"/>
      <c r="G11" s="67"/>
      <c r="H11" s="36" t="s">
        <v>38</v>
      </c>
      <c r="I11" s="37" t="s">
        <v>39</v>
      </c>
      <c r="J11" s="37" t="s">
        <v>38</v>
      </c>
      <c r="K11" s="37" t="s">
        <v>39</v>
      </c>
      <c r="L11" s="37" t="s">
        <v>38</v>
      </c>
      <c r="M11" s="37" t="s">
        <v>39</v>
      </c>
      <c r="N11" s="37" t="s">
        <v>38</v>
      </c>
      <c r="O11" s="37" t="s">
        <v>39</v>
      </c>
      <c r="P11" s="37" t="s">
        <v>38</v>
      </c>
      <c r="Q11" s="37" t="s">
        <v>39</v>
      </c>
      <c r="R11" s="37" t="s">
        <v>38</v>
      </c>
      <c r="S11" s="37" t="s">
        <v>39</v>
      </c>
      <c r="T11" s="36" t="s">
        <v>38</v>
      </c>
      <c r="U11" s="37" t="s">
        <v>39</v>
      </c>
      <c r="V11" s="37" t="s">
        <v>38</v>
      </c>
      <c r="W11" s="37" t="s">
        <v>39</v>
      </c>
      <c r="X11" s="37" t="s">
        <v>38</v>
      </c>
      <c r="Y11" s="37" t="s">
        <v>39</v>
      </c>
      <c r="Z11" s="37" t="s">
        <v>38</v>
      </c>
      <c r="AA11" s="37" t="s">
        <v>39</v>
      </c>
      <c r="AB11" s="37" t="s">
        <v>38</v>
      </c>
      <c r="AC11" s="37" t="s">
        <v>39</v>
      </c>
      <c r="AD11" s="37" t="s">
        <v>38</v>
      </c>
      <c r="AE11" s="37" t="s">
        <v>39</v>
      </c>
    </row>
    <row r="12" spans="1:255" s="26" customFormat="1" ht="11.25" x14ac:dyDescent="0.2">
      <c r="A12" s="11">
        <v>1</v>
      </c>
      <c r="B12" s="11">
        <v>2</v>
      </c>
      <c r="C12" s="12">
        <v>3</v>
      </c>
      <c r="D12" s="12">
        <v>4</v>
      </c>
      <c r="E12" s="12">
        <v>5</v>
      </c>
      <c r="F12" s="12" t="s">
        <v>51</v>
      </c>
      <c r="G12" s="12" t="s">
        <v>52</v>
      </c>
      <c r="H12" s="53">
        <v>8</v>
      </c>
      <c r="I12" s="54"/>
      <c r="J12" s="54"/>
      <c r="K12" s="54"/>
      <c r="L12" s="54"/>
      <c r="M12" s="54"/>
      <c r="N12" s="54"/>
      <c r="O12" s="54"/>
      <c r="P12" s="54"/>
      <c r="Q12" s="54"/>
      <c r="R12" s="54"/>
      <c r="S12" s="55"/>
      <c r="T12" s="53">
        <v>8</v>
      </c>
      <c r="U12" s="54"/>
      <c r="V12" s="54"/>
      <c r="W12" s="54"/>
      <c r="X12" s="54"/>
      <c r="Y12" s="54"/>
      <c r="Z12" s="54"/>
      <c r="AA12" s="54"/>
      <c r="AB12" s="54"/>
      <c r="AC12" s="54"/>
      <c r="AD12" s="54"/>
      <c r="AE12" s="55"/>
    </row>
    <row r="13" spans="1:255" x14ac:dyDescent="0.25">
      <c r="A13" s="2" t="s">
        <v>2</v>
      </c>
      <c r="B13" s="27"/>
      <c r="C13" s="27"/>
      <c r="D13" s="27"/>
      <c r="E13" s="27"/>
      <c r="F13" s="27">
        <f>1720*E13</f>
        <v>0</v>
      </c>
      <c r="G13" s="2">
        <f>+F13-H13-J13-L13-N13-P13-R13-T13-V13-X13-Z13-AB13-AD13</f>
        <v>0</v>
      </c>
      <c r="H13" s="1"/>
      <c r="I13" s="2">
        <f t="shared" ref="I13:I19" si="0">+H13*D13</f>
        <v>0</v>
      </c>
      <c r="J13" s="1"/>
      <c r="K13" s="2">
        <f t="shared" ref="K13:K19" si="1">+J13*D13</f>
        <v>0</v>
      </c>
      <c r="L13" s="1"/>
      <c r="M13" s="2">
        <f t="shared" ref="M13:M19" si="2">+L13*D13</f>
        <v>0</v>
      </c>
      <c r="N13" s="1"/>
      <c r="O13" s="2">
        <f t="shared" ref="O13:O19" si="3">+N13*D13</f>
        <v>0</v>
      </c>
      <c r="P13" s="1"/>
      <c r="Q13" s="2">
        <f t="shared" ref="Q13:Q19" si="4">+P13*D13</f>
        <v>0</v>
      </c>
      <c r="R13" s="1"/>
      <c r="S13" s="2">
        <f>+R13*$D13</f>
        <v>0</v>
      </c>
      <c r="T13" s="1"/>
      <c r="U13" s="2">
        <f>+T13*$D13</f>
        <v>0</v>
      </c>
      <c r="V13" s="1"/>
      <c r="W13" s="2">
        <f>+V13*$D13</f>
        <v>0</v>
      </c>
      <c r="X13" s="1"/>
      <c r="Y13" s="2">
        <f>+X13*$D13</f>
        <v>0</v>
      </c>
      <c r="Z13" s="1"/>
      <c r="AA13" s="2">
        <f>+Z13*$D13</f>
        <v>0</v>
      </c>
      <c r="AB13" s="1"/>
      <c r="AC13" s="2">
        <f>+AB13*$D13</f>
        <v>0</v>
      </c>
      <c r="AD13" s="1"/>
      <c r="AE13" s="2">
        <f>+AD13*$D13</f>
        <v>0</v>
      </c>
    </row>
    <row r="14" spans="1:255" x14ac:dyDescent="0.25">
      <c r="A14" s="2" t="s">
        <v>3</v>
      </c>
      <c r="B14" s="27"/>
      <c r="C14" s="27"/>
      <c r="D14" s="27"/>
      <c r="E14" s="27"/>
      <c r="F14" s="27">
        <f t="shared" ref="F14:F18" si="5">1720*E14</f>
        <v>0</v>
      </c>
      <c r="G14" s="2">
        <f t="shared" ref="G14:G19" si="6">+F14-H14-J14-L14-N14-P14-R14-T14-V14-X14-Z14-AB14-AD14</f>
        <v>0</v>
      </c>
      <c r="H14" s="1"/>
      <c r="I14" s="2">
        <f t="shared" si="0"/>
        <v>0</v>
      </c>
      <c r="J14" s="1"/>
      <c r="K14" s="2">
        <f t="shared" si="1"/>
        <v>0</v>
      </c>
      <c r="L14" s="1"/>
      <c r="M14" s="2">
        <f t="shared" si="2"/>
        <v>0</v>
      </c>
      <c r="N14" s="1"/>
      <c r="O14" s="2">
        <f t="shared" si="3"/>
        <v>0</v>
      </c>
      <c r="P14" s="1"/>
      <c r="Q14" s="2">
        <f t="shared" si="4"/>
        <v>0</v>
      </c>
      <c r="R14" s="1"/>
      <c r="S14" s="2">
        <f t="shared" ref="S14:S19" si="7">+R14*$D14</f>
        <v>0</v>
      </c>
      <c r="T14" s="1"/>
      <c r="U14" s="2">
        <f t="shared" ref="U14:U19" si="8">+T14*$D14</f>
        <v>0</v>
      </c>
      <c r="V14" s="1"/>
      <c r="W14" s="2">
        <f t="shared" ref="W14:W19" si="9">+V14*$D14</f>
        <v>0</v>
      </c>
      <c r="X14" s="1"/>
      <c r="Y14" s="2">
        <f t="shared" ref="Y14:Y19" si="10">+X14*$D14</f>
        <v>0</v>
      </c>
      <c r="Z14" s="1"/>
      <c r="AA14" s="2">
        <f t="shared" ref="AA14:AA19" si="11">+Z14*$D14</f>
        <v>0</v>
      </c>
      <c r="AB14" s="1"/>
      <c r="AC14" s="2">
        <f t="shared" ref="AC14:AE19" si="12">+AB14*$D14</f>
        <v>0</v>
      </c>
      <c r="AD14" s="1"/>
      <c r="AE14" s="2">
        <f t="shared" si="12"/>
        <v>0</v>
      </c>
    </row>
    <row r="15" spans="1:255" x14ac:dyDescent="0.25">
      <c r="A15" s="2" t="s">
        <v>5</v>
      </c>
      <c r="B15" s="27"/>
      <c r="C15" s="27"/>
      <c r="D15" s="27"/>
      <c r="E15" s="27"/>
      <c r="F15" s="27">
        <f t="shared" si="5"/>
        <v>0</v>
      </c>
      <c r="G15" s="2">
        <f t="shared" si="6"/>
        <v>0</v>
      </c>
      <c r="H15" s="1"/>
      <c r="I15" s="2">
        <f t="shared" si="0"/>
        <v>0</v>
      </c>
      <c r="J15" s="1"/>
      <c r="K15" s="2">
        <f t="shared" si="1"/>
        <v>0</v>
      </c>
      <c r="L15" s="1"/>
      <c r="M15" s="2">
        <f t="shared" si="2"/>
        <v>0</v>
      </c>
      <c r="N15" s="1"/>
      <c r="O15" s="2">
        <f t="shared" si="3"/>
        <v>0</v>
      </c>
      <c r="P15" s="1"/>
      <c r="Q15" s="2">
        <f t="shared" si="4"/>
        <v>0</v>
      </c>
      <c r="R15" s="1"/>
      <c r="S15" s="2">
        <f t="shared" si="7"/>
        <v>0</v>
      </c>
      <c r="T15" s="1"/>
      <c r="U15" s="2">
        <f t="shared" si="8"/>
        <v>0</v>
      </c>
      <c r="V15" s="1"/>
      <c r="W15" s="2">
        <f t="shared" si="9"/>
        <v>0</v>
      </c>
      <c r="X15" s="1"/>
      <c r="Y15" s="2">
        <f t="shared" si="10"/>
        <v>0</v>
      </c>
      <c r="Z15" s="1"/>
      <c r="AA15" s="2">
        <f t="shared" si="11"/>
        <v>0</v>
      </c>
      <c r="AB15" s="1"/>
      <c r="AC15" s="2">
        <f t="shared" si="12"/>
        <v>0</v>
      </c>
      <c r="AD15" s="1"/>
      <c r="AE15" s="2">
        <f t="shared" si="12"/>
        <v>0</v>
      </c>
    </row>
    <row r="16" spans="1:255" x14ac:dyDescent="0.25">
      <c r="A16" s="2" t="s">
        <v>7</v>
      </c>
      <c r="B16" s="27"/>
      <c r="C16" s="27"/>
      <c r="D16" s="27"/>
      <c r="E16" s="27"/>
      <c r="F16" s="27">
        <f t="shared" si="5"/>
        <v>0</v>
      </c>
      <c r="G16" s="2">
        <f t="shared" si="6"/>
        <v>0</v>
      </c>
      <c r="H16" s="1"/>
      <c r="I16" s="2">
        <f t="shared" si="0"/>
        <v>0</v>
      </c>
      <c r="J16" s="1"/>
      <c r="K16" s="2">
        <f t="shared" si="1"/>
        <v>0</v>
      </c>
      <c r="L16" s="1"/>
      <c r="M16" s="2">
        <f t="shared" si="2"/>
        <v>0</v>
      </c>
      <c r="N16" s="1"/>
      <c r="O16" s="2">
        <f t="shared" si="3"/>
        <v>0</v>
      </c>
      <c r="P16" s="1"/>
      <c r="Q16" s="2">
        <f t="shared" si="4"/>
        <v>0</v>
      </c>
      <c r="R16" s="1"/>
      <c r="S16" s="2">
        <f t="shared" si="7"/>
        <v>0</v>
      </c>
      <c r="T16" s="1"/>
      <c r="U16" s="2">
        <f t="shared" si="8"/>
        <v>0</v>
      </c>
      <c r="V16" s="1"/>
      <c r="W16" s="2">
        <f t="shared" si="9"/>
        <v>0</v>
      </c>
      <c r="X16" s="1"/>
      <c r="Y16" s="2">
        <f t="shared" si="10"/>
        <v>0</v>
      </c>
      <c r="Z16" s="1"/>
      <c r="AA16" s="2">
        <f t="shared" si="11"/>
        <v>0</v>
      </c>
      <c r="AB16" s="1"/>
      <c r="AC16" s="2">
        <f t="shared" si="12"/>
        <v>0</v>
      </c>
      <c r="AD16" s="1"/>
      <c r="AE16" s="2">
        <f t="shared" si="12"/>
        <v>0</v>
      </c>
    </row>
    <row r="17" spans="1:31" x14ac:dyDescent="0.25">
      <c r="A17" s="2" t="s">
        <v>28</v>
      </c>
      <c r="B17" s="27"/>
      <c r="C17" s="27"/>
      <c r="D17" s="27"/>
      <c r="E17" s="27"/>
      <c r="F17" s="27">
        <f t="shared" si="5"/>
        <v>0</v>
      </c>
      <c r="G17" s="2">
        <f t="shared" si="6"/>
        <v>0</v>
      </c>
      <c r="H17" s="1"/>
      <c r="I17" s="2">
        <f t="shared" si="0"/>
        <v>0</v>
      </c>
      <c r="J17" s="1"/>
      <c r="K17" s="2">
        <f t="shared" si="1"/>
        <v>0</v>
      </c>
      <c r="L17" s="1"/>
      <c r="M17" s="2">
        <f t="shared" si="2"/>
        <v>0</v>
      </c>
      <c r="N17" s="1"/>
      <c r="O17" s="2">
        <f t="shared" si="3"/>
        <v>0</v>
      </c>
      <c r="P17" s="1"/>
      <c r="Q17" s="2">
        <f t="shared" si="4"/>
        <v>0</v>
      </c>
      <c r="R17" s="1"/>
      <c r="S17" s="2">
        <f t="shared" si="7"/>
        <v>0</v>
      </c>
      <c r="T17" s="1"/>
      <c r="U17" s="2">
        <f t="shared" si="8"/>
        <v>0</v>
      </c>
      <c r="V17" s="1"/>
      <c r="W17" s="2">
        <f t="shared" si="9"/>
        <v>0</v>
      </c>
      <c r="X17" s="1"/>
      <c r="Y17" s="2">
        <f t="shared" si="10"/>
        <v>0</v>
      </c>
      <c r="Z17" s="1"/>
      <c r="AA17" s="2">
        <f t="shared" si="11"/>
        <v>0</v>
      </c>
      <c r="AB17" s="1"/>
      <c r="AC17" s="2">
        <f t="shared" si="12"/>
        <v>0</v>
      </c>
      <c r="AD17" s="1"/>
      <c r="AE17" s="2">
        <f t="shared" si="12"/>
        <v>0</v>
      </c>
    </row>
    <row r="18" spans="1:31" x14ac:dyDescent="0.25">
      <c r="A18" s="2" t="s">
        <v>30</v>
      </c>
      <c r="B18" s="27"/>
      <c r="C18" s="27"/>
      <c r="D18" s="27"/>
      <c r="E18" s="27"/>
      <c r="F18" s="27">
        <f t="shared" si="5"/>
        <v>0</v>
      </c>
      <c r="G18" s="2">
        <f t="shared" si="6"/>
        <v>0</v>
      </c>
      <c r="H18" s="1"/>
      <c r="I18" s="2">
        <f t="shared" si="0"/>
        <v>0</v>
      </c>
      <c r="J18" s="1"/>
      <c r="K18" s="2">
        <f t="shared" si="1"/>
        <v>0</v>
      </c>
      <c r="L18" s="1"/>
      <c r="M18" s="2">
        <f t="shared" si="2"/>
        <v>0</v>
      </c>
      <c r="N18" s="1"/>
      <c r="O18" s="2">
        <f t="shared" si="3"/>
        <v>0</v>
      </c>
      <c r="P18" s="1"/>
      <c r="Q18" s="2">
        <f t="shared" si="4"/>
        <v>0</v>
      </c>
      <c r="R18" s="1"/>
      <c r="S18" s="2">
        <f t="shared" si="7"/>
        <v>0</v>
      </c>
      <c r="T18" s="1"/>
      <c r="U18" s="2">
        <f t="shared" si="8"/>
        <v>0</v>
      </c>
      <c r="V18" s="1"/>
      <c r="W18" s="2">
        <f t="shared" si="9"/>
        <v>0</v>
      </c>
      <c r="X18" s="1"/>
      <c r="Y18" s="2">
        <f t="shared" si="10"/>
        <v>0</v>
      </c>
      <c r="Z18" s="1"/>
      <c r="AA18" s="2">
        <f t="shared" si="11"/>
        <v>0</v>
      </c>
      <c r="AB18" s="1"/>
      <c r="AC18" s="2">
        <f t="shared" si="12"/>
        <v>0</v>
      </c>
      <c r="AD18" s="1"/>
      <c r="AE18" s="2">
        <f t="shared" si="12"/>
        <v>0</v>
      </c>
    </row>
    <row r="19" spans="1:31" x14ac:dyDescent="0.25">
      <c r="A19" s="2" t="s">
        <v>40</v>
      </c>
      <c r="B19" s="27"/>
      <c r="C19" s="27"/>
      <c r="D19" s="27"/>
      <c r="E19" s="34"/>
      <c r="F19" s="27">
        <f>1720*E19</f>
        <v>0</v>
      </c>
      <c r="G19" s="2">
        <f t="shared" si="6"/>
        <v>0</v>
      </c>
      <c r="H19" s="1"/>
      <c r="I19" s="2">
        <f t="shared" si="0"/>
        <v>0</v>
      </c>
      <c r="J19" s="1"/>
      <c r="K19" s="2">
        <f t="shared" si="1"/>
        <v>0</v>
      </c>
      <c r="L19" s="1"/>
      <c r="M19" s="2">
        <f t="shared" si="2"/>
        <v>0</v>
      </c>
      <c r="N19" s="1"/>
      <c r="O19" s="2">
        <f t="shared" si="3"/>
        <v>0</v>
      </c>
      <c r="P19" s="1"/>
      <c r="Q19" s="2">
        <f t="shared" si="4"/>
        <v>0</v>
      </c>
      <c r="R19" s="1"/>
      <c r="S19" s="2">
        <f t="shared" si="7"/>
        <v>0</v>
      </c>
      <c r="T19" s="1"/>
      <c r="U19" s="2">
        <f t="shared" si="8"/>
        <v>0</v>
      </c>
      <c r="V19" s="1"/>
      <c r="W19" s="2">
        <f t="shared" si="9"/>
        <v>0</v>
      </c>
      <c r="X19" s="1"/>
      <c r="Y19" s="2">
        <f t="shared" si="10"/>
        <v>0</v>
      </c>
      <c r="Z19" s="1"/>
      <c r="AA19" s="2">
        <f t="shared" si="11"/>
        <v>0</v>
      </c>
      <c r="AB19" s="1"/>
      <c r="AC19" s="2">
        <f t="shared" si="12"/>
        <v>0</v>
      </c>
      <c r="AD19" s="1"/>
      <c r="AE19" s="2">
        <f t="shared" si="12"/>
        <v>0</v>
      </c>
    </row>
  </sheetData>
  <mergeCells count="26">
    <mergeCell ref="A1:J1"/>
    <mergeCell ref="A7:C7"/>
    <mergeCell ref="D7:J7"/>
    <mergeCell ref="A8:C8"/>
    <mergeCell ref="D8:J8"/>
    <mergeCell ref="T12:AE12"/>
    <mergeCell ref="L10:M10"/>
    <mergeCell ref="N10:O10"/>
    <mergeCell ref="P10:Q10"/>
    <mergeCell ref="R10:S10"/>
    <mergeCell ref="H12:S12"/>
    <mergeCell ref="T10:U10"/>
    <mergeCell ref="V10:W10"/>
    <mergeCell ref="X10:Y10"/>
    <mergeCell ref="Z10:AA10"/>
    <mergeCell ref="AB10:AC10"/>
    <mergeCell ref="AD10:AE10"/>
    <mergeCell ref="F10:F11"/>
    <mergeCell ref="G10:G11"/>
    <mergeCell ref="H10:I10"/>
    <mergeCell ref="J10:K10"/>
    <mergeCell ref="A10:A11"/>
    <mergeCell ref="B10:B11"/>
    <mergeCell ref="C10:C11"/>
    <mergeCell ref="D10:D11"/>
    <mergeCell ref="E10:E11"/>
  </mergeCells>
  <dataValidations count="2">
    <dataValidation type="list" allowBlank="1" showInputMessage="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xr:uid="{28BE6F10-0982-4913-9936-0B41FF296ACA}">
      <formula1>"2019,2020,2021,2022,2023"</formula1>
    </dataValidation>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xr:uid="{DF4A29A6-9B57-417B-BB15-EBCCF0E825DF}">
      <formula1>"sausio,vasario,kovo,balandžio,gegužės,birželio,liepos,rugpjūčio,rugsėjo,spalio,lapkričio,gruodžio"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92A6-1758-458D-93C1-FBBCF11C3D79}">
  <dimension ref="A4:IU22"/>
  <sheetViews>
    <sheetView topLeftCell="A7" workbookViewId="0">
      <selection activeCell="F22" sqref="F22"/>
    </sheetView>
  </sheetViews>
  <sheetFormatPr defaultRowHeight="15" x14ac:dyDescent="0.25"/>
  <cols>
    <col min="1" max="1" width="3.85546875" customWidth="1"/>
    <col min="2" max="2" width="18.7109375" customWidth="1"/>
    <col min="3" max="3" width="23.140625" customWidth="1"/>
    <col min="4" max="6" width="17.5703125" customWidth="1"/>
    <col min="7" max="7" width="13.42578125" customWidth="1"/>
    <col min="9" max="9" width="10.85546875" customWidth="1"/>
    <col min="11" max="11" width="10.85546875" customWidth="1"/>
    <col min="13" max="13" width="10.85546875" customWidth="1"/>
    <col min="15" max="15" width="10.85546875" customWidth="1"/>
    <col min="17" max="17" width="10.85546875" customWidth="1"/>
    <col min="19" max="19" width="10.85546875" customWidth="1"/>
  </cols>
  <sheetData>
    <row r="4" spans="1:255" ht="45" customHeight="1" x14ac:dyDescent="0.25">
      <c r="A4" s="73" t="s">
        <v>76</v>
      </c>
      <c r="B4" s="74"/>
      <c r="C4" s="74"/>
      <c r="D4" s="74"/>
      <c r="E4" s="74"/>
      <c r="F4" s="74"/>
      <c r="G4" s="74"/>
      <c r="H4" s="74"/>
      <c r="I4" s="74"/>
      <c r="J4" s="74"/>
    </row>
    <row r="5" spans="1:255" ht="15.75" x14ac:dyDescent="0.25">
      <c r="A5" s="38"/>
      <c r="B5" s="52"/>
      <c r="C5" s="39"/>
      <c r="D5" s="39"/>
      <c r="E5" s="39"/>
      <c r="F5" s="39"/>
      <c r="G5" s="39"/>
      <c r="H5" s="39"/>
      <c r="I5" s="39"/>
      <c r="J5" s="39"/>
    </row>
    <row r="6" spans="1:255" s="45" customFormat="1" ht="15.75" x14ac:dyDescent="0.25">
      <c r="A6" s="40"/>
      <c r="B6" s="40"/>
      <c r="C6" s="41" t="s">
        <v>61</v>
      </c>
      <c r="D6" s="42">
        <v>2019</v>
      </c>
      <c r="E6" s="43" t="s">
        <v>62</v>
      </c>
      <c r="F6" s="44" t="s">
        <v>68</v>
      </c>
      <c r="G6" s="43" t="s">
        <v>63</v>
      </c>
      <c r="H6" s="40"/>
      <c r="I6" s="40"/>
      <c r="J6" s="40"/>
    </row>
    <row r="7" spans="1:255" ht="15.75" x14ac:dyDescent="0.25">
      <c r="A7" s="39"/>
      <c r="B7" s="39"/>
      <c r="C7" s="39"/>
      <c r="D7" s="39"/>
      <c r="E7" s="39"/>
      <c r="F7" s="39"/>
      <c r="G7" s="39"/>
      <c r="H7" s="39"/>
      <c r="I7" s="39"/>
      <c r="J7" s="39"/>
    </row>
    <row r="8" spans="1:255" ht="14.25" customHeight="1" x14ac:dyDescent="0.25">
      <c r="D8" s="46" t="s">
        <v>64</v>
      </c>
      <c r="E8" s="47" t="s">
        <v>74</v>
      </c>
    </row>
    <row r="9" spans="1:255" x14ac:dyDescent="0.25">
      <c r="A9" s="48" t="s">
        <v>65</v>
      </c>
      <c r="B9" s="48"/>
      <c r="C9" s="48"/>
      <c r="D9" s="48"/>
      <c r="E9" s="48"/>
      <c r="F9" s="48"/>
      <c r="G9" s="48"/>
      <c r="H9" s="48"/>
      <c r="I9" s="48"/>
      <c r="J9" s="48"/>
      <c r="K9" s="49"/>
      <c r="L9" s="49"/>
      <c r="M9" s="49"/>
      <c r="N9" s="49"/>
      <c r="O9" s="49"/>
      <c r="P9" s="49"/>
      <c r="Q9" s="49"/>
      <c r="R9" s="49"/>
      <c r="S9" s="49"/>
      <c r="T9" s="49"/>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row>
    <row r="10" spans="1:255" ht="16.5" customHeight="1" x14ac:dyDescent="0.25">
      <c r="A10" s="56" t="s">
        <v>66</v>
      </c>
      <c r="B10" s="57"/>
      <c r="C10" s="58"/>
      <c r="D10" s="59" t="s">
        <v>75</v>
      </c>
      <c r="E10" s="60"/>
      <c r="F10" s="60"/>
      <c r="G10" s="60"/>
      <c r="H10" s="60"/>
      <c r="I10" s="60"/>
      <c r="J10" s="61"/>
      <c r="K10" s="51"/>
      <c r="L10" s="51"/>
      <c r="M10" s="51"/>
      <c r="N10" s="51"/>
      <c r="O10" s="51"/>
      <c r="P10" s="51"/>
      <c r="Q10" s="51"/>
      <c r="R10" s="51"/>
      <c r="S10" s="51"/>
      <c r="T10" s="49"/>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row>
    <row r="11" spans="1:255" ht="17.25" customHeight="1" x14ac:dyDescent="0.25">
      <c r="A11" s="56" t="s">
        <v>67</v>
      </c>
      <c r="B11" s="57"/>
      <c r="C11" s="58"/>
      <c r="D11" s="59" t="s">
        <v>75</v>
      </c>
      <c r="E11" s="60"/>
      <c r="F11" s="60"/>
      <c r="G11" s="60"/>
      <c r="H11" s="60"/>
      <c r="I11" s="60"/>
      <c r="J11" s="61"/>
      <c r="K11" s="51"/>
      <c r="L11" s="51"/>
      <c r="M11" s="51"/>
      <c r="N11" s="51"/>
      <c r="O11" s="51"/>
      <c r="P11" s="51"/>
      <c r="Q11" s="51"/>
      <c r="R11" s="51"/>
      <c r="S11" s="51"/>
      <c r="T11" s="49"/>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row>
    <row r="13" spans="1:255" s="35" customFormat="1" ht="105" customHeight="1" x14ac:dyDescent="0.25">
      <c r="A13" s="66" t="s">
        <v>56</v>
      </c>
      <c r="B13" s="70" t="s">
        <v>0</v>
      </c>
      <c r="C13" s="66" t="s">
        <v>1</v>
      </c>
      <c r="D13" s="66" t="s">
        <v>35</v>
      </c>
      <c r="E13" s="66" t="s">
        <v>49</v>
      </c>
      <c r="F13" s="66" t="s">
        <v>50</v>
      </c>
      <c r="G13" s="66" t="s">
        <v>36</v>
      </c>
      <c r="H13" s="68" t="s">
        <v>9</v>
      </c>
      <c r="I13" s="69"/>
      <c r="J13" s="68" t="s">
        <v>10</v>
      </c>
      <c r="K13" s="69"/>
      <c r="L13" s="68" t="s">
        <v>11</v>
      </c>
      <c r="M13" s="69"/>
      <c r="N13" s="68" t="s">
        <v>12</v>
      </c>
      <c r="O13" s="69"/>
      <c r="P13" s="68" t="s">
        <v>13</v>
      </c>
      <c r="Q13" s="69"/>
      <c r="R13" s="68" t="s">
        <v>37</v>
      </c>
      <c r="S13" s="69"/>
    </row>
    <row r="14" spans="1:255" s="35" customFormat="1" x14ac:dyDescent="0.25">
      <c r="A14" s="67"/>
      <c r="B14" s="71"/>
      <c r="C14" s="67"/>
      <c r="D14" s="67"/>
      <c r="E14" s="67"/>
      <c r="F14" s="67"/>
      <c r="G14" s="67"/>
      <c r="H14" s="36" t="s">
        <v>38</v>
      </c>
      <c r="I14" s="37" t="s">
        <v>39</v>
      </c>
      <c r="J14" s="37" t="s">
        <v>38</v>
      </c>
      <c r="K14" s="37" t="s">
        <v>39</v>
      </c>
      <c r="L14" s="37" t="s">
        <v>38</v>
      </c>
      <c r="M14" s="37" t="s">
        <v>39</v>
      </c>
      <c r="N14" s="37" t="s">
        <v>38</v>
      </c>
      <c r="O14" s="37" t="s">
        <v>39</v>
      </c>
      <c r="P14" s="37" t="s">
        <v>38</v>
      </c>
      <c r="Q14" s="37" t="s">
        <v>39</v>
      </c>
      <c r="R14" s="37" t="s">
        <v>38</v>
      </c>
      <c r="S14" s="37" t="s">
        <v>39</v>
      </c>
    </row>
    <row r="15" spans="1:255" s="26" customFormat="1" ht="11.25" x14ac:dyDescent="0.2">
      <c r="A15" s="11">
        <v>1</v>
      </c>
      <c r="B15" s="11">
        <v>2</v>
      </c>
      <c r="C15" s="12">
        <v>3</v>
      </c>
      <c r="D15" s="12">
        <v>4</v>
      </c>
      <c r="E15" s="12">
        <v>5</v>
      </c>
      <c r="F15" s="12" t="s">
        <v>51</v>
      </c>
      <c r="G15" s="12" t="s">
        <v>52</v>
      </c>
      <c r="H15" s="53">
        <v>8</v>
      </c>
      <c r="I15" s="54"/>
      <c r="J15" s="54"/>
      <c r="K15" s="54"/>
      <c r="L15" s="54"/>
      <c r="M15" s="54"/>
      <c r="N15" s="54"/>
      <c r="O15" s="54"/>
      <c r="P15" s="54"/>
      <c r="Q15" s="54"/>
      <c r="R15" s="54"/>
      <c r="S15" s="55"/>
    </row>
    <row r="16" spans="1:255" x14ac:dyDescent="0.25">
      <c r="A16" s="2" t="s">
        <v>2</v>
      </c>
      <c r="B16" s="27" t="s">
        <v>8</v>
      </c>
      <c r="C16" s="27" t="s">
        <v>22</v>
      </c>
      <c r="D16" s="27">
        <f>+'Pvz. apskaičiavimas'!T14</f>
        <v>5.79</v>
      </c>
      <c r="E16" s="27">
        <v>1</v>
      </c>
      <c r="F16" s="27">
        <f>1720*E16</f>
        <v>1720</v>
      </c>
      <c r="G16" s="2">
        <f>+F16-H16-J16-L16-N16-P16-R16</f>
        <v>921</v>
      </c>
      <c r="H16" s="1">
        <v>168</v>
      </c>
      <c r="I16" s="2">
        <f t="shared" ref="I16:I22" si="0">+H16*D16</f>
        <v>972.72</v>
      </c>
      <c r="J16" s="1">
        <v>169</v>
      </c>
      <c r="K16" s="2">
        <f t="shared" ref="K16:K22" si="1">+J16*D16</f>
        <v>978.51</v>
      </c>
      <c r="L16" s="1">
        <v>172</v>
      </c>
      <c r="M16" s="2">
        <f t="shared" ref="M16:M22" si="2">+L16*D16</f>
        <v>995.88</v>
      </c>
      <c r="N16" s="1">
        <v>150</v>
      </c>
      <c r="O16" s="2">
        <f t="shared" ref="O16:O22" si="3">+N16*D16</f>
        <v>868.5</v>
      </c>
      <c r="P16" s="1">
        <v>140</v>
      </c>
      <c r="Q16" s="2">
        <f t="shared" ref="Q16:Q22" si="4">+P16*D16</f>
        <v>810.6</v>
      </c>
      <c r="R16" s="1"/>
      <c r="S16" s="1"/>
    </row>
    <row r="17" spans="1:19" x14ac:dyDescent="0.25">
      <c r="A17" s="2" t="s">
        <v>3</v>
      </c>
      <c r="B17" s="27" t="s">
        <v>23</v>
      </c>
      <c r="C17" s="27" t="s">
        <v>24</v>
      </c>
      <c r="D17" s="27">
        <f>+'Pvz. apskaičiavimas'!T15</f>
        <v>10.4</v>
      </c>
      <c r="E17" s="27">
        <v>0.5</v>
      </c>
      <c r="F17" s="27">
        <f t="shared" ref="F17:F21" si="5">1720*E17</f>
        <v>860</v>
      </c>
      <c r="G17" s="2">
        <f>+F17-H17-J17-L17-N17-P17-R17</f>
        <v>760</v>
      </c>
      <c r="H17" s="1">
        <v>50</v>
      </c>
      <c r="I17" s="2">
        <f t="shared" si="0"/>
        <v>520</v>
      </c>
      <c r="J17" s="1">
        <v>50</v>
      </c>
      <c r="K17" s="2">
        <f t="shared" si="1"/>
        <v>520</v>
      </c>
      <c r="L17" s="1"/>
      <c r="M17" s="2">
        <f t="shared" si="2"/>
        <v>0</v>
      </c>
      <c r="N17" s="1"/>
      <c r="O17" s="2">
        <f t="shared" si="3"/>
        <v>0</v>
      </c>
      <c r="P17" s="1"/>
      <c r="Q17" s="2">
        <f t="shared" si="4"/>
        <v>0</v>
      </c>
      <c r="R17" s="1"/>
      <c r="S17" s="1"/>
    </row>
    <row r="18" spans="1:19" x14ac:dyDescent="0.25">
      <c r="A18" s="2" t="s">
        <v>5</v>
      </c>
      <c r="B18" s="27" t="s">
        <v>8</v>
      </c>
      <c r="C18" s="27" t="s">
        <v>22</v>
      </c>
      <c r="D18" s="27">
        <f>+'Pvz. apskaičiavimas'!U18</f>
        <v>7.78</v>
      </c>
      <c r="E18" s="27">
        <v>1</v>
      </c>
      <c r="F18" s="27">
        <f t="shared" si="5"/>
        <v>1720</v>
      </c>
      <c r="G18" s="2">
        <f t="shared" ref="G18:G22" si="6">+F18-H18-J18-L18-N18-P18-R18</f>
        <v>1387</v>
      </c>
      <c r="H18" s="1">
        <v>168</v>
      </c>
      <c r="I18" s="2">
        <f t="shared" si="0"/>
        <v>1307.04</v>
      </c>
      <c r="J18" s="1">
        <v>165</v>
      </c>
      <c r="K18" s="2">
        <f t="shared" si="1"/>
        <v>1283.7</v>
      </c>
      <c r="L18" s="1"/>
      <c r="M18" s="2">
        <f t="shared" si="2"/>
        <v>0</v>
      </c>
      <c r="N18" s="1"/>
      <c r="O18" s="2">
        <f t="shared" si="3"/>
        <v>0</v>
      </c>
      <c r="P18" s="1"/>
      <c r="Q18" s="2">
        <f t="shared" si="4"/>
        <v>0</v>
      </c>
      <c r="R18" s="1"/>
      <c r="S18" s="1"/>
    </row>
    <row r="19" spans="1:19" x14ac:dyDescent="0.25">
      <c r="A19" s="2" t="s">
        <v>7</v>
      </c>
      <c r="B19" s="27" t="s">
        <v>25</v>
      </c>
      <c r="C19" s="27" t="s">
        <v>22</v>
      </c>
      <c r="D19" s="27">
        <f>+'Pvz. apskaičiavimas'!U20</f>
        <v>7.78</v>
      </c>
      <c r="E19" s="27">
        <v>0.5</v>
      </c>
      <c r="F19" s="27">
        <f t="shared" si="5"/>
        <v>860</v>
      </c>
      <c r="G19" s="2">
        <f t="shared" si="6"/>
        <v>652</v>
      </c>
      <c r="H19" s="1">
        <v>84</v>
      </c>
      <c r="I19" s="2">
        <f t="shared" si="0"/>
        <v>653.52</v>
      </c>
      <c r="J19" s="1">
        <v>70</v>
      </c>
      <c r="K19" s="2">
        <f t="shared" si="1"/>
        <v>544.6</v>
      </c>
      <c r="L19" s="1">
        <v>54</v>
      </c>
      <c r="M19" s="2">
        <f t="shared" si="2"/>
        <v>420.12</v>
      </c>
      <c r="N19" s="1"/>
      <c r="O19" s="2">
        <f t="shared" si="3"/>
        <v>0</v>
      </c>
      <c r="P19" s="1"/>
      <c r="Q19" s="2">
        <f t="shared" si="4"/>
        <v>0</v>
      </c>
      <c r="R19" s="1"/>
      <c r="S19" s="1"/>
    </row>
    <row r="20" spans="1:19" x14ac:dyDescent="0.25">
      <c r="A20" s="2" t="s">
        <v>28</v>
      </c>
      <c r="B20" s="27" t="s">
        <v>32</v>
      </c>
      <c r="C20" s="27" t="s">
        <v>33</v>
      </c>
      <c r="D20" s="27">
        <f>+'Pvz. apskaičiavimas'!U22</f>
        <v>8.41</v>
      </c>
      <c r="E20" s="27">
        <v>1</v>
      </c>
      <c r="F20" s="27">
        <f t="shared" si="5"/>
        <v>1720</v>
      </c>
      <c r="G20" s="2">
        <f t="shared" si="6"/>
        <v>1402</v>
      </c>
      <c r="H20" s="1">
        <v>168</v>
      </c>
      <c r="I20" s="2">
        <f t="shared" si="0"/>
        <v>1412.88</v>
      </c>
      <c r="J20" s="1">
        <v>150</v>
      </c>
      <c r="K20" s="2">
        <f t="shared" si="1"/>
        <v>1261.5</v>
      </c>
      <c r="L20" s="1"/>
      <c r="M20" s="2">
        <f t="shared" si="2"/>
        <v>0</v>
      </c>
      <c r="N20" s="1"/>
      <c r="O20" s="2">
        <f t="shared" si="3"/>
        <v>0</v>
      </c>
      <c r="P20" s="1"/>
      <c r="Q20" s="2">
        <f t="shared" si="4"/>
        <v>0</v>
      </c>
      <c r="R20" s="1"/>
      <c r="S20" s="1"/>
    </row>
    <row r="21" spans="1:19" x14ac:dyDescent="0.25">
      <c r="A21" s="2" t="s">
        <v>30</v>
      </c>
      <c r="B21" s="27" t="s">
        <v>23</v>
      </c>
      <c r="C21" s="27" t="s">
        <v>54</v>
      </c>
      <c r="D21" s="27">
        <f>+'Pvz. apskaičiavimas'!U24</f>
        <v>8.41</v>
      </c>
      <c r="E21" s="27">
        <v>0.5</v>
      </c>
      <c r="F21" s="27">
        <f t="shared" si="5"/>
        <v>860</v>
      </c>
      <c r="G21" s="2">
        <f t="shared" si="6"/>
        <v>731</v>
      </c>
      <c r="H21" s="1">
        <v>84</v>
      </c>
      <c r="I21" s="2">
        <f t="shared" si="0"/>
        <v>706.44</v>
      </c>
      <c r="J21" s="1">
        <v>45</v>
      </c>
      <c r="K21" s="2">
        <f t="shared" si="1"/>
        <v>378.45</v>
      </c>
      <c r="L21" s="1"/>
      <c r="M21" s="2">
        <f t="shared" si="2"/>
        <v>0</v>
      </c>
      <c r="N21" s="1"/>
      <c r="O21" s="2">
        <f t="shared" si="3"/>
        <v>0</v>
      </c>
      <c r="P21" s="1"/>
      <c r="Q21" s="2">
        <f t="shared" si="4"/>
        <v>0</v>
      </c>
      <c r="R21" s="1"/>
      <c r="S21" s="1"/>
    </row>
    <row r="22" spans="1:19" x14ac:dyDescent="0.25">
      <c r="A22" s="2" t="s">
        <v>40</v>
      </c>
      <c r="B22" s="27" t="s">
        <v>32</v>
      </c>
      <c r="C22" s="27" t="s">
        <v>33</v>
      </c>
      <c r="D22" s="27">
        <f>+'Pvz. apskaičiavimas'!U22</f>
        <v>8.41</v>
      </c>
      <c r="E22" s="34">
        <v>0.6</v>
      </c>
      <c r="F22" s="27">
        <f>1720*E22</f>
        <v>1032</v>
      </c>
      <c r="G22" s="2">
        <f t="shared" si="6"/>
        <v>602</v>
      </c>
      <c r="H22" s="1">
        <v>86</v>
      </c>
      <c r="I22" s="2">
        <f t="shared" si="0"/>
        <v>723.26</v>
      </c>
      <c r="J22" s="1">
        <v>86</v>
      </c>
      <c r="K22" s="2">
        <f t="shared" si="1"/>
        <v>723.26</v>
      </c>
      <c r="L22" s="1">
        <v>86</v>
      </c>
      <c r="M22" s="2">
        <f t="shared" si="2"/>
        <v>723.26</v>
      </c>
      <c r="N22" s="1">
        <v>86</v>
      </c>
      <c r="O22" s="2">
        <f t="shared" si="3"/>
        <v>723.26</v>
      </c>
      <c r="P22" s="1">
        <v>86</v>
      </c>
      <c r="Q22" s="2">
        <f t="shared" si="4"/>
        <v>723.26</v>
      </c>
      <c r="R22" s="1"/>
      <c r="S22" s="1"/>
    </row>
  </sheetData>
  <mergeCells count="19">
    <mergeCell ref="A4:J4"/>
    <mergeCell ref="A10:C10"/>
    <mergeCell ref="D10:J10"/>
    <mergeCell ref="A11:C11"/>
    <mergeCell ref="D11:J11"/>
    <mergeCell ref="H15:S15"/>
    <mergeCell ref="A13:A14"/>
    <mergeCell ref="B13:B14"/>
    <mergeCell ref="C13:C14"/>
    <mergeCell ref="D13:D14"/>
    <mergeCell ref="E13:E14"/>
    <mergeCell ref="F13:F14"/>
    <mergeCell ref="G13:G14"/>
    <mergeCell ref="H13:I13"/>
    <mergeCell ref="J13:K13"/>
    <mergeCell ref="L13:M13"/>
    <mergeCell ref="N13:O13"/>
    <mergeCell ref="P13:Q13"/>
    <mergeCell ref="R13:S13"/>
  </mergeCells>
  <dataValidations count="2">
    <dataValidation type="list" allowBlank="1" showInputMessage="1" showError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xr:uid="{5B4621D3-61E3-4D8A-9C76-CC91BFEC9E6F}">
      <formula1>"sausio,vasario,kovo,balandžio,gegužės,birželio,liepos,rugpjūčio,rugsėjo,spalio,lapkričio,gruodžio"</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xr:uid="{92317255-7B83-48C7-B5A5-40B9286A78BD}">
      <formula1>"2019,2020,2021,2022,2023"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priedas. Apskaičiavimas</vt:lpstr>
      <vt:lpstr>Pvz. apskaičiavimas</vt:lpstr>
      <vt:lpstr>2 priedas. FĮ deklaravimas </vt:lpstr>
      <vt:lpstr>Pvz. FĮ deklaravimas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Česnulienė</dc:creator>
  <cp:lastModifiedBy>Edita Česnulienė</cp:lastModifiedBy>
  <dcterms:created xsi:type="dcterms:W3CDTF">2018-11-13T13:32:32Z</dcterms:created>
  <dcterms:modified xsi:type="dcterms:W3CDTF">2019-02-26T09:00:43Z</dcterms:modified>
</cp:coreProperties>
</file>