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06012\Documents\Kvietimu skelbimo, projektu sarasu ir sutarciu sudarymoc planas\"/>
    </mc:Choice>
  </mc:AlternateContent>
  <bookViews>
    <workbookView xWindow="0" yWindow="0" windowWidth="28515" windowHeight="12180"/>
  </bookViews>
  <sheets>
    <sheet name="Lapas1" sheetId="1" r:id="rId1"/>
  </sheets>
  <definedNames>
    <definedName name="_Toc387396766" localSheetId="0">Lapas1!$A$1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N23" i="1" l="1"/>
  <c r="N24" i="1" s="1"/>
  <c r="M23" i="1"/>
  <c r="M24" i="1" s="1"/>
  <c r="L23" i="1"/>
  <c r="L24" i="1" s="1"/>
  <c r="N20" i="1"/>
  <c r="L20" i="1"/>
  <c r="N18" i="1"/>
  <c r="M18" i="1"/>
  <c r="M20" i="1" s="1"/>
  <c r="L18" i="1"/>
  <c r="L19" i="1"/>
  <c r="K19" i="1" s="1"/>
  <c r="M19" i="1"/>
  <c r="N19" i="1"/>
  <c r="K23" i="1" l="1"/>
  <c r="K18" i="1"/>
  <c r="N45" i="1"/>
  <c r="L43" i="1"/>
  <c r="K20" i="1" l="1"/>
  <c r="N27" i="1" l="1"/>
  <c r="M27" i="1"/>
  <c r="L13" i="1" l="1"/>
  <c r="L16" i="1" s="1"/>
  <c r="M13" i="1"/>
  <c r="M16" i="1" s="1"/>
  <c r="N13" i="1"/>
  <c r="N16" i="1" s="1"/>
  <c r="K14" i="1"/>
  <c r="K13" i="1" s="1"/>
  <c r="N42" i="1"/>
  <c r="M43" i="1"/>
  <c r="M42" i="1" s="1"/>
  <c r="L42" i="1"/>
  <c r="N34" i="1"/>
  <c r="M35" i="1"/>
  <c r="M34" i="1" s="1"/>
  <c r="L35" i="1"/>
  <c r="L34" i="1" s="1"/>
  <c r="N30" i="1" l="1"/>
  <c r="L31" i="1"/>
  <c r="L30" i="1" s="1"/>
  <c r="N26" i="1"/>
  <c r="M26" i="1"/>
  <c r="L27" i="1"/>
  <c r="L26" i="1" s="1"/>
  <c r="M45" i="1" l="1"/>
  <c r="L45" i="1"/>
  <c r="K43" i="1"/>
  <c r="K42" i="1" s="1"/>
  <c r="K41" i="1"/>
  <c r="E41" i="1"/>
  <c r="K39" i="1"/>
  <c r="N38" i="1"/>
  <c r="N40" i="1" s="1"/>
  <c r="M38" i="1"/>
  <c r="M40" i="1" s="1"/>
  <c r="L38" i="1"/>
  <c r="L40" i="1" s="1"/>
  <c r="K38" i="1"/>
  <c r="E37" i="1"/>
  <c r="N36" i="1"/>
  <c r="M36" i="1"/>
  <c r="L36" i="1"/>
  <c r="K35" i="1"/>
  <c r="K34" i="1" s="1"/>
  <c r="K33" i="1"/>
  <c r="E33" i="1"/>
  <c r="N32" i="1"/>
  <c r="L32" i="1"/>
  <c r="K31" i="1"/>
  <c r="K30" i="1" s="1"/>
  <c r="K29" i="1"/>
  <c r="E29" i="1"/>
  <c r="N28" i="1"/>
  <c r="M28" i="1"/>
  <c r="L28" i="1"/>
  <c r="K27" i="1"/>
  <c r="K26" i="1"/>
  <c r="K25" i="1"/>
  <c r="E25" i="1"/>
  <c r="K21" i="1"/>
  <c r="E21" i="1"/>
  <c r="K17" i="1"/>
  <c r="E17" i="1"/>
  <c r="E12" i="1"/>
  <c r="K16" i="1" s="1"/>
  <c r="K40" i="1" l="1"/>
  <c r="K36" i="1"/>
  <c r="K32" i="1"/>
  <c r="K28" i="1"/>
  <c r="K24" i="1"/>
  <c r="K45" i="1"/>
</calcChain>
</file>

<file path=xl/sharedStrings.xml><?xml version="1.0" encoding="utf-8"?>
<sst xmlns="http://schemas.openxmlformats.org/spreadsheetml/2006/main" count="81" uniqueCount="41">
  <si>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</si>
  <si>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</si>
  <si>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</si>
  <si>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</si>
  <si>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</si>
  <si>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</si>
  <si>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</si>
  <si>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</si>
  <si>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</si>
  <si>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</si>
  <si>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</si>
  <si>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</si>
  <si>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</si>
  <si>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</si>
  <si>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</si>
  <si>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</si>
  <si>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</si>
  <si>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</si>
  <si>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</si>
  <si>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</si>
  <si>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</si>
  <si>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</si>
  <si>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</si>
  <si>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</si>
  <si>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</si>
  <si>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</si>
  <si>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</si>
  <si>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</si>
  <si>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</si>
  <si>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</si>
  <si>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</si>
  <si>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</si>
  <si>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</si>
  <si>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</si>
  <si>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</si>
  <si>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</si>
  <si>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</si>
  <si>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2019 m. II ketv.</t>
  </si>
  <si>
    <t>2019 m.  II ketv.</t>
  </si>
  <si>
    <t>2019 m. III ketv.</t>
  </si>
  <si>
    <t>2019 m. 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</si>
</sst>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"/>
  </numFmts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0" fillId="2" borderId="0" xfId="0" applyFill="1" applyBorder="1"/>
    <xf numFmtId="164" fontId="5" fillId="3" borderId="0" xfId="0" applyNumberFormat="1" applyFont="1" applyFill="1" applyBorder="1" applyAlignment="1" applyProtection="1">
      <alignment horizontal="right" vertical="top" wrapText="1" readingOrder="1"/>
      <protection locked="0"/>
    </xf>
    <xf numFmtId="4" fontId="0" fillId="2" borderId="0" xfId="0" applyNumberFormat="1" applyFill="1" applyBorder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topLeftCell="A27" workbookViewId="0">
      <selection activeCell="Q42" sqref="Q42"/>
    </sheetView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11.5703125" customWidth="1"/>
    <col min="5" max="5" width="12.7109375" customWidth="1"/>
    <col min="6" max="6" width="13" customWidth="1"/>
    <col min="7" max="7" width="11.7109375" customWidth="1"/>
    <col min="8" max="8" width="11.42578125" customWidth="1"/>
    <col min="9" max="9" width="7.5703125" customWidth="1"/>
    <col min="10" max="10" width="10.7109375" customWidth="1"/>
    <col min="11" max="11" width="12" customWidth="1"/>
    <col min="12" max="12" width="11.5703125" customWidth="1"/>
    <col min="13" max="13" width="11.85546875" customWidth="1"/>
    <col min="14" max="14" width="12.28515625" customWidth="1"/>
    <col min="15" max="15" width="12.5703125" customWidth="1"/>
    <col min="17" max="17" width="11.7109375" customWidth="1"/>
    <col min="18" max="19" width="11.28515625" customWidth="1"/>
    <col min="20" max="20" width="10.7109375" customWidth="1"/>
    <col min="21" max="21" width="11.42578125" customWidth="1"/>
    <col min="22" max="23" width="9.140625" customWidth="1"/>
    <col min="24" max="24" width="15.42578125" customWidth="1"/>
    <col min="25" max="25" width="12.42578125" customWidth="1"/>
    <col min="26" max="26" width="17.42578125" customWidth="1"/>
  </cols>
  <sheetData>
    <row r="1" spans="1:26" x14ac:dyDescent="0.25">
      <c r="A1" s="9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6" ht="15.75" thickBot="1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6" ht="24.75" customHeight="1" x14ac:dyDescent="0.25">
      <c r="A3" s="35" t="s">
        <v>1</v>
      </c>
      <c r="B3" s="35" t="s">
        <v>2</v>
      </c>
      <c r="C3" s="35" t="s">
        <v>3</v>
      </c>
      <c r="D3" s="3"/>
      <c r="E3" s="38"/>
      <c r="F3" s="39"/>
      <c r="G3" s="39"/>
      <c r="H3" s="40"/>
      <c r="I3" s="35" t="s">
        <v>6</v>
      </c>
      <c r="J3" s="35" t="s">
        <v>7</v>
      </c>
      <c r="K3" s="38"/>
      <c r="L3" s="39"/>
      <c r="M3" s="39"/>
      <c r="N3" s="40"/>
    </row>
    <row r="4" spans="1:26" x14ac:dyDescent="0.25">
      <c r="A4" s="36"/>
      <c r="B4" s="36"/>
      <c r="C4" s="36"/>
      <c r="D4" s="4"/>
      <c r="E4" s="41"/>
      <c r="F4" s="42"/>
      <c r="G4" s="42"/>
      <c r="H4" s="43"/>
      <c r="I4" s="36"/>
      <c r="J4" s="36"/>
      <c r="K4" s="41"/>
      <c r="L4" s="42"/>
      <c r="M4" s="42"/>
      <c r="N4" s="43"/>
    </row>
    <row r="5" spans="1:26" x14ac:dyDescent="0.25">
      <c r="A5" s="36"/>
      <c r="B5" s="36"/>
      <c r="C5" s="36"/>
      <c r="D5" s="4"/>
      <c r="E5" s="41"/>
      <c r="F5" s="42"/>
      <c r="G5" s="42"/>
      <c r="H5" s="43"/>
      <c r="I5" s="36"/>
      <c r="J5" s="36"/>
      <c r="K5" s="41"/>
      <c r="L5" s="42"/>
      <c r="M5" s="42"/>
      <c r="N5" s="43"/>
    </row>
    <row r="6" spans="1:26" x14ac:dyDescent="0.25">
      <c r="A6" s="36"/>
      <c r="B6" s="36"/>
      <c r="C6" s="36"/>
      <c r="D6" s="4"/>
      <c r="E6" s="41" t="s">
        <v>5</v>
      </c>
      <c r="F6" s="42"/>
      <c r="G6" s="42"/>
      <c r="H6" s="43"/>
      <c r="I6" s="36"/>
      <c r="J6" s="36"/>
      <c r="K6" s="41" t="s">
        <v>8</v>
      </c>
      <c r="L6" s="42"/>
      <c r="M6" s="42"/>
      <c r="N6" s="43"/>
    </row>
    <row r="7" spans="1:26" x14ac:dyDescent="0.25">
      <c r="A7" s="36"/>
      <c r="B7" s="36"/>
      <c r="C7" s="36"/>
      <c r="D7" s="4"/>
      <c r="E7" s="44"/>
      <c r="F7" s="45"/>
      <c r="G7" s="45"/>
      <c r="H7" s="46"/>
      <c r="I7" s="36"/>
      <c r="J7" s="36"/>
      <c r="K7" s="44"/>
      <c r="L7" s="45"/>
      <c r="M7" s="45"/>
      <c r="N7" s="46"/>
    </row>
    <row r="8" spans="1:26" ht="15.75" thickBot="1" x14ac:dyDescent="0.3">
      <c r="A8" s="36"/>
      <c r="B8" s="36"/>
      <c r="C8" s="36"/>
      <c r="D8" s="4"/>
      <c r="E8" s="47"/>
      <c r="F8" s="48"/>
      <c r="G8" s="48"/>
      <c r="H8" s="49"/>
      <c r="I8" s="36"/>
      <c r="J8" s="36"/>
      <c r="K8" s="47"/>
      <c r="L8" s="48"/>
      <c r="M8" s="48"/>
      <c r="N8" s="49"/>
    </row>
    <row r="9" spans="1:26" ht="26.25" thickBot="1" x14ac:dyDescent="0.3">
      <c r="A9" s="36"/>
      <c r="B9" s="36"/>
      <c r="C9" s="36"/>
      <c r="D9" s="4" t="s">
        <v>4</v>
      </c>
      <c r="E9" s="30" t="s">
        <v>9</v>
      </c>
      <c r="F9" s="30" t="s">
        <v>10</v>
      </c>
      <c r="G9" s="30" t="s">
        <v>11</v>
      </c>
      <c r="H9" s="30" t="s">
        <v>12</v>
      </c>
      <c r="I9" s="36"/>
      <c r="J9" s="36"/>
      <c r="K9" s="30" t="s">
        <v>9</v>
      </c>
      <c r="L9" s="30" t="s">
        <v>10</v>
      </c>
      <c r="M9" s="30" t="s">
        <v>11</v>
      </c>
      <c r="N9" s="5"/>
    </row>
    <row r="10" spans="1:26" ht="49.5" customHeight="1" thickBot="1" x14ac:dyDescent="0.3">
      <c r="A10" s="37"/>
      <c r="B10" s="37"/>
      <c r="C10" s="37"/>
      <c r="D10" s="5"/>
      <c r="E10" s="31"/>
      <c r="F10" s="31"/>
      <c r="G10" s="31"/>
      <c r="H10" s="31"/>
      <c r="I10" s="37"/>
      <c r="J10" s="37"/>
      <c r="K10" s="31"/>
      <c r="L10" s="31"/>
      <c r="M10" s="31"/>
      <c r="N10" s="5" t="s">
        <v>12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thickBot="1" x14ac:dyDescent="0.3">
      <c r="A11" s="2">
        <v>1</v>
      </c>
      <c r="B11" s="5">
        <v>2</v>
      </c>
      <c r="C11" s="5">
        <v>3</v>
      </c>
      <c r="D11" s="5">
        <v>4</v>
      </c>
      <c r="E11" s="5" t="s">
        <v>13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 t="s">
        <v>14</v>
      </c>
      <c r="L11" s="5">
        <v>12</v>
      </c>
      <c r="M11" s="5">
        <v>13</v>
      </c>
      <c r="N11" s="5">
        <v>14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thickBot="1" x14ac:dyDescent="0.3">
      <c r="A12" s="58">
        <v>1</v>
      </c>
      <c r="B12" s="58" t="s">
        <v>20</v>
      </c>
      <c r="C12" s="58" t="s">
        <v>21</v>
      </c>
      <c r="D12" s="58" t="s">
        <v>19</v>
      </c>
      <c r="E12" s="32">
        <f>+F12+G12+H12</f>
        <v>4781189</v>
      </c>
      <c r="F12" s="32">
        <v>4064010</v>
      </c>
      <c r="G12" s="32">
        <v>717179</v>
      </c>
      <c r="H12" s="32">
        <v>0</v>
      </c>
      <c r="I12" s="28" t="s">
        <v>15</v>
      </c>
      <c r="J12" s="29"/>
      <c r="K12" s="23">
        <v>4494316</v>
      </c>
      <c r="L12" s="23">
        <v>3820168.6</v>
      </c>
      <c r="M12" s="23">
        <v>674147.4</v>
      </c>
      <c r="N12" s="23">
        <v>0</v>
      </c>
      <c r="Q12" s="20"/>
      <c r="R12" s="21"/>
      <c r="S12" s="21"/>
      <c r="T12" s="21"/>
      <c r="U12" s="21"/>
      <c r="V12" s="21"/>
      <c r="W12" s="21"/>
      <c r="X12" s="22"/>
      <c r="Y12" s="22"/>
      <c r="Z12" s="22"/>
    </row>
    <row r="13" spans="1:26" ht="15.75" thickBot="1" x14ac:dyDescent="0.3">
      <c r="A13" s="59"/>
      <c r="B13" s="59"/>
      <c r="C13" s="59"/>
      <c r="D13" s="59"/>
      <c r="E13" s="33"/>
      <c r="F13" s="33"/>
      <c r="G13" s="33"/>
      <c r="H13" s="33"/>
      <c r="I13" s="50" t="s">
        <v>16</v>
      </c>
      <c r="J13" s="51"/>
      <c r="K13" s="23">
        <f>K14</f>
        <v>286872.99999999988</v>
      </c>
      <c r="L13" s="23">
        <f t="shared" ref="L13:N13" si="0">L14</f>
        <v>243841.39999999991</v>
      </c>
      <c r="M13" s="23">
        <f t="shared" si="0"/>
        <v>43031.599999999977</v>
      </c>
      <c r="N13" s="23">
        <f t="shared" si="0"/>
        <v>0</v>
      </c>
      <c r="Q13" s="20"/>
      <c r="R13" s="21"/>
      <c r="S13" s="21"/>
      <c r="T13" s="21"/>
      <c r="U13" s="21"/>
      <c r="V13" s="21"/>
      <c r="W13" s="21"/>
      <c r="X13" s="22"/>
      <c r="Y13" s="22"/>
      <c r="Z13" s="22"/>
    </row>
    <row r="14" spans="1:26" x14ac:dyDescent="0.25">
      <c r="A14" s="59"/>
      <c r="B14" s="59"/>
      <c r="C14" s="59"/>
      <c r="D14" s="59"/>
      <c r="E14" s="33"/>
      <c r="F14" s="33"/>
      <c r="G14" s="33"/>
      <c r="H14" s="33"/>
      <c r="I14" s="52" t="s">
        <v>17</v>
      </c>
      <c r="J14" s="54" t="s">
        <v>37</v>
      </c>
      <c r="K14" s="56">
        <f>L14+M14+N14</f>
        <v>286872.99999999988</v>
      </c>
      <c r="L14" s="56">
        <v>243841.39999999991</v>
      </c>
      <c r="M14" s="56">
        <v>43031.599999999977</v>
      </c>
      <c r="N14" s="56">
        <v>0</v>
      </c>
      <c r="Q14" s="20"/>
      <c r="R14" s="21"/>
      <c r="S14" s="21"/>
      <c r="T14" s="21"/>
      <c r="U14" s="21"/>
      <c r="V14" s="21"/>
      <c r="W14" s="21"/>
      <c r="X14" s="22"/>
      <c r="Y14" s="22"/>
      <c r="Z14" s="22"/>
    </row>
    <row r="15" spans="1:26" ht="15.75" thickBot="1" x14ac:dyDescent="0.3">
      <c r="A15" s="59"/>
      <c r="B15" s="59"/>
      <c r="C15" s="59"/>
      <c r="D15" s="59"/>
      <c r="E15" s="33"/>
      <c r="F15" s="33"/>
      <c r="G15" s="33"/>
      <c r="H15" s="33"/>
      <c r="I15" s="53"/>
      <c r="J15" s="55"/>
      <c r="K15" s="57"/>
      <c r="L15" s="57"/>
      <c r="M15" s="57"/>
      <c r="N15" s="57"/>
      <c r="Q15" s="20"/>
      <c r="R15" s="21"/>
      <c r="S15" s="21"/>
      <c r="T15" s="21"/>
      <c r="U15" s="21"/>
      <c r="V15" s="21"/>
      <c r="W15" s="21"/>
      <c r="X15" s="22"/>
      <c r="Y15" s="22"/>
      <c r="Z15" s="22"/>
    </row>
    <row r="16" spans="1:26" ht="15.75" thickBot="1" x14ac:dyDescent="0.3">
      <c r="A16" s="60"/>
      <c r="B16" s="60"/>
      <c r="C16" s="60"/>
      <c r="D16" s="60"/>
      <c r="E16" s="34"/>
      <c r="F16" s="34"/>
      <c r="G16" s="34"/>
      <c r="H16" s="34"/>
      <c r="I16" s="28" t="s">
        <v>18</v>
      </c>
      <c r="J16" s="29"/>
      <c r="K16" s="23">
        <f>+E12-K12-K13</f>
        <v>0</v>
      </c>
      <c r="L16" s="23">
        <f t="shared" ref="L16:N16" si="1">+F12-L12-L13</f>
        <v>0</v>
      </c>
      <c r="M16" s="23">
        <f t="shared" si="1"/>
        <v>0</v>
      </c>
      <c r="N16" s="24">
        <f t="shared" si="1"/>
        <v>0</v>
      </c>
      <c r="O16" s="10"/>
      <c r="P16" s="10"/>
      <c r="Q16" s="20"/>
      <c r="R16" s="21"/>
      <c r="S16" s="21"/>
      <c r="T16" s="21"/>
      <c r="U16" s="21"/>
      <c r="V16" s="21"/>
      <c r="W16" s="21"/>
      <c r="X16" s="22"/>
      <c r="Y16" s="22"/>
      <c r="Z16" s="22"/>
    </row>
    <row r="17" spans="1:26" ht="22.5" customHeight="1" thickBot="1" x14ac:dyDescent="0.3">
      <c r="A17" s="58">
        <v>2</v>
      </c>
      <c r="B17" s="58" t="s">
        <v>22</v>
      </c>
      <c r="C17" s="58" t="s">
        <v>23</v>
      </c>
      <c r="D17" s="58" t="s">
        <v>19</v>
      </c>
      <c r="E17" s="32">
        <f>+F17+G17</f>
        <v>8717928</v>
      </c>
      <c r="F17" s="32">
        <v>8011069</v>
      </c>
      <c r="G17" s="32">
        <v>706859</v>
      </c>
      <c r="H17" s="32">
        <v>706860</v>
      </c>
      <c r="I17" s="12" t="s">
        <v>15</v>
      </c>
      <c r="J17" s="13"/>
      <c r="K17" s="11">
        <f>+L17+M17+N17</f>
        <v>9285147.0199999996</v>
      </c>
      <c r="L17" s="11">
        <v>7237583.5499999998</v>
      </c>
      <c r="M17" s="11">
        <v>638609.25</v>
      </c>
      <c r="N17" s="11">
        <v>1408954.22</v>
      </c>
      <c r="O17" s="10"/>
      <c r="P17" s="10"/>
      <c r="Q17" s="20"/>
      <c r="R17" s="21"/>
      <c r="S17" s="21"/>
      <c r="T17" s="21"/>
      <c r="U17" s="21"/>
      <c r="V17" s="21"/>
      <c r="W17" s="21"/>
      <c r="X17" s="22"/>
      <c r="Y17" s="22"/>
      <c r="Z17" s="22"/>
    </row>
    <row r="18" spans="1:26" ht="29.25" customHeight="1" thickBot="1" x14ac:dyDescent="0.3">
      <c r="A18" s="59"/>
      <c r="B18" s="59"/>
      <c r="C18" s="59"/>
      <c r="D18" s="59"/>
      <c r="E18" s="33"/>
      <c r="F18" s="33"/>
      <c r="G18" s="33"/>
      <c r="H18" s="33"/>
      <c r="I18" s="19" t="s">
        <v>17</v>
      </c>
      <c r="J18" s="18" t="s">
        <v>38</v>
      </c>
      <c r="K18" s="24">
        <f t="shared" ref="K18:K19" si="2">L18+M18+N18</f>
        <v>139640.98000000021</v>
      </c>
      <c r="L18" s="25">
        <f>+F17-L17</f>
        <v>773485.45000000019</v>
      </c>
      <c r="M18" s="25">
        <f>+G17-M17</f>
        <v>68249.75</v>
      </c>
      <c r="N18" s="25">
        <f>+H17-N17</f>
        <v>-702094.22</v>
      </c>
    </row>
    <row r="19" spans="1:26" ht="15.75" hidden="1" customHeight="1" thickBot="1" x14ac:dyDescent="0.3">
      <c r="A19" s="59"/>
      <c r="B19" s="59"/>
      <c r="C19" s="59"/>
      <c r="D19" s="59"/>
      <c r="E19" s="33"/>
      <c r="F19" s="33"/>
      <c r="G19" s="33"/>
      <c r="H19" s="33"/>
      <c r="I19" s="16"/>
      <c r="J19" s="17"/>
      <c r="K19" s="24">
        <f t="shared" si="2"/>
        <v>0</v>
      </c>
      <c r="L19" s="25">
        <f t="shared" ref="L19" si="3">+F16-L16</f>
        <v>0</v>
      </c>
      <c r="M19" s="25">
        <f t="shared" ref="M19" si="4">+G16-M16</f>
        <v>0</v>
      </c>
      <c r="N19" s="25">
        <f t="shared" ref="N19" si="5">+H16-N16</f>
        <v>0</v>
      </c>
    </row>
    <row r="20" spans="1:26" ht="15.75" thickBot="1" x14ac:dyDescent="0.3">
      <c r="A20" s="60"/>
      <c r="B20" s="60"/>
      <c r="C20" s="60"/>
      <c r="D20" s="60"/>
      <c r="E20" s="34"/>
      <c r="F20" s="34"/>
      <c r="G20" s="34"/>
      <c r="H20" s="34"/>
      <c r="I20" s="28" t="s">
        <v>18</v>
      </c>
      <c r="J20" s="29"/>
      <c r="K20" s="24">
        <f>L20+M20+N20</f>
        <v>0</v>
      </c>
      <c r="L20" s="25">
        <f>+F17-L17-L18</f>
        <v>0</v>
      </c>
      <c r="M20" s="25">
        <f>+G17-M17-M18</f>
        <v>0</v>
      </c>
      <c r="N20" s="25">
        <f t="shared" ref="N20" si="6">+H17-N17-N18</f>
        <v>0</v>
      </c>
    </row>
    <row r="21" spans="1:26" x14ac:dyDescent="0.25">
      <c r="A21" s="58">
        <v>3</v>
      </c>
      <c r="B21" s="58" t="s">
        <v>24</v>
      </c>
      <c r="C21" s="58" t="s">
        <v>25</v>
      </c>
      <c r="D21" s="58" t="s">
        <v>26</v>
      </c>
      <c r="E21" s="32">
        <f>+F21+G21</f>
        <v>6144971</v>
      </c>
      <c r="F21" s="61">
        <v>5646730</v>
      </c>
      <c r="G21" s="61">
        <v>498241</v>
      </c>
      <c r="H21" s="64">
        <v>498241</v>
      </c>
      <c r="I21" s="12" t="s">
        <v>15</v>
      </c>
      <c r="J21" s="13"/>
      <c r="K21" s="26">
        <f>+L21+M21+N21</f>
        <v>7362311.6800000006</v>
      </c>
      <c r="L21" s="26">
        <v>5422988.2000000002</v>
      </c>
      <c r="M21" s="26">
        <v>478497.41</v>
      </c>
      <c r="N21" s="26">
        <v>1460826.07</v>
      </c>
    </row>
    <row r="22" spans="1:26" ht="3" customHeight="1" thickBot="1" x14ac:dyDescent="0.3">
      <c r="A22" s="59"/>
      <c r="B22" s="59"/>
      <c r="C22" s="59"/>
      <c r="D22" s="59"/>
      <c r="E22" s="33"/>
      <c r="F22" s="62"/>
      <c r="G22" s="62"/>
      <c r="H22" s="65"/>
      <c r="I22" s="14"/>
      <c r="J22" s="15"/>
      <c r="K22" s="27"/>
      <c r="L22" s="27"/>
      <c r="M22" s="27"/>
      <c r="N22" s="27"/>
    </row>
    <row r="23" spans="1:26" ht="26.25" thickBot="1" x14ac:dyDescent="0.3">
      <c r="A23" s="59"/>
      <c r="B23" s="59"/>
      <c r="C23" s="59"/>
      <c r="D23" s="59"/>
      <c r="E23" s="33"/>
      <c r="F23" s="62"/>
      <c r="G23" s="62"/>
      <c r="H23" s="65"/>
      <c r="I23" s="19" t="s">
        <v>17</v>
      </c>
      <c r="J23" s="18" t="s">
        <v>38</v>
      </c>
      <c r="K23" s="24">
        <f t="shared" ref="K23" si="7">+L23+M23+N23</f>
        <v>-719099.68000000017</v>
      </c>
      <c r="L23" s="25">
        <f>+F21-L21</f>
        <v>223741.79999999981</v>
      </c>
      <c r="M23" s="25">
        <f>+G21-M21</f>
        <v>19743.590000000026</v>
      </c>
      <c r="N23" s="25">
        <f>+H21-N21</f>
        <v>-962585.07000000007</v>
      </c>
    </row>
    <row r="24" spans="1:26" ht="15.75" thickBot="1" x14ac:dyDescent="0.3">
      <c r="A24" s="60"/>
      <c r="B24" s="60"/>
      <c r="C24" s="60"/>
      <c r="D24" s="60"/>
      <c r="E24" s="34"/>
      <c r="F24" s="63"/>
      <c r="G24" s="63"/>
      <c r="H24" s="66"/>
      <c r="I24" s="28" t="s">
        <v>18</v>
      </c>
      <c r="J24" s="29"/>
      <c r="K24" s="23">
        <f t="shared" ref="K24:K29" si="8">+L24+M24+N24</f>
        <v>0</v>
      </c>
      <c r="L24" s="23">
        <f>+F21-L21-L23</f>
        <v>0</v>
      </c>
      <c r="M24" s="23">
        <f t="shared" ref="M24:N24" si="9">+G21-M21-M23</f>
        <v>0</v>
      </c>
      <c r="N24" s="23">
        <f t="shared" si="9"/>
        <v>0</v>
      </c>
    </row>
    <row r="25" spans="1:26" ht="15.75" thickBot="1" x14ac:dyDescent="0.3">
      <c r="A25" s="58">
        <v>4</v>
      </c>
      <c r="B25" s="58" t="s">
        <v>27</v>
      </c>
      <c r="C25" s="58" t="s">
        <v>28</v>
      </c>
      <c r="D25" s="58" t="s">
        <v>26</v>
      </c>
      <c r="E25" s="32">
        <f>+F25+G25</f>
        <v>150653517</v>
      </c>
      <c r="F25" s="61">
        <v>138438367</v>
      </c>
      <c r="G25" s="61">
        <v>12215150</v>
      </c>
      <c r="H25" s="61">
        <v>12215151</v>
      </c>
      <c r="I25" s="28" t="s">
        <v>15</v>
      </c>
      <c r="J25" s="29"/>
      <c r="K25" s="23">
        <f t="shared" si="8"/>
        <v>165189458</v>
      </c>
      <c r="L25" s="23">
        <v>126386580.84999999</v>
      </c>
      <c r="M25" s="23">
        <v>11277527.16</v>
      </c>
      <c r="N25" s="23">
        <v>27525349.989999998</v>
      </c>
    </row>
    <row r="26" spans="1:26" ht="15.75" thickBot="1" x14ac:dyDescent="0.3">
      <c r="A26" s="59"/>
      <c r="B26" s="59"/>
      <c r="C26" s="59"/>
      <c r="D26" s="59"/>
      <c r="E26" s="33"/>
      <c r="F26" s="62"/>
      <c r="G26" s="62"/>
      <c r="H26" s="62"/>
      <c r="I26" s="50" t="s">
        <v>16</v>
      </c>
      <c r="J26" s="51"/>
      <c r="K26" s="23">
        <f t="shared" si="8"/>
        <v>-2320789.9999999925</v>
      </c>
      <c r="L26" s="23">
        <f>L27</f>
        <v>12051786.150000006</v>
      </c>
      <c r="M26" s="23">
        <f t="shared" ref="M26:N26" si="10">M27</f>
        <v>937622.83999999985</v>
      </c>
      <c r="N26" s="23">
        <f t="shared" si="10"/>
        <v>-15310198.989999998</v>
      </c>
    </row>
    <row r="27" spans="1:26" ht="26.25" thickBot="1" x14ac:dyDescent="0.3">
      <c r="A27" s="59"/>
      <c r="B27" s="59"/>
      <c r="C27" s="59"/>
      <c r="D27" s="59"/>
      <c r="E27" s="33"/>
      <c r="F27" s="62"/>
      <c r="G27" s="62"/>
      <c r="H27" s="62"/>
      <c r="I27" s="7" t="s">
        <v>17</v>
      </c>
      <c r="J27" s="8" t="s">
        <v>37</v>
      </c>
      <c r="K27" s="23">
        <f t="shared" si="8"/>
        <v>-2320789.9999999925</v>
      </c>
      <c r="L27" s="23">
        <f>F25-L25</f>
        <v>12051786.150000006</v>
      </c>
      <c r="M27" s="23">
        <f>G25-M25</f>
        <v>937622.83999999985</v>
      </c>
      <c r="N27" s="23">
        <f>H25-N25</f>
        <v>-15310198.989999998</v>
      </c>
    </row>
    <row r="28" spans="1:26" ht="15.75" thickBot="1" x14ac:dyDescent="0.3">
      <c r="A28" s="60"/>
      <c r="B28" s="60"/>
      <c r="C28" s="60"/>
      <c r="D28" s="60"/>
      <c r="E28" s="34"/>
      <c r="F28" s="63"/>
      <c r="G28" s="63"/>
      <c r="H28" s="63"/>
      <c r="I28" s="28" t="s">
        <v>18</v>
      </c>
      <c r="J28" s="29"/>
      <c r="K28" s="23">
        <f t="shared" si="8"/>
        <v>0</v>
      </c>
      <c r="L28" s="23">
        <f>+F25-L25-L26</f>
        <v>0</v>
      </c>
      <c r="M28" s="23">
        <f t="shared" ref="M28:N28" si="11">+G25-M25-M26</f>
        <v>0</v>
      </c>
      <c r="N28" s="23">
        <f t="shared" si="11"/>
        <v>0</v>
      </c>
    </row>
    <row r="29" spans="1:26" ht="15.75" thickBot="1" x14ac:dyDescent="0.3">
      <c r="A29" s="58">
        <v>5</v>
      </c>
      <c r="B29" s="58" t="s">
        <v>29</v>
      </c>
      <c r="C29" s="58" t="s">
        <v>30</v>
      </c>
      <c r="D29" s="58" t="s">
        <v>26</v>
      </c>
      <c r="E29" s="67">
        <f>+F29+G29</f>
        <v>107380029</v>
      </c>
      <c r="F29" s="70">
        <v>98673540</v>
      </c>
      <c r="G29" s="70">
        <v>8706489</v>
      </c>
      <c r="H29" s="70">
        <v>8706489</v>
      </c>
      <c r="I29" s="28" t="s">
        <v>15</v>
      </c>
      <c r="J29" s="29"/>
      <c r="K29" s="23">
        <f t="shared" si="8"/>
        <v>121759996.12</v>
      </c>
      <c r="L29" s="23">
        <v>97935414.150000006</v>
      </c>
      <c r="M29" s="23">
        <v>8744856.5999999996</v>
      </c>
      <c r="N29" s="23">
        <v>15079725.369999999</v>
      </c>
    </row>
    <row r="30" spans="1:26" ht="15.75" thickBot="1" x14ac:dyDescent="0.3">
      <c r="A30" s="59"/>
      <c r="B30" s="59"/>
      <c r="C30" s="59"/>
      <c r="D30" s="59"/>
      <c r="E30" s="68"/>
      <c r="F30" s="71"/>
      <c r="G30" s="71"/>
      <c r="H30" s="71"/>
      <c r="I30" s="50" t="s">
        <v>16</v>
      </c>
      <c r="J30" s="51"/>
      <c r="K30" s="23">
        <f>K31</f>
        <v>-5673478.1200000048</v>
      </c>
      <c r="L30" s="23">
        <f>L31</f>
        <v>738125.84999999404</v>
      </c>
      <c r="M30" s="23">
        <v>0</v>
      </c>
      <c r="N30" s="23">
        <f t="shared" ref="N30" si="12">N31</f>
        <v>-6373236.3699999992</v>
      </c>
    </row>
    <row r="31" spans="1:26" ht="26.25" thickBot="1" x14ac:dyDescent="0.3">
      <c r="A31" s="59"/>
      <c r="B31" s="59"/>
      <c r="C31" s="59"/>
      <c r="D31" s="59"/>
      <c r="E31" s="68"/>
      <c r="F31" s="71"/>
      <c r="G31" s="71"/>
      <c r="H31" s="71"/>
      <c r="I31" s="7" t="s">
        <v>17</v>
      </c>
      <c r="J31" s="8" t="s">
        <v>37</v>
      </c>
      <c r="K31" s="23">
        <f>+L31+M31+N31</f>
        <v>-5673478.1200000048</v>
      </c>
      <c r="L31" s="23">
        <f>F29-L29</f>
        <v>738125.84999999404</v>
      </c>
      <c r="M31" s="23">
        <f>G29-M29</f>
        <v>-38367.599999999627</v>
      </c>
      <c r="N31" s="23">
        <f>H29-N29</f>
        <v>-6373236.3699999992</v>
      </c>
    </row>
    <row r="32" spans="1:26" ht="15.75" thickBot="1" x14ac:dyDescent="0.3">
      <c r="A32" s="60"/>
      <c r="B32" s="60"/>
      <c r="C32" s="60"/>
      <c r="D32" s="60"/>
      <c r="E32" s="69"/>
      <c r="F32" s="72"/>
      <c r="G32" s="72"/>
      <c r="H32" s="72"/>
      <c r="I32" s="28" t="s">
        <v>18</v>
      </c>
      <c r="J32" s="29"/>
      <c r="K32" s="23">
        <f>+L32+M32+N32</f>
        <v>0</v>
      </c>
      <c r="L32" s="23">
        <f>+F29-L29-L30</f>
        <v>0</v>
      </c>
      <c r="M32" s="23">
        <v>0</v>
      </c>
      <c r="N32" s="23">
        <f t="shared" ref="N32" si="13">+H29-N29-N30</f>
        <v>0</v>
      </c>
    </row>
    <row r="33" spans="1:14" ht="22.5" customHeight="1" thickBot="1" x14ac:dyDescent="0.3">
      <c r="A33" s="58">
        <v>6</v>
      </c>
      <c r="B33" s="58" t="s">
        <v>31</v>
      </c>
      <c r="C33" s="58" t="s">
        <v>32</v>
      </c>
      <c r="D33" s="58" t="s">
        <v>19</v>
      </c>
      <c r="E33" s="32">
        <f>+F33+G33</f>
        <v>69452023</v>
      </c>
      <c r="F33" s="32">
        <v>63820778</v>
      </c>
      <c r="G33" s="61">
        <v>5631245</v>
      </c>
      <c r="H33" s="61">
        <v>5631244</v>
      </c>
      <c r="I33" s="28" t="s">
        <v>15</v>
      </c>
      <c r="J33" s="29"/>
      <c r="K33" s="25">
        <f>+L33+M33+N33</f>
        <v>36871067</v>
      </c>
      <c r="L33" s="25">
        <v>22273219</v>
      </c>
      <c r="M33" s="25">
        <v>1965284</v>
      </c>
      <c r="N33" s="25">
        <v>12632564</v>
      </c>
    </row>
    <row r="34" spans="1:14" ht="15.75" thickBot="1" x14ac:dyDescent="0.3">
      <c r="A34" s="59"/>
      <c r="B34" s="59"/>
      <c r="C34" s="59"/>
      <c r="D34" s="59"/>
      <c r="E34" s="33"/>
      <c r="F34" s="62"/>
      <c r="G34" s="62"/>
      <c r="H34" s="62"/>
      <c r="I34" s="50" t="s">
        <v>16</v>
      </c>
      <c r="J34" s="51"/>
      <c r="K34" s="23">
        <f>K35</f>
        <v>48174999</v>
      </c>
      <c r="L34" s="23">
        <f>L35</f>
        <v>41547559</v>
      </c>
      <c r="M34" s="23">
        <f t="shared" ref="M34:N34" si="14">M35</f>
        <v>3665961</v>
      </c>
      <c r="N34" s="23">
        <f t="shared" si="14"/>
        <v>2961479</v>
      </c>
    </row>
    <row r="35" spans="1:14" ht="26.25" thickBot="1" x14ac:dyDescent="0.3">
      <c r="A35" s="59"/>
      <c r="B35" s="59"/>
      <c r="C35" s="59"/>
      <c r="D35" s="59"/>
      <c r="E35" s="33"/>
      <c r="F35" s="62"/>
      <c r="G35" s="62"/>
      <c r="H35" s="62"/>
      <c r="I35" s="7" t="s">
        <v>17</v>
      </c>
      <c r="J35" s="8" t="s">
        <v>39</v>
      </c>
      <c r="K35" s="23">
        <f>+L35+M35+N35</f>
        <v>48174999</v>
      </c>
      <c r="L35" s="23">
        <f>F33-L33</f>
        <v>41547559</v>
      </c>
      <c r="M35" s="23">
        <f t="shared" ref="M35" si="15">G33-M33</f>
        <v>3665961</v>
      </c>
      <c r="N35" s="23">
        <v>2961479</v>
      </c>
    </row>
    <row r="36" spans="1:14" ht="15.75" thickBot="1" x14ac:dyDescent="0.3">
      <c r="A36" s="60"/>
      <c r="B36" s="60"/>
      <c r="C36" s="60"/>
      <c r="D36" s="60"/>
      <c r="E36" s="34"/>
      <c r="F36" s="63"/>
      <c r="G36" s="63"/>
      <c r="H36" s="63"/>
      <c r="I36" s="28" t="s">
        <v>18</v>
      </c>
      <c r="J36" s="29"/>
      <c r="K36" s="23">
        <f>+L36+M36+N36</f>
        <v>-9962799</v>
      </c>
      <c r="L36" s="23">
        <f>+F33-L33-L34</f>
        <v>0</v>
      </c>
      <c r="M36" s="23">
        <f t="shared" ref="M36:N36" si="16">+G33-M33-M34</f>
        <v>0</v>
      </c>
      <c r="N36" s="23">
        <f t="shared" si="16"/>
        <v>-9962799</v>
      </c>
    </row>
    <row r="37" spans="1:14" ht="15.75" thickBot="1" x14ac:dyDescent="0.3">
      <c r="A37" s="59">
        <v>7</v>
      </c>
      <c r="B37" s="59" t="s">
        <v>33</v>
      </c>
      <c r="C37" s="59" t="s">
        <v>34</v>
      </c>
      <c r="D37" s="59" t="s">
        <v>19</v>
      </c>
      <c r="E37" s="32">
        <f>+F37+G37</f>
        <v>1088235</v>
      </c>
      <c r="F37" s="61">
        <v>1000000</v>
      </c>
      <c r="G37" s="61">
        <v>88235</v>
      </c>
      <c r="H37" s="61">
        <v>88236</v>
      </c>
      <c r="I37" s="28" t="s">
        <v>15</v>
      </c>
      <c r="J37" s="29"/>
      <c r="K37" s="23">
        <v>0</v>
      </c>
      <c r="L37" s="23">
        <v>0</v>
      </c>
      <c r="M37" s="23">
        <v>0</v>
      </c>
      <c r="N37" s="23">
        <v>0</v>
      </c>
    </row>
    <row r="38" spans="1:14" ht="15.75" thickBot="1" x14ac:dyDescent="0.3">
      <c r="A38" s="59"/>
      <c r="B38" s="59"/>
      <c r="C38" s="59"/>
      <c r="D38" s="59"/>
      <c r="E38" s="33"/>
      <c r="F38" s="62"/>
      <c r="G38" s="62"/>
      <c r="H38" s="62"/>
      <c r="I38" s="50" t="s">
        <v>16</v>
      </c>
      <c r="J38" s="51"/>
      <c r="K38" s="23">
        <f>+K39</f>
        <v>1176471</v>
      </c>
      <c r="L38" s="23">
        <f t="shared" ref="L38:N38" si="17">+L39</f>
        <v>1000000</v>
      </c>
      <c r="M38" s="23">
        <f t="shared" si="17"/>
        <v>88235</v>
      </c>
      <c r="N38" s="23">
        <f t="shared" si="17"/>
        <v>88236</v>
      </c>
    </row>
    <row r="39" spans="1:14" ht="26.25" thickBot="1" x14ac:dyDescent="0.3">
      <c r="A39" s="59"/>
      <c r="B39" s="59"/>
      <c r="C39" s="59"/>
      <c r="D39" s="59"/>
      <c r="E39" s="33"/>
      <c r="F39" s="62"/>
      <c r="G39" s="62"/>
      <c r="H39" s="62"/>
      <c r="I39" s="7" t="s">
        <v>17</v>
      </c>
      <c r="J39" s="8" t="s">
        <v>40</v>
      </c>
      <c r="K39" s="23">
        <f>+L39+M39+N39</f>
        <v>1176471</v>
      </c>
      <c r="L39" s="23">
        <v>1000000</v>
      </c>
      <c r="M39" s="23">
        <v>88235</v>
      </c>
      <c r="N39" s="23">
        <v>88236</v>
      </c>
    </row>
    <row r="40" spans="1:14" ht="15.75" thickBot="1" x14ac:dyDescent="0.3">
      <c r="A40" s="60"/>
      <c r="B40" s="60"/>
      <c r="C40" s="60"/>
      <c r="D40" s="60"/>
      <c r="E40" s="34"/>
      <c r="F40" s="63"/>
      <c r="G40" s="63"/>
      <c r="H40" s="63"/>
      <c r="I40" s="28" t="s">
        <v>18</v>
      </c>
      <c r="J40" s="29"/>
      <c r="K40" s="23">
        <f>+L40+M40+N40</f>
        <v>0</v>
      </c>
      <c r="L40" s="23">
        <f>+F37-L37-L38</f>
        <v>0</v>
      </c>
      <c r="M40" s="23">
        <f t="shared" ref="M40" si="18">+G37-M37-M38</f>
        <v>0</v>
      </c>
      <c r="N40" s="23">
        <f t="shared" ref="N40" si="19">+H37-N37-N38</f>
        <v>0</v>
      </c>
    </row>
    <row r="41" spans="1:14" ht="15.75" customHeight="1" thickBot="1" x14ac:dyDescent="0.3">
      <c r="A41" s="59">
        <v>8</v>
      </c>
      <c r="B41" s="59" t="s">
        <v>35</v>
      </c>
      <c r="C41" s="58" t="s">
        <v>36</v>
      </c>
      <c r="D41" s="58" t="s">
        <v>26</v>
      </c>
      <c r="E41" s="32">
        <f>+F41+G41</f>
        <v>52003830</v>
      </c>
      <c r="F41" s="61">
        <v>47787303</v>
      </c>
      <c r="G41" s="61">
        <v>4216527</v>
      </c>
      <c r="H41" s="61">
        <v>4216527</v>
      </c>
      <c r="I41" s="28" t="s">
        <v>15</v>
      </c>
      <c r="J41" s="29"/>
      <c r="K41" s="23">
        <f>+L41+M41+N41</f>
        <v>55349305.660000004</v>
      </c>
      <c r="L41" s="23">
        <v>44797322.109999999</v>
      </c>
      <c r="M41" s="23">
        <v>3986041.67</v>
      </c>
      <c r="N41" s="23">
        <v>6565941.8799999999</v>
      </c>
    </row>
    <row r="42" spans="1:14" ht="15.75" thickBot="1" x14ac:dyDescent="0.3">
      <c r="A42" s="59"/>
      <c r="B42" s="59"/>
      <c r="C42" s="59"/>
      <c r="D42" s="59"/>
      <c r="E42" s="33"/>
      <c r="F42" s="62"/>
      <c r="G42" s="62"/>
      <c r="H42" s="62"/>
      <c r="I42" s="50" t="s">
        <v>16</v>
      </c>
      <c r="J42" s="51"/>
      <c r="K42" s="23">
        <f>K43+K44</f>
        <v>3573098.6600000006</v>
      </c>
      <c r="L42" s="23">
        <f>L43+L44</f>
        <v>2989980.8900000006</v>
      </c>
      <c r="M42" s="23">
        <f t="shared" ref="M42:N42" si="20">M43+M44</f>
        <v>230485.33000000007</v>
      </c>
      <c r="N42" s="23">
        <f t="shared" si="20"/>
        <v>352632.44</v>
      </c>
    </row>
    <row r="43" spans="1:14" ht="26.25" customHeight="1" x14ac:dyDescent="0.25">
      <c r="A43" s="59"/>
      <c r="B43" s="59"/>
      <c r="C43" s="59"/>
      <c r="D43" s="59"/>
      <c r="E43" s="33"/>
      <c r="F43" s="62"/>
      <c r="G43" s="62"/>
      <c r="H43" s="62"/>
      <c r="I43" s="52" t="s">
        <v>17</v>
      </c>
      <c r="J43" s="54" t="s">
        <v>37</v>
      </c>
      <c r="K43" s="32">
        <f>+L43+M43+N43</f>
        <v>3573098.6600000006</v>
      </c>
      <c r="L43" s="32">
        <f>F41-L41-L44</f>
        <v>2989980.8900000006</v>
      </c>
      <c r="M43" s="32">
        <f t="shared" ref="M43" si="21">G41-M41-M44</f>
        <v>230485.33000000007</v>
      </c>
      <c r="N43" s="32">
        <v>352632.44</v>
      </c>
    </row>
    <row r="44" spans="1:14" ht="9" customHeight="1" thickBot="1" x14ac:dyDescent="0.3">
      <c r="A44" s="59"/>
      <c r="B44" s="59"/>
      <c r="C44" s="59"/>
      <c r="D44" s="59"/>
      <c r="E44" s="33"/>
      <c r="F44" s="62"/>
      <c r="G44" s="62"/>
      <c r="H44" s="62"/>
      <c r="I44" s="53"/>
      <c r="J44" s="55"/>
      <c r="K44" s="34"/>
      <c r="L44" s="34"/>
      <c r="M44" s="34"/>
      <c r="N44" s="34"/>
    </row>
    <row r="45" spans="1:14" ht="15.75" thickBot="1" x14ac:dyDescent="0.3">
      <c r="A45" s="60"/>
      <c r="B45" s="60"/>
      <c r="C45" s="60"/>
      <c r="D45" s="60"/>
      <c r="E45" s="34"/>
      <c r="F45" s="63"/>
      <c r="G45" s="63"/>
      <c r="H45" s="63"/>
      <c r="I45" s="28" t="s">
        <v>18</v>
      </c>
      <c r="J45" s="29"/>
      <c r="K45" s="23">
        <f>+L45+M45+N45</f>
        <v>-2702047.32</v>
      </c>
      <c r="L45" s="23">
        <f>+F41-L41-L42</f>
        <v>0</v>
      </c>
      <c r="M45" s="23">
        <f t="shared" ref="M45" si="22">+G41-M41-M42</f>
        <v>0</v>
      </c>
      <c r="N45" s="23">
        <f>+H41-N41-N42</f>
        <v>-2702047.32</v>
      </c>
    </row>
  </sheetData>
  <mergeCells count="120">
    <mergeCell ref="L43:L44"/>
    <mergeCell ref="M43:M44"/>
    <mergeCell ref="N43:N44"/>
    <mergeCell ref="I38:J38"/>
    <mergeCell ref="I40:J40"/>
    <mergeCell ref="I24:J24"/>
    <mergeCell ref="I20:J20"/>
    <mergeCell ref="N14:N15"/>
    <mergeCell ref="A41:A45"/>
    <mergeCell ref="B41:B45"/>
    <mergeCell ref="C41:C45"/>
    <mergeCell ref="D41:D45"/>
    <mergeCell ref="E41:E45"/>
    <mergeCell ref="F41:F45"/>
    <mergeCell ref="G41:G45"/>
    <mergeCell ref="H41:H45"/>
    <mergeCell ref="I41:J41"/>
    <mergeCell ref="I42:J42"/>
    <mergeCell ref="I45:J45"/>
    <mergeCell ref="A37:A40"/>
    <mergeCell ref="B37:B40"/>
    <mergeCell ref="C37:C40"/>
    <mergeCell ref="D37:D40"/>
    <mergeCell ref="E37:E40"/>
    <mergeCell ref="F37:F40"/>
    <mergeCell ref="G37:G40"/>
    <mergeCell ref="H37:H40"/>
    <mergeCell ref="I37:J37"/>
    <mergeCell ref="I43:I44"/>
    <mergeCell ref="J43:J44"/>
    <mergeCell ref="K43:K44"/>
    <mergeCell ref="A33:A36"/>
    <mergeCell ref="B33:B36"/>
    <mergeCell ref="C33:C36"/>
    <mergeCell ref="D33:D36"/>
    <mergeCell ref="E33:E36"/>
    <mergeCell ref="F33:F36"/>
    <mergeCell ref="G33:G36"/>
    <mergeCell ref="H33:H36"/>
    <mergeCell ref="I33:J33"/>
    <mergeCell ref="I34:J34"/>
    <mergeCell ref="I36:J36"/>
    <mergeCell ref="A29:A32"/>
    <mergeCell ref="B29:B32"/>
    <mergeCell ref="C29:C32"/>
    <mergeCell ref="D29:D32"/>
    <mergeCell ref="E29:E32"/>
    <mergeCell ref="F29:F32"/>
    <mergeCell ref="G29:G32"/>
    <mergeCell ref="H29:H32"/>
    <mergeCell ref="I29:J29"/>
    <mergeCell ref="I30:J30"/>
    <mergeCell ref="I32:J32"/>
    <mergeCell ref="A25:A28"/>
    <mergeCell ref="B25:B28"/>
    <mergeCell ref="C25:C28"/>
    <mergeCell ref="D25:D28"/>
    <mergeCell ref="E25:E28"/>
    <mergeCell ref="F25:F28"/>
    <mergeCell ref="G25:G28"/>
    <mergeCell ref="H25:H28"/>
    <mergeCell ref="I25:J25"/>
    <mergeCell ref="I26:J26"/>
    <mergeCell ref="I28:J28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</mergeCells>
  <pageMargins left="0.7" right="0.7" top="0.75" bottom="0.75" header="0.3" footer="0.3"/>
  <pageSetup paperSize="9" scale="48" fitToHeight="0" orientation="portrait" verticalDpi="0" r:id="rId1"/>
  <ignoredErrors>
    <ignoredError sqref="K34 K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Jelena Podymova</cp:lastModifiedBy>
  <cp:lastPrinted>2018-07-03T11:09:05Z</cp:lastPrinted>
  <dcterms:created xsi:type="dcterms:W3CDTF">2016-04-27T10:50:15Z</dcterms:created>
  <dcterms:modified xsi:type="dcterms:W3CDTF">2019-03-21T07:17:54Z</dcterms:modified>
</cp:coreProperties>
</file>