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24226"/>
  <mc:AlternateContent xmlns:mc="http://schemas.openxmlformats.org/markup-compatibility/2006">
    <mc:Choice Requires="x15">
      <x15ac:absPath xmlns:x15ac="http://schemas.microsoft.com/office/spreadsheetml/2010/11/ac" url="Y:\Agenturos padaliniai\MPS\11. Tyrimai, kuriuos reikia atnaujinti 2019 sausį\Peržiūrimi tyrimai\FN-005_Atnaujinta atostogų forma\"/>
    </mc:Choice>
  </mc:AlternateContent>
  <xr:revisionPtr revIDLastSave="0" documentId="13_ncr:1_{3825234B-6E31-4DDA-970B-A683B04AF231}" xr6:coauthVersionLast="43" xr6:coauthVersionMax="43" xr10:uidLastSave="{00000000-0000-0000-0000-000000000000}"/>
  <bookViews>
    <workbookView xWindow="-120" yWindow="-120" windowWidth="29040" windowHeight="15840" tabRatio="737" activeTab="1" xr2:uid="{00000000-000D-0000-FFFF-FFFF00000000}"/>
  </bookViews>
  <sheets>
    <sheet name="4. Darbo dienomis" sheetId="10" r:id="rId1"/>
    <sheet name="5. Kalendorinėmis dienomis" sheetId="13" r:id="rId2"/>
    <sheet name="Pildymo pavyzdys" sheetId="14" r:id="rId3"/>
    <sheet name="Atostogų išmokų FN" sheetId="1" state="hidden" r:id="rId4"/>
    <sheet name="Papild.poilsio d. išmokų FN " sheetId="6" state="hidden" r:id="rId5"/>
  </sheets>
  <definedNames>
    <definedName name="_xlnm.Print_Area" localSheetId="0">'4. Darbo dienomis'!$A$1:$T$76</definedName>
    <definedName name="_xlnm.Print_Area" localSheetId="1">'5. Kalendorinėmis dienomis'!$A$1:$T$76</definedName>
    <definedName name="_xlnm.Print_Area" localSheetId="2">'Pildymo pavyzdys'!$A$1:$T$78</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4" l="1"/>
  <c r="F18" i="13"/>
  <c r="F18" i="10"/>
  <c r="K24" i="10" l="1"/>
  <c r="P41" i="13" l="1"/>
  <c r="S44" i="13"/>
  <c r="S25" i="13"/>
  <c r="S26" i="13"/>
  <c r="S27" i="13"/>
  <c r="S28" i="13"/>
  <c r="S29" i="13"/>
  <c r="S30" i="13"/>
  <c r="S31" i="13"/>
  <c r="S32" i="13"/>
  <c r="S33" i="13"/>
  <c r="S34" i="13"/>
  <c r="S35" i="13"/>
  <c r="S36" i="13"/>
  <c r="S37" i="13"/>
  <c r="S38" i="13"/>
  <c r="S39" i="13"/>
  <c r="S40" i="13"/>
  <c r="S41" i="13"/>
  <c r="S42" i="13"/>
  <c r="S43" i="13"/>
  <c r="S45" i="13"/>
  <c r="S46" i="13"/>
  <c r="S47" i="13"/>
  <c r="S48" i="13"/>
  <c r="S49" i="13"/>
  <c r="S50" i="13"/>
  <c r="S51" i="13"/>
  <c r="S52" i="13"/>
  <c r="S53" i="13"/>
  <c r="S54" i="13"/>
  <c r="S55" i="13"/>
  <c r="S56" i="13"/>
  <c r="S57" i="13"/>
  <c r="S58" i="13"/>
  <c r="S59" i="13"/>
  <c r="S60" i="13"/>
  <c r="S61" i="13"/>
  <c r="S62" i="13"/>
  <c r="S63" i="13"/>
  <c r="S64" i="13"/>
  <c r="S65" i="13"/>
  <c r="S66" i="13"/>
  <c r="S67" i="13"/>
  <c r="S68" i="13"/>
  <c r="P25" i="13"/>
  <c r="P26" i="13"/>
  <c r="P27" i="13"/>
  <c r="P28" i="13"/>
  <c r="P29" i="13"/>
  <c r="P30" i="13"/>
  <c r="P31" i="13"/>
  <c r="P32" i="13"/>
  <c r="P33" i="13"/>
  <c r="P34" i="13"/>
  <c r="P35" i="13"/>
  <c r="P36" i="13"/>
  <c r="P37" i="13"/>
  <c r="P38" i="13"/>
  <c r="P39" i="13"/>
  <c r="P40"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S24" i="13"/>
  <c r="P24" i="13"/>
  <c r="L24" i="13"/>
  <c r="K26" i="13"/>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24" i="10"/>
  <c r="L24" i="10"/>
  <c r="K59" i="10"/>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C8" i="6"/>
  <c r="O24" i="14"/>
  <c r="K27" i="14"/>
  <c r="K61" i="13" l="1"/>
  <c r="K41" i="13"/>
  <c r="K37" i="13"/>
  <c r="K59" i="13"/>
  <c r="K33" i="13"/>
  <c r="K63" i="13"/>
  <c r="K57" i="13"/>
  <c r="K29" i="13"/>
  <c r="K55" i="13"/>
  <c r="K25" i="13"/>
  <c r="K24" i="13"/>
  <c r="K53" i="13"/>
  <c r="K67" i="13"/>
  <c r="K49" i="13"/>
  <c r="K65" i="13"/>
  <c r="K45" i="13"/>
  <c r="K45" i="10"/>
  <c r="K41" i="10"/>
  <c r="K63" i="10"/>
  <c r="K29" i="10"/>
  <c r="K58" i="10"/>
  <c r="K25" i="10"/>
  <c r="K54" i="10"/>
  <c r="K37" i="10"/>
  <c r="K67" i="10"/>
  <c r="K49" i="10"/>
  <c r="K33" i="10"/>
  <c r="K66" i="10"/>
  <c r="K62" i="10"/>
  <c r="K57" i="10"/>
  <c r="K53" i="10"/>
  <c r="K48" i="10"/>
  <c r="K44" i="10"/>
  <c r="K40" i="10"/>
  <c r="K36" i="10"/>
  <c r="K32" i="10"/>
  <c r="K28" i="10"/>
  <c r="K50" i="10"/>
  <c r="K68" i="13"/>
  <c r="K64" i="13"/>
  <c r="K60" i="13"/>
  <c r="K56" i="13"/>
  <c r="K52" i="13"/>
  <c r="K48" i="13"/>
  <c r="K44" i="13"/>
  <c r="K40" i="13"/>
  <c r="K36" i="13"/>
  <c r="K32" i="13"/>
  <c r="K28" i="13"/>
  <c r="K65" i="10"/>
  <c r="K61" i="10"/>
  <c r="K56" i="10"/>
  <c r="K52" i="10"/>
  <c r="K47" i="10"/>
  <c r="K43" i="10"/>
  <c r="K39" i="10"/>
  <c r="K35" i="10"/>
  <c r="K31" i="10"/>
  <c r="K27" i="10"/>
  <c r="K51" i="13"/>
  <c r="K47" i="13"/>
  <c r="K43" i="13"/>
  <c r="K39" i="13"/>
  <c r="K35" i="13"/>
  <c r="K31" i="13"/>
  <c r="K27" i="13"/>
  <c r="K68" i="10"/>
  <c r="K64" i="10"/>
  <c r="K60" i="10"/>
  <c r="K55" i="10"/>
  <c r="K51" i="10"/>
  <c r="K46" i="10"/>
  <c r="K42" i="10"/>
  <c r="K38" i="10"/>
  <c r="K34" i="10"/>
  <c r="K30" i="10"/>
  <c r="K26" i="10"/>
  <c r="K66" i="13"/>
  <c r="K62" i="13"/>
  <c r="K58" i="13"/>
  <c r="K54" i="13"/>
  <c r="K50" i="13"/>
  <c r="K46" i="13"/>
  <c r="K42" i="13"/>
  <c r="K38" i="13"/>
  <c r="K34" i="13"/>
  <c r="K30" i="13"/>
  <c r="K24" i="14"/>
  <c r="L24" i="14" s="1"/>
  <c r="K61" i="14"/>
  <c r="K53" i="14"/>
  <c r="K45" i="14"/>
  <c r="K37" i="14"/>
  <c r="K25" i="14"/>
  <c r="L25" i="14" s="1"/>
  <c r="K68" i="14"/>
  <c r="K64" i="14"/>
  <c r="K60" i="14"/>
  <c r="K56" i="14"/>
  <c r="K52" i="14"/>
  <c r="K48" i="14"/>
  <c r="K44" i="14"/>
  <c r="K40" i="14"/>
  <c r="K36" i="14"/>
  <c r="K32" i="14"/>
  <c r="K28" i="14"/>
  <c r="L28" i="14" s="1"/>
  <c r="K66" i="14"/>
  <c r="K62" i="14"/>
  <c r="K58" i="14"/>
  <c r="K54" i="14"/>
  <c r="K50" i="14"/>
  <c r="K46" i="14"/>
  <c r="K42" i="14"/>
  <c r="K38" i="14"/>
  <c r="K34" i="14"/>
  <c r="K30" i="14"/>
  <c r="L30" i="14" s="1"/>
  <c r="K26" i="14"/>
  <c r="L26" i="14" s="1"/>
  <c r="K65" i="14"/>
  <c r="K57" i="14"/>
  <c r="K49" i="14"/>
  <c r="K41" i="14"/>
  <c r="K33" i="14"/>
  <c r="K29" i="14"/>
  <c r="L29" i="14" s="1"/>
  <c r="K67" i="14"/>
  <c r="K63" i="14"/>
  <c r="K59" i="14"/>
  <c r="K55" i="14"/>
  <c r="K51" i="14"/>
  <c r="K47" i="14"/>
  <c r="K43" i="14"/>
  <c r="K39" i="14"/>
  <c r="K35" i="14"/>
  <c r="K31" i="14"/>
  <c r="L27" i="14"/>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24" i="10"/>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24" i="13"/>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Q8" i="6"/>
  <c r="P8" i="6"/>
  <c r="O8" i="6"/>
  <c r="N8" i="6"/>
  <c r="M8" i="6"/>
  <c r="L8" i="6"/>
  <c r="K8" i="6"/>
  <c r="J8" i="6"/>
  <c r="I8" i="6"/>
  <c r="H8" i="6"/>
  <c r="G8" i="6"/>
  <c r="F8" i="6"/>
  <c r="E8" i="6"/>
  <c r="D8" i="6"/>
  <c r="R24" i="14" s="1"/>
  <c r="P24" i="14" l="1"/>
  <c r="S24" i="14"/>
  <c r="J69" i="14"/>
  <c r="I69" i="14"/>
  <c r="H69" i="14"/>
  <c r="G69" i="14"/>
  <c r="F69" i="14"/>
  <c r="E69" i="14"/>
  <c r="D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P26" i="14" s="1"/>
  <c r="O25" i="14"/>
  <c r="P25" i="14" s="1"/>
  <c r="K69" i="14" l="1"/>
  <c r="L69" i="14" l="1"/>
  <c r="P69" i="14"/>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24" i="13"/>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25" i="10"/>
  <c r="O26" i="10"/>
  <c r="O24" i="10"/>
  <c r="J69" i="13" l="1"/>
  <c r="I69" i="13"/>
  <c r="H69" i="13"/>
  <c r="G69" i="13"/>
  <c r="F69" i="13"/>
  <c r="E69" i="13"/>
  <c r="D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41" i="13"/>
  <c r="L40" i="13"/>
  <c r="L39" i="13"/>
  <c r="L38" i="13"/>
  <c r="L37" i="13"/>
  <c r="L36" i="13"/>
  <c r="L35" i="13"/>
  <c r="L34" i="13"/>
  <c r="L33" i="13"/>
  <c r="L32" i="13"/>
  <c r="L31" i="13"/>
  <c r="L30" i="13"/>
  <c r="L29" i="13"/>
  <c r="L28" i="13"/>
  <c r="L27" i="13"/>
  <c r="L26" i="13"/>
  <c r="L25" i="13"/>
  <c r="P69" i="13"/>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K69" i="13" l="1"/>
  <c r="L69" i="13"/>
  <c r="S69" i="13"/>
  <c r="J69" i="10" l="1"/>
  <c r="I69" i="10"/>
  <c r="H69" i="10"/>
  <c r="G69" i="10"/>
  <c r="F69" i="10"/>
  <c r="E69" i="10"/>
  <c r="D69" i="10"/>
  <c r="L69" i="10" l="1"/>
  <c r="S69" i="10"/>
  <c r="K69" i="10"/>
  <c r="P69" i="10"/>
  <c r="S69" i="14" l="1"/>
</calcChain>
</file>

<file path=xl/sharedStrings.xml><?xml version="1.0" encoding="utf-8"?>
<sst xmlns="http://schemas.openxmlformats.org/spreadsheetml/2006/main" count="175" uniqueCount="86">
  <si>
    <t>Darbo savaitės trukmė</t>
  </si>
  <si>
    <t>5 dienų darbo savaitė</t>
  </si>
  <si>
    <t>6 dienų darbo savaitė</t>
  </si>
  <si>
    <t>Vidutinis metinis darbo dienų skaičius</t>
  </si>
  <si>
    <t>2  priedas.  Kasmetinių atostogų išmokų fiksuotosios normos</t>
  </si>
  <si>
    <t>Fizinio veiklos įgyven-dinimo rodiklio Nr.</t>
  </si>
  <si>
    <t>Vardas, pavardė</t>
  </si>
  <si>
    <t>Pareigos</t>
  </si>
  <si>
    <t>Viso dirbta dienų/ valandų (skaičius)</t>
  </si>
  <si>
    <t>Priskaičiuotas darbo užmokestis ir susijusios sąnaudos</t>
  </si>
  <si>
    <t>Darbo savaitės trukmė darbo dienomis</t>
  </si>
  <si>
    <t>Kasmetinių atostogų kalendorinių dienų skaičius</t>
  </si>
  <si>
    <t>Pareiginis darbo užmokestis, Eur</t>
  </si>
  <si>
    <t>Priedai ir priemokos, Eur</t>
  </si>
  <si>
    <t>Mėnesinės premijos arba mėnesiui tenkanti premijų dalis, Eur</t>
  </si>
  <si>
    <t>Darbdavio mokama ligos pašalpa, Eur</t>
  </si>
  <si>
    <t>6</t>
  </si>
  <si>
    <t>Iš viso:</t>
  </si>
  <si>
    <t>Kasmetinių atostogų išmokų fiksuotosios normos apskaičiuojamos pagal formulę:</t>
  </si>
  <si>
    <t>Nustatyta kasmetinių atostogų išmokų fiksuotoji norma</t>
  </si>
  <si>
    <t>Vidutinis mėnesio darbo valandų skaičius</t>
  </si>
  <si>
    <t>Bendra (5 ir 6 d.d. savaitė)</t>
  </si>
  <si>
    <t>Papildomų poilsio dienų išmokų fiksuotosios normos nuo tinkamų finansuoti darbo užmokesčio išlaidų, kai papildomų poilsio dienų skaičius per mėnesį yra (dienomis/valandomis):</t>
  </si>
  <si>
    <t>3 priedas. Papildomų poilsio dienų išmokų fiksuotosios normos</t>
  </si>
  <si>
    <t>Projekto kodas</t>
  </si>
  <si>
    <t>Deklaruojamos kasmetinių atostogų sąnaudos (įskaitant darbdavio mokesčius), Eur</t>
  </si>
  <si>
    <t>Papildomų poilsio dienų skaičius per ataskaitinį mėnesį</t>
  </si>
  <si>
    <t>Deklaruojamos papildomų poilsio dienų sąnaudos (įskaitant darbdavio mokesčius), Eur</t>
  </si>
  <si>
    <t>PAŽYMA DĖL DARBO UŽMOKESČIO PRISKAITYMO, IŠMOKĖJIMO IR PRISKYRIMO PROJEKTUI, TAIKANT KASMETINIŲ ATOSTOGŲ IR PAPILDOMO POILSIO DIENŲ IŠMOKŲ FIKSUOTĄSIAS NORMAS</t>
  </si>
  <si>
    <t>Nustatyta papildomų poilsio dienų išmokų fiksuotoji norma</t>
  </si>
  <si>
    <t>KASMETINIŲ ATOSTOGŲ IŠMOKŲ FIKSUOTŲJŲ NORMŲ NUSTATYMO TYRIMO ATASKAITOS</t>
  </si>
  <si>
    <t xml:space="preserve"> </t>
  </si>
  <si>
    <t>Projekto vykdytojo/partnerio pavadinimas</t>
  </si>
  <si>
    <t>(pareigos)</t>
  </si>
  <si>
    <t>(parašas)</t>
  </si>
  <si>
    <t>(vardas, pavardė)</t>
  </si>
  <si>
    <t>Už</t>
  </si>
  <si>
    <t>m.</t>
  </si>
  <si>
    <t>mėn.</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</si>
  <si>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</si>
  <si>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</si>
  <si>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t>Prašomų pripažinti tinkamomis finansuoti išlaidų suma, Eur</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</si>
  <si>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darbu vykdant Projekto veiklas;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</si>
  <si>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r>
      <t>3. DEKLARACIJA</t>
    </r>
    <r>
      <rPr>
        <sz val="10"/>
        <rFont val="Times New Roman"/>
        <family val="1"/>
        <charset val="186"/>
      </rPr>
      <t xml:space="preserve">              </t>
    </r>
  </si>
  <si>
    <t>Nr.</t>
  </si>
  <si>
    <t>Projektui priskirtinų dienų/ valandų (skaičius)</t>
  </si>
  <si>
    <r>
      <t xml:space="preserve">Kasmetinių atostogų išmokų fiksuotosios normos nuo tinkamų finansuoti darbo užmokesčio išlaidų, kai kasmetinių atostogų </t>
    </r>
    <r>
      <rPr>
        <b/>
        <sz val="9"/>
        <color theme="1"/>
        <rFont val="Calibri"/>
        <family val="2"/>
        <charset val="186"/>
      </rPr>
      <t>darbo</t>
    </r>
    <r>
      <rPr>
        <sz val="9"/>
        <color theme="1"/>
        <rFont val="Calibri"/>
        <family val="2"/>
        <charset val="186"/>
      </rPr>
      <t xml:space="preserve"> dienų skaičius yra:</t>
    </r>
  </si>
  <si>
    <t>Kasmetinių atostogų išmokų fiksuotoji norma = kasmetinių atostogų darbo dienų skaičius  / (vidutinis metinis darbo dienų skaičius - kasmetinių atostogų darbo dienų skaičius ) x 100</t>
  </si>
  <si>
    <r>
      <t xml:space="preserve">Kasmetinių atostogų išmokų fiksuotosios normos nuo tinkamų finansuoti darbo užmokesčio išlaidų, kai kasmetinių atostogų </t>
    </r>
    <r>
      <rPr>
        <b/>
        <sz val="9"/>
        <color theme="1"/>
        <rFont val="Calibri"/>
        <family val="2"/>
        <charset val="186"/>
      </rPr>
      <t>kalendorinių</t>
    </r>
    <r>
      <rPr>
        <sz val="9"/>
        <color theme="1"/>
        <rFont val="Calibri"/>
        <family val="2"/>
        <charset val="186"/>
      </rPr>
      <t xml:space="preserve"> dienų skaičius yra:</t>
    </r>
  </si>
  <si>
    <t>Kasmetinių atostogų išmokų fiksuotoji norma, esant 5 d.d. savaitei = kasmetinių atostogų kalendorinių dienų skaičius x 5 / 7  / (vidutinis metinis darbo dienų skaičius - kasmetinių atostogų kalendorinių dienų skaičius x 5 / 7 ) x 100</t>
  </si>
  <si>
    <t>Kasmetinių atostogų išmokų fiksuotoji norma, esant 6 d.d. savaitei = kasmetinių atostogų kalendorinių dienų skaičius x 6 / 7  / (vidutinis metinis darbo dienų skaičius - kasmetinių atostogų kalendorinių dienų skaičius x 6 / 7 ) x 100</t>
  </si>
  <si>
    <r>
      <t xml:space="preserve">(kai atostogos suteikiamos </t>
    </r>
    <r>
      <rPr>
        <b/>
        <u/>
        <sz val="12"/>
        <rFont val="Times New Roman"/>
        <family val="1"/>
        <charset val="186"/>
      </rPr>
      <t>darbo dienomis</t>
    </r>
    <r>
      <rPr>
        <b/>
        <sz val="12"/>
        <rFont val="Times New Roman"/>
        <family val="1"/>
        <charset val="186"/>
      </rPr>
      <t>)</t>
    </r>
  </si>
  <si>
    <r>
      <t xml:space="preserve">(kai atostogos suteikiamos </t>
    </r>
    <r>
      <rPr>
        <b/>
        <u/>
        <sz val="12"/>
        <rFont val="Times New Roman"/>
        <family val="1"/>
        <charset val="186"/>
      </rPr>
      <t>kalendorinėmis dienomis</t>
    </r>
    <r>
      <rPr>
        <b/>
        <sz val="12"/>
        <rFont val="Times New Roman"/>
        <family val="1"/>
        <charset val="186"/>
      </rPr>
      <t>)</t>
    </r>
  </si>
  <si>
    <t>Darbdavio įmokų tarifas*</t>
  </si>
  <si>
    <t>Kasmetinių atostogų darbo dienų skaičius</t>
  </si>
  <si>
    <t>Darbdavio įmokos tarifas*</t>
  </si>
  <si>
    <t>Darbo užmokesčio sąnaudos su darbdavio  įmokomis, Eur</t>
  </si>
  <si>
    <t>1.1.1.</t>
  </si>
  <si>
    <t>Vardenis Pavardenis 1</t>
  </si>
  <si>
    <t>Specialistas 1</t>
  </si>
  <si>
    <t>Vardenis Pavardenis 2</t>
  </si>
  <si>
    <t>Specialistas 2</t>
  </si>
  <si>
    <t>Vardenis Pavardenis 3</t>
  </si>
  <si>
    <t>Specialistas 3</t>
  </si>
  <si>
    <t>1.1.2.</t>
  </si>
  <si>
    <t>Vardenis Pavardenis 4</t>
  </si>
  <si>
    <t>Specialistas 4</t>
  </si>
  <si>
    <t>Vardenis Pavardenis 5</t>
  </si>
  <si>
    <t>Specialistas 5</t>
  </si>
  <si>
    <t>Vardenis Pavardenis 6</t>
  </si>
  <si>
    <t>Specialistas 6</t>
  </si>
  <si>
    <t>2.1.1.</t>
  </si>
  <si>
    <t>Vardenis Pavardenis 7</t>
  </si>
  <si>
    <t>Specialistas 7</t>
  </si>
  <si>
    <t>Darbdavio įmokų tarifas</t>
  </si>
  <si>
    <t>2.1. Kasmetinių atostogų išmokų fiksuotosios normos, taikomos nuo 2017 m. liepos 1 d. darbuotojams, kuriems kasmetinės atostogos skaičiuojamos darbo dienomis</t>
  </si>
  <si>
    <t>2.2. Kasmetinių atostogų išmokų fiksuotosios normos, taikomos nuo 2017 m. liepos 1 d. darbuotojams, kuriems kasmetinės atostogos skaičiuojamos kalendorinėmis dienomis</t>
  </si>
  <si>
    <t>Komentaras</t>
  </si>
  <si>
    <t>Darbo užmokestis už viršvalandinį darbą, darbą poilsio ir švenčių dienomis, darbą naktį,  Eur *</t>
  </si>
  <si>
    <t>* Nepildoma, kai darbuotojo prašymu pagal LR DK 144 straipsnį dirbtas laikas pridedamas prie kasmetinių atostogų ir pažymima komentaro stulpelyje, kad laikas pridėtas prie kasmetinių atostogų.</t>
  </si>
  <si>
    <t>12=11*5/4</t>
  </si>
  <si>
    <t>Darbo užmokestis už viršvalandinį darbą, darbą poilsio ir švenčių dienomis, darbą naktį,  Eur **</t>
  </si>
  <si>
    <t>** Nepildoma, kai darbuotojo prašymu pagal LR DK 144 straipsnį dirbtas laikas pridedamas prie kasmetinių atostogų ir pažymima komentaro stulpelyje, kad laikas pridėtas prie kasmetinių atostogų.</t>
  </si>
  <si>
    <t>* Taikoma politinėms partijoms, profesinėms sąjungas, religinėms bendruomenėms ir bendrijoms.</t>
  </si>
  <si>
    <t>Biudžetinė Terminuota</t>
  </si>
  <si>
    <t>Biudžetinė Neterminuota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</si>
</sst>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2"/>
      <color rgb="FF333333"/>
      <name val="Times New Roman"/>
      <family val="1"/>
      <charset val="186"/>
    </font>
    <font>
      <sz val="12"/>
      <color indexed="8"/>
      <name val="Times New Roman"/>
      <family val="1"/>
      <charset val="186"/>
    </font>
    <font>
      <b/>
      <sz val="9"/>
      <color rgb="FFFF0000"/>
      <name val="Calibri"/>
      <family val="2"/>
      <charset val="186"/>
    </font>
    <font>
      <sz val="9"/>
      <color theme="1"/>
      <name val="Calibri"/>
      <family val="2"/>
      <charset val="186"/>
    </font>
    <font>
      <b/>
      <sz val="10"/>
      <color indexed="8"/>
      <name val="Times New Roman"/>
      <family val="1"/>
      <charset val="186"/>
    </font>
    <font>
      <b/>
      <u/>
      <sz val="12"/>
      <name val="Times New Roman"/>
      <family val="1"/>
      <charset val="186"/>
    </font>
  </fonts>
  <fills count="2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6">
    <xf numFmtId="0" fontId="0"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9" applyNumberFormat="0" applyAlignment="0" applyProtection="0"/>
    <xf numFmtId="0" fontId="13" fillId="23" borderId="10" applyNumberFormat="0" applyAlignment="0" applyProtection="0"/>
    <xf numFmtId="0" fontId="14" fillId="9" borderId="9" applyNumberFormat="0" applyAlignment="0" applyProtection="0"/>
    <xf numFmtId="0" fontId="15" fillId="0" borderId="11" applyNumberFormat="0" applyFill="0" applyAlignment="0" applyProtection="0"/>
    <xf numFmtId="0" fontId="16" fillId="24" borderId="0" applyNumberFormat="0" applyBorder="0" applyAlignment="0" applyProtection="0"/>
    <xf numFmtId="0" fontId="2" fillId="25" borderId="12" applyNumberFormat="0" applyFont="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cellStyleXfs>
  <cellXfs count="112">
    <xf numFmtId="0" fontId="0" fillId="0" borderId="0" xfId="0"/>
    <xf numFmtId="0" fontId="0" fillId="0" borderId="1" xfId="0" applyBorder="1" applyAlignment="1">
      <alignment horizontal="center"/>
    </xf>
    <xf numFmtId="0" fontId="1" fillId="0" borderId="0" xfId="0" applyFont="1"/>
    <xf numFmtId="0" fontId="6" fillId="0" borderId="1" xfId="1" applyFont="1" applyBorder="1" applyAlignment="1">
      <alignment vertical="center"/>
    </xf>
    <xf numFmtId="4" fontId="6" fillId="0" borderId="1" xfId="1" applyNumberFormat="1" applyFont="1" applyBorder="1" applyAlignment="1">
      <alignment horizontal="center" vertical="center"/>
    </xf>
    <xf numFmtId="0" fontId="8" fillId="0" borderId="0" xfId="1" applyFont="1" applyBorder="1" applyAlignment="1">
      <alignment horizontal="center"/>
    </xf>
    <xf numFmtId="0" fontId="8" fillId="0" borderId="0" xfId="1" applyFont="1" applyBorder="1"/>
    <xf numFmtId="2" fontId="8" fillId="0" borderId="0" xfId="1" applyNumberFormat="1" applyFont="1" applyBorder="1" applyAlignment="1">
      <alignment horizontal="center"/>
    </xf>
    <xf numFmtId="2" fontId="8" fillId="0" borderId="0" xfId="1" applyNumberFormat="1" applyFont="1"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5" fillId="0" borderId="0" xfId="1" applyFont="1" applyBorder="1" applyAlignment="1">
      <alignment vertical="top" wrapText="1"/>
    </xf>
    <xf numFmtId="0" fontId="6" fillId="0" borderId="0" xfId="1" applyFont="1" applyBorder="1"/>
    <xf numFmtId="2" fontId="6" fillId="0" borderId="1" xfId="0" applyNumberFormat="1" applyFont="1" applyFill="1" applyBorder="1" applyAlignment="1">
      <alignment horizontal="center" vertical="center"/>
    </xf>
    <xf numFmtId="0" fontId="0" fillId="0" borderId="0" xfId="0" applyAlignment="1">
      <alignment horizontal="center"/>
    </xf>
    <xf numFmtId="0" fontId="7" fillId="26" borderId="1" xfId="1" applyFont="1" applyFill="1" applyBorder="1" applyAlignment="1">
      <alignment horizontal="center" vertical="center"/>
    </xf>
    <xf numFmtId="0" fontId="6" fillId="0" borderId="0" xfId="1" applyFont="1"/>
    <xf numFmtId="0" fontId="3" fillId="0" borderId="0" xfId="1" applyFont="1"/>
    <xf numFmtId="0" fontId="6" fillId="0" borderId="0" xfId="1" applyFont="1" applyAlignment="1"/>
    <xf numFmtId="0" fontId="6" fillId="0" borderId="0" xfId="1" applyFont="1" applyFill="1" applyBorder="1"/>
    <xf numFmtId="0" fontId="6" fillId="0" borderId="8" xfId="1" applyFont="1" applyFill="1" applyBorder="1"/>
    <xf numFmtId="0" fontId="6" fillId="0" borderId="0" xfId="1" applyFont="1" applyFill="1"/>
    <xf numFmtId="0" fontId="6" fillId="0" borderId="0" xfId="1" applyFont="1" applyBorder="1" applyAlignment="1"/>
    <xf numFmtId="0" fontId="6" fillId="0" borderId="0" xfId="1" applyFont="1" applyBorder="1" applyAlignment="1">
      <alignment wrapText="1"/>
    </xf>
    <xf numFmtId="0" fontId="6" fillId="0" borderId="0" xfId="0" applyFont="1"/>
    <xf numFmtId="0" fontId="17" fillId="0" borderId="0" xfId="0" applyFont="1"/>
    <xf numFmtId="0" fontId="18" fillId="0" borderId="0" xfId="0" applyFont="1" applyAlignment="1"/>
    <xf numFmtId="0" fontId="4" fillId="0" borderId="0" xfId="1" applyFont="1" applyAlignment="1"/>
    <xf numFmtId="0" fontId="4" fillId="0" borderId="0" xfId="1" applyFont="1" applyAlignment="1">
      <alignment horizontal="right"/>
    </xf>
    <xf numFmtId="0" fontId="4" fillId="0" borderId="8" xfId="1" applyFont="1" applyBorder="1" applyAlignment="1"/>
    <xf numFmtId="49" fontId="7" fillId="26" borderId="1" xfId="1" applyNumberFormat="1" applyFont="1" applyFill="1" applyBorder="1" applyAlignment="1">
      <alignment horizontal="center" vertical="center" wrapText="1"/>
    </xf>
    <xf numFmtId="4" fontId="7" fillId="26" borderId="1" xfId="1" applyNumberFormat="1" applyFont="1" applyFill="1" applyBorder="1" applyAlignment="1">
      <alignment horizontal="center" vertical="center"/>
    </xf>
    <xf numFmtId="3" fontId="6" fillId="0" borderId="1" xfId="1" applyNumberFormat="1" applyFont="1" applyBorder="1" applyAlignment="1">
      <alignment horizontal="center" vertical="center"/>
    </xf>
    <xf numFmtId="10" fontId="6" fillId="0" borderId="1" xfId="1" applyNumberFormat="1" applyFont="1" applyBorder="1" applyAlignment="1">
      <alignment horizontal="center" vertical="center"/>
    </xf>
    <xf numFmtId="4" fontId="7" fillId="26" borderId="1" xfId="1" applyNumberFormat="1" applyFont="1" applyFill="1" applyBorder="1" applyAlignment="1">
      <alignment horizontal="center"/>
    </xf>
    <xf numFmtId="0" fontId="4" fillId="0" borderId="0" xfId="1" applyFont="1" applyAlignment="1">
      <alignment horizontal="center"/>
    </xf>
    <xf numFmtId="0" fontId="7" fillId="0" borderId="0" xfId="1" applyFont="1" applyBorder="1" applyAlignment="1">
      <alignment horizontal="left"/>
    </xf>
    <xf numFmtId="0" fontId="6" fillId="0" borderId="0" xfId="1" applyFont="1" applyBorder="1" applyAlignment="1">
      <alignment horizontal="center" vertical="center" wrapText="1"/>
    </xf>
    <xf numFmtId="0" fontId="6" fillId="0" borderId="0" xfId="1" applyFont="1" applyBorder="1" applyAlignment="1">
      <alignment horizontal="center" vertical="top" wrapText="1"/>
    </xf>
    <xf numFmtId="10" fontId="6" fillId="0" borderId="1" xfId="1" applyNumberFormat="1" applyFont="1" applyBorder="1" applyAlignment="1">
      <alignment horizontal="center"/>
    </xf>
    <xf numFmtId="10" fontId="6" fillId="0" borderId="0" xfId="1" applyNumberFormat="1" applyFont="1" applyBorder="1" applyAlignment="1">
      <alignment horizontal="center"/>
    </xf>
    <xf numFmtId="49" fontId="6" fillId="0" borderId="1" xfId="1" applyNumberFormat="1" applyFont="1" applyBorder="1" applyAlignment="1">
      <alignment horizontal="center" vertical="center"/>
    </xf>
    <xf numFmtId="0" fontId="7" fillId="0" borderId="0" xfId="1" applyFont="1" applyBorder="1" applyAlignment="1">
      <alignment horizontal="center"/>
    </xf>
    <xf numFmtId="0" fontId="7" fillId="0" borderId="0" xfId="1" applyFont="1" applyBorder="1"/>
    <xf numFmtId="2" fontId="7" fillId="0" borderId="0" xfId="1" applyNumberFormat="1" applyFont="1" applyBorder="1" applyAlignment="1">
      <alignment horizontal="center"/>
    </xf>
    <xf numFmtId="2" fontId="7" fillId="0" borderId="0" xfId="1" applyNumberFormat="1" applyFont="1" applyFill="1" applyBorder="1" applyAlignment="1">
      <alignment horizontal="center"/>
    </xf>
    <xf numFmtId="0" fontId="19" fillId="0" borderId="0" xfId="0" applyFont="1"/>
    <xf numFmtId="10" fontId="6" fillId="0" borderId="0" xfId="33" applyNumberFormat="1" applyFont="1"/>
    <xf numFmtId="0" fontId="3" fillId="0" borderId="0" xfId="1" applyFont="1" applyAlignment="1"/>
    <xf numFmtId="0" fontId="3" fillId="0" borderId="0" xfId="1" applyFont="1" applyAlignment="1">
      <alignment horizontal="right"/>
    </xf>
    <xf numFmtId="0" fontId="3" fillId="0" borderId="8" xfId="1" applyFont="1" applyBorder="1" applyAlignment="1"/>
    <xf numFmtId="0" fontId="21" fillId="0" borderId="8" xfId="0" applyFont="1" applyBorder="1" applyAlignment="1">
      <alignment horizontal="center" vertical="center"/>
    </xf>
    <xf numFmtId="0" fontId="4" fillId="0" borderId="0" xfId="1" applyFont="1" applyAlignment="1">
      <alignment horizontal="center"/>
    </xf>
    <xf numFmtId="0" fontId="3" fillId="0" borderId="0" xfId="1" applyFont="1" applyAlignment="1">
      <alignment horizontal="center"/>
    </xf>
    <xf numFmtId="0" fontId="7" fillId="0" borderId="0" xfId="1" applyFont="1" applyBorder="1" applyAlignment="1">
      <alignment horizontal="left"/>
    </xf>
    <xf numFmtId="0" fontId="4" fillId="0" borderId="0" xfId="1" applyFont="1" applyAlignment="1">
      <alignment horizontal="center"/>
    </xf>
    <xf numFmtId="0" fontId="7" fillId="26" borderId="1" xfId="1" applyFont="1" applyFill="1" applyBorder="1" applyAlignment="1">
      <alignment horizontal="center" vertical="center" wrapText="1"/>
    </xf>
    <xf numFmtId="0" fontId="7" fillId="26" borderId="1" xfId="1" applyFon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6" fillId="0" borderId="1" xfId="1" applyFont="1" applyBorder="1"/>
    <xf numFmtId="10" fontId="6" fillId="0" borderId="1" xfId="33" applyNumberFormat="1" applyFont="1" applyBorder="1" applyAlignment="1">
      <alignment horizontal="center" vertical="center"/>
    </xf>
    <xf numFmtId="0" fontId="5" fillId="0" borderId="0" xfId="1" applyFont="1" applyBorder="1" applyAlignment="1">
      <alignment vertical="top"/>
    </xf>
    <xf numFmtId="0" fontId="5" fillId="0" borderId="0" xfId="1" applyFont="1" applyBorder="1" applyAlignment="1">
      <alignment horizontal="left" vertical="top" wrapText="1"/>
    </xf>
    <xf numFmtId="0" fontId="7" fillId="3" borderId="1" xfId="1" applyFont="1" applyFill="1" applyBorder="1" applyAlignment="1">
      <alignment horizontal="right"/>
    </xf>
    <xf numFmtId="0" fontId="7" fillId="0" borderId="0" xfId="1" applyFont="1" applyBorder="1" applyAlignment="1">
      <alignment horizontal="left"/>
    </xf>
    <xf numFmtId="0" fontId="6" fillId="0" borderId="0" xfId="1" applyFont="1" applyBorder="1" applyAlignment="1">
      <alignment horizontal="left" wrapText="1"/>
    </xf>
    <xf numFmtId="0" fontId="6" fillId="0" borderId="13" xfId="1" applyFont="1" applyBorder="1" applyAlignment="1">
      <alignment horizontal="center"/>
    </xf>
    <xf numFmtId="0" fontId="7" fillId="26" borderId="2" xfId="1" applyFont="1" applyFill="1" applyBorder="1" applyAlignment="1">
      <alignment horizontal="center"/>
    </xf>
    <xf numFmtId="0" fontId="7" fillId="26" borderId="3" xfId="1" applyFont="1" applyFill="1" applyBorder="1" applyAlignment="1">
      <alignment horizontal="center"/>
    </xf>
    <xf numFmtId="0" fontId="7" fillId="26" borderId="4" xfId="1" applyFont="1" applyFill="1" applyBorder="1" applyAlignment="1">
      <alignment horizontal="center"/>
    </xf>
    <xf numFmtId="0" fontId="7" fillId="26" borderId="1" xfId="1" applyFont="1" applyFill="1" applyBorder="1" applyAlignment="1">
      <alignment horizontal="center" vertical="center" wrapText="1"/>
    </xf>
    <xf numFmtId="0" fontId="7" fillId="26" borderId="5" xfId="1" applyFont="1" applyFill="1" applyBorder="1" applyAlignment="1">
      <alignment horizontal="center" vertical="center" wrapText="1"/>
    </xf>
    <xf numFmtId="0" fontId="7" fillId="26" borderId="7" xfId="1" applyFont="1" applyFill="1" applyBorder="1" applyAlignment="1">
      <alignment horizontal="center" vertical="center" wrapText="1"/>
    </xf>
    <xf numFmtId="0" fontId="7" fillId="26" borderId="6" xfId="1" applyFont="1" applyFill="1" applyBorder="1" applyAlignment="1">
      <alignment horizontal="center" vertical="center" wrapText="1"/>
    </xf>
    <xf numFmtId="0" fontId="4" fillId="0" borderId="0" xfId="1" applyFont="1" applyAlignment="1">
      <alignment horizontal="center"/>
    </xf>
    <xf numFmtId="0" fontId="7" fillId="26" borderId="1" xfId="1" applyFont="1" applyFill="1" applyBorder="1" applyAlignment="1">
      <alignment horizontal="left" vertical="top" wrapText="1"/>
    </xf>
    <xf numFmtId="0" fontId="7" fillId="0" borderId="1" xfId="1" applyFont="1" applyFill="1" applyBorder="1" applyAlignment="1">
      <alignment horizontal="left" vertical="top" wrapText="1"/>
    </xf>
    <xf numFmtId="0" fontId="6" fillId="0" borderId="1" xfId="1" applyFont="1" applyBorder="1" applyAlignment="1">
      <alignment horizontal="center"/>
    </xf>
    <xf numFmtId="0" fontId="6" fillId="0" borderId="2" xfId="1" applyFont="1" applyBorder="1" applyAlignment="1">
      <alignment horizontal="center"/>
    </xf>
    <xf numFmtId="0" fontId="6" fillId="0" borderId="4" xfId="1" applyFont="1" applyBorder="1" applyAlignment="1">
      <alignment horizontal="center"/>
    </xf>
    <xf numFmtId="0" fontId="7" fillId="0" borderId="2" xfId="1" applyFont="1" applyFill="1" applyBorder="1" applyAlignment="1">
      <alignment horizontal="center" vertical="top" wrapText="1"/>
    </xf>
    <xf numFmtId="0" fontId="7" fillId="0" borderId="3" xfId="1" applyFont="1" applyFill="1" applyBorder="1" applyAlignment="1">
      <alignment horizontal="center" vertical="top" wrapText="1"/>
    </xf>
    <xf numFmtId="0" fontId="7" fillId="0" borderId="4" xfId="1" applyFont="1" applyFill="1" applyBorder="1" applyAlignment="1">
      <alignment horizontal="center" vertical="top" wrapText="1"/>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2" xfId="1" xr:uid="{00000000-0005-0000-0000-00001C000000}"/>
    <cellStyle name="Linked Cell" xfId="30" xr:uid="{00000000-0005-0000-0000-00001D000000}"/>
    <cellStyle name="Neutral" xfId="31" xr:uid="{00000000-0005-0000-0000-00001E000000}"/>
    <cellStyle name="Normal" xfId="0" builtinId="0"/>
    <cellStyle name="Normal 2" xfId="34" xr:uid="{00000000-0005-0000-0000-000020000000}"/>
    <cellStyle name="Note" xfId="32" xr:uid="{00000000-0005-0000-0000-000021000000}"/>
    <cellStyle name="Percent" xfId="33" builtinId="5"/>
    <cellStyle name="Percent 2" xfId="35"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705872</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94A720B2-5407-41DA-B90D-83D7DF41A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651443</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6A8CFDBF-B5F0-4A05-8CEF-29724ACC0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746693</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ED46BBBA-0EBD-4EF4-A313-5E66FDA5B5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T85"/>
  <sheetViews>
    <sheetView showGridLines="0" zoomScaleNormal="100" zoomScaleSheetLayoutView="75" workbookViewId="0">
      <selection activeCell="O24" sqref="O24"/>
    </sheetView>
  </sheetViews>
  <sheetFormatPr defaultRowHeight="12.75" x14ac:dyDescent="0.2"/>
  <cols>
    <col min="1" max="1" width="12.1640625" style="17" customWidth="1"/>
    <col min="2" max="2" width="30" style="17" customWidth="1"/>
    <col min="3" max="3" width="24.5" style="17" customWidth="1"/>
    <col min="4" max="4" width="17.1640625" style="17" customWidth="1"/>
    <col min="5" max="5" width="15.33203125" style="17" customWidth="1"/>
    <col min="6" max="6" width="14.83203125" style="17" customWidth="1"/>
    <col min="7" max="7" width="13.6640625" style="17" customWidth="1"/>
    <col min="8" max="8" width="16.83203125" style="17" customWidth="1"/>
    <col min="9" max="9" width="18.83203125" style="17" customWidth="1"/>
    <col min="10" max="10" width="16.83203125" style="17" customWidth="1"/>
    <col min="11" max="11" width="16.1640625" style="17" customWidth="1"/>
    <col min="12" max="12" width="19.5" style="17" customWidth="1"/>
    <col min="13" max="13" width="18.5" style="17" customWidth="1"/>
    <col min="14" max="14" width="14.33203125" style="17" customWidth="1"/>
    <col min="15" max="15" width="15.83203125" style="17" customWidth="1"/>
    <col min="16" max="16" width="17.6640625" style="17" customWidth="1"/>
    <col min="17" max="17" width="19.6640625" style="17" customWidth="1"/>
    <col min="18" max="19" width="16.83203125" style="17" customWidth="1"/>
    <col min="20" max="20" width="28" style="17" customWidth="1"/>
    <col min="21" max="251" width="9.33203125" style="17"/>
    <col min="252" max="252" width="12.1640625" style="17" customWidth="1"/>
    <col min="253" max="253" width="30" style="17" customWidth="1"/>
    <col min="254" max="254" width="24.5" style="17" customWidth="1"/>
    <col min="255" max="255" width="17.1640625" style="17" customWidth="1"/>
    <col min="256" max="256" width="15.33203125" style="17" customWidth="1"/>
    <col min="257" max="257" width="13.5" style="17" customWidth="1"/>
    <col min="258" max="259" width="12.83203125" style="17" customWidth="1"/>
    <col min="260" max="260" width="15" style="17" customWidth="1"/>
    <col min="261" max="261" width="16.83203125" style="17" customWidth="1"/>
    <col min="262" max="262" width="16.1640625" style="17" customWidth="1"/>
    <col min="263" max="263" width="15.5" style="17" customWidth="1"/>
    <col min="264" max="264" width="15.83203125" style="17" customWidth="1"/>
    <col min="265" max="265" width="19.5" style="17" customWidth="1"/>
    <col min="266" max="266" width="15.83203125" style="17" customWidth="1"/>
    <col min="267" max="267" width="14.33203125" style="17" customWidth="1"/>
    <col min="268" max="268" width="15.83203125" style="17" customWidth="1"/>
    <col min="269" max="269" width="17.6640625" style="17" customWidth="1"/>
    <col min="270" max="270" width="19.6640625" style="17" customWidth="1"/>
    <col min="271" max="271" width="14.5" style="17" customWidth="1"/>
    <col min="272" max="507" width="9.33203125" style="17"/>
    <col min="508" max="508" width="12.1640625" style="17" customWidth="1"/>
    <col min="509" max="509" width="30" style="17" customWidth="1"/>
    <col min="510" max="510" width="24.5" style="17" customWidth="1"/>
    <col min="511" max="511" width="17.1640625" style="17" customWidth="1"/>
    <col min="512" max="512" width="15.33203125" style="17" customWidth="1"/>
    <col min="513" max="513" width="13.5" style="17" customWidth="1"/>
    <col min="514" max="515" width="12.83203125" style="17" customWidth="1"/>
    <col min="516" max="516" width="15" style="17" customWidth="1"/>
    <col min="517" max="517" width="16.83203125" style="17" customWidth="1"/>
    <col min="518" max="518" width="16.1640625" style="17" customWidth="1"/>
    <col min="519" max="519" width="15.5" style="17" customWidth="1"/>
    <col min="520" max="520" width="15.83203125" style="17" customWidth="1"/>
    <col min="521" max="521" width="19.5" style="17" customWidth="1"/>
    <col min="522" max="522" width="15.83203125" style="17" customWidth="1"/>
    <col min="523" max="523" width="14.33203125" style="17" customWidth="1"/>
    <col min="524" max="524" width="15.83203125" style="17" customWidth="1"/>
    <col min="525" max="525" width="17.6640625" style="17" customWidth="1"/>
    <col min="526" max="526" width="19.6640625" style="17" customWidth="1"/>
    <col min="527" max="527" width="14.5" style="17" customWidth="1"/>
    <col min="528" max="763" width="9.33203125" style="17"/>
    <col min="764" max="764" width="12.1640625" style="17" customWidth="1"/>
    <col min="765" max="765" width="30" style="17" customWidth="1"/>
    <col min="766" max="766" width="24.5" style="17" customWidth="1"/>
    <col min="767" max="767" width="17.1640625" style="17" customWidth="1"/>
    <col min="768" max="768" width="15.33203125" style="17" customWidth="1"/>
    <col min="769" max="769" width="13.5" style="17" customWidth="1"/>
    <col min="770" max="771" width="12.83203125" style="17" customWidth="1"/>
    <col min="772" max="772" width="15" style="17" customWidth="1"/>
    <col min="773" max="773" width="16.83203125" style="17" customWidth="1"/>
    <col min="774" max="774" width="16.1640625" style="17" customWidth="1"/>
    <col min="775" max="775" width="15.5" style="17" customWidth="1"/>
    <col min="776" max="776" width="15.83203125" style="17" customWidth="1"/>
    <col min="777" max="777" width="19.5" style="17" customWidth="1"/>
    <col min="778" max="778" width="15.83203125" style="17" customWidth="1"/>
    <col min="779" max="779" width="14.33203125" style="17" customWidth="1"/>
    <col min="780" max="780" width="15.83203125" style="17" customWidth="1"/>
    <col min="781" max="781" width="17.6640625" style="17" customWidth="1"/>
    <col min="782" max="782" width="19.6640625" style="17" customWidth="1"/>
    <col min="783" max="783" width="14.5" style="17" customWidth="1"/>
    <col min="784" max="1019" width="9.33203125" style="17"/>
    <col min="1020" max="1020" width="12.1640625" style="17" customWidth="1"/>
    <col min="1021" max="1021" width="30" style="17" customWidth="1"/>
    <col min="1022" max="1022" width="24.5" style="17" customWidth="1"/>
    <col min="1023" max="1023" width="17.1640625" style="17" customWidth="1"/>
    <col min="1024" max="1024" width="15.33203125" style="17" customWidth="1"/>
    <col min="1025" max="1025" width="13.5" style="17" customWidth="1"/>
    <col min="1026" max="1027" width="12.83203125" style="17" customWidth="1"/>
    <col min="1028" max="1028" width="15" style="17" customWidth="1"/>
    <col min="1029" max="1029" width="16.83203125" style="17" customWidth="1"/>
    <col min="1030" max="1030" width="16.1640625" style="17" customWidth="1"/>
    <col min="1031" max="1031" width="15.5" style="17" customWidth="1"/>
    <col min="1032" max="1032" width="15.83203125" style="17" customWidth="1"/>
    <col min="1033" max="1033" width="19.5" style="17" customWidth="1"/>
    <col min="1034" max="1034" width="15.83203125" style="17" customWidth="1"/>
    <col min="1035" max="1035" width="14.33203125" style="17" customWidth="1"/>
    <col min="1036" max="1036" width="15.83203125" style="17" customWidth="1"/>
    <col min="1037" max="1037" width="17.6640625" style="17" customWidth="1"/>
    <col min="1038" max="1038" width="19.6640625" style="17" customWidth="1"/>
    <col min="1039" max="1039" width="14.5" style="17" customWidth="1"/>
    <col min="1040" max="1275" width="9.33203125" style="17"/>
    <col min="1276" max="1276" width="12.1640625" style="17" customWidth="1"/>
    <col min="1277" max="1277" width="30" style="17" customWidth="1"/>
    <col min="1278" max="1278" width="24.5" style="17" customWidth="1"/>
    <col min="1279" max="1279" width="17.1640625" style="17" customWidth="1"/>
    <col min="1280" max="1280" width="15.33203125" style="17" customWidth="1"/>
    <col min="1281" max="1281" width="13.5" style="17" customWidth="1"/>
    <col min="1282" max="1283" width="12.83203125" style="17" customWidth="1"/>
    <col min="1284" max="1284" width="15" style="17" customWidth="1"/>
    <col min="1285" max="1285" width="16.83203125" style="17" customWidth="1"/>
    <col min="1286" max="1286" width="16.1640625" style="17" customWidth="1"/>
    <col min="1287" max="1287" width="15.5" style="17" customWidth="1"/>
    <col min="1288" max="1288" width="15.83203125" style="17" customWidth="1"/>
    <col min="1289" max="1289" width="19.5" style="17" customWidth="1"/>
    <col min="1290" max="1290" width="15.83203125" style="17" customWidth="1"/>
    <col min="1291" max="1291" width="14.33203125" style="17" customWidth="1"/>
    <col min="1292" max="1292" width="15.83203125" style="17" customWidth="1"/>
    <col min="1293" max="1293" width="17.6640625" style="17" customWidth="1"/>
    <col min="1294" max="1294" width="19.6640625" style="17" customWidth="1"/>
    <col min="1295" max="1295" width="14.5" style="17" customWidth="1"/>
    <col min="1296" max="1531" width="9.33203125" style="17"/>
    <col min="1532" max="1532" width="12.1640625" style="17" customWidth="1"/>
    <col min="1533" max="1533" width="30" style="17" customWidth="1"/>
    <col min="1534" max="1534" width="24.5" style="17" customWidth="1"/>
    <col min="1535" max="1535" width="17.1640625" style="17" customWidth="1"/>
    <col min="1536" max="1536" width="15.33203125" style="17" customWidth="1"/>
    <col min="1537" max="1537" width="13.5" style="17" customWidth="1"/>
    <col min="1538" max="1539" width="12.83203125" style="17" customWidth="1"/>
    <col min="1540" max="1540" width="15" style="17" customWidth="1"/>
    <col min="1541" max="1541" width="16.83203125" style="17" customWidth="1"/>
    <col min="1542" max="1542" width="16.1640625" style="17" customWidth="1"/>
    <col min="1543" max="1543" width="15.5" style="17" customWidth="1"/>
    <col min="1544" max="1544" width="15.83203125" style="17" customWidth="1"/>
    <col min="1545" max="1545" width="19.5" style="17" customWidth="1"/>
    <col min="1546" max="1546" width="15.83203125" style="17" customWidth="1"/>
    <col min="1547" max="1547" width="14.33203125" style="17" customWidth="1"/>
    <col min="1548" max="1548" width="15.83203125" style="17" customWidth="1"/>
    <col min="1549" max="1549" width="17.6640625" style="17" customWidth="1"/>
    <col min="1550" max="1550" width="19.6640625" style="17" customWidth="1"/>
    <col min="1551" max="1551" width="14.5" style="17" customWidth="1"/>
    <col min="1552" max="1787" width="9.33203125" style="17"/>
    <col min="1788" max="1788" width="12.1640625" style="17" customWidth="1"/>
    <col min="1789" max="1789" width="30" style="17" customWidth="1"/>
    <col min="1790" max="1790" width="24.5" style="17" customWidth="1"/>
    <col min="1791" max="1791" width="17.1640625" style="17" customWidth="1"/>
    <col min="1792" max="1792" width="15.33203125" style="17" customWidth="1"/>
    <col min="1793" max="1793" width="13.5" style="17" customWidth="1"/>
    <col min="1794" max="1795" width="12.83203125" style="17" customWidth="1"/>
    <col min="1796" max="1796" width="15" style="17" customWidth="1"/>
    <col min="1797" max="1797" width="16.83203125" style="17" customWidth="1"/>
    <col min="1798" max="1798" width="16.1640625" style="17" customWidth="1"/>
    <col min="1799" max="1799" width="15.5" style="17" customWidth="1"/>
    <col min="1800" max="1800" width="15.83203125" style="17" customWidth="1"/>
    <col min="1801" max="1801" width="19.5" style="17" customWidth="1"/>
    <col min="1802" max="1802" width="15.83203125" style="17" customWidth="1"/>
    <col min="1803" max="1803" width="14.33203125" style="17" customWidth="1"/>
    <col min="1804" max="1804" width="15.83203125" style="17" customWidth="1"/>
    <col min="1805" max="1805" width="17.6640625" style="17" customWidth="1"/>
    <col min="1806" max="1806" width="19.6640625" style="17" customWidth="1"/>
    <col min="1807" max="1807" width="14.5" style="17" customWidth="1"/>
    <col min="1808" max="2043" width="9.33203125" style="17"/>
    <col min="2044" max="2044" width="12.1640625" style="17" customWidth="1"/>
    <col min="2045" max="2045" width="30" style="17" customWidth="1"/>
    <col min="2046" max="2046" width="24.5" style="17" customWidth="1"/>
    <col min="2047" max="2047" width="17.1640625" style="17" customWidth="1"/>
    <col min="2048" max="2048" width="15.33203125" style="17" customWidth="1"/>
    <col min="2049" max="2049" width="13.5" style="17" customWidth="1"/>
    <col min="2050" max="2051" width="12.83203125" style="17" customWidth="1"/>
    <col min="2052" max="2052" width="15" style="17" customWidth="1"/>
    <col min="2053" max="2053" width="16.83203125" style="17" customWidth="1"/>
    <col min="2054" max="2054" width="16.1640625" style="17" customWidth="1"/>
    <col min="2055" max="2055" width="15.5" style="17" customWidth="1"/>
    <col min="2056" max="2056" width="15.83203125" style="17" customWidth="1"/>
    <col min="2057" max="2057" width="19.5" style="17" customWidth="1"/>
    <col min="2058" max="2058" width="15.83203125" style="17" customWidth="1"/>
    <col min="2059" max="2059" width="14.33203125" style="17" customWidth="1"/>
    <col min="2060" max="2060" width="15.83203125" style="17" customWidth="1"/>
    <col min="2061" max="2061" width="17.6640625" style="17" customWidth="1"/>
    <col min="2062" max="2062" width="19.6640625" style="17" customWidth="1"/>
    <col min="2063" max="2063" width="14.5" style="17" customWidth="1"/>
    <col min="2064" max="2299" width="9.33203125" style="17"/>
    <col min="2300" max="2300" width="12.1640625" style="17" customWidth="1"/>
    <col min="2301" max="2301" width="30" style="17" customWidth="1"/>
    <col min="2302" max="2302" width="24.5" style="17" customWidth="1"/>
    <col min="2303" max="2303" width="17.1640625" style="17" customWidth="1"/>
    <col min="2304" max="2304" width="15.33203125" style="17" customWidth="1"/>
    <col min="2305" max="2305" width="13.5" style="17" customWidth="1"/>
    <col min="2306" max="2307" width="12.83203125" style="17" customWidth="1"/>
    <col min="2308" max="2308" width="15" style="17" customWidth="1"/>
    <col min="2309" max="2309" width="16.83203125" style="17" customWidth="1"/>
    <col min="2310" max="2310" width="16.1640625" style="17" customWidth="1"/>
    <col min="2311" max="2311" width="15.5" style="17" customWidth="1"/>
    <col min="2312" max="2312" width="15.83203125" style="17" customWidth="1"/>
    <col min="2313" max="2313" width="19.5" style="17" customWidth="1"/>
    <col min="2314" max="2314" width="15.83203125" style="17" customWidth="1"/>
    <col min="2315" max="2315" width="14.33203125" style="17" customWidth="1"/>
    <col min="2316" max="2316" width="15.83203125" style="17" customWidth="1"/>
    <col min="2317" max="2317" width="17.6640625" style="17" customWidth="1"/>
    <col min="2318" max="2318" width="19.6640625" style="17" customWidth="1"/>
    <col min="2319" max="2319" width="14.5" style="17" customWidth="1"/>
    <col min="2320" max="2555" width="9.33203125" style="17"/>
    <col min="2556" max="2556" width="12.1640625" style="17" customWidth="1"/>
    <col min="2557" max="2557" width="30" style="17" customWidth="1"/>
    <col min="2558" max="2558" width="24.5" style="17" customWidth="1"/>
    <col min="2559" max="2559" width="17.1640625" style="17" customWidth="1"/>
    <col min="2560" max="2560" width="15.33203125" style="17" customWidth="1"/>
    <col min="2561" max="2561" width="13.5" style="17" customWidth="1"/>
    <col min="2562" max="2563" width="12.83203125" style="17" customWidth="1"/>
    <col min="2564" max="2564" width="15" style="17" customWidth="1"/>
    <col min="2565" max="2565" width="16.83203125" style="17" customWidth="1"/>
    <col min="2566" max="2566" width="16.1640625" style="17" customWidth="1"/>
    <col min="2567" max="2567" width="15.5" style="17" customWidth="1"/>
    <col min="2568" max="2568" width="15.83203125" style="17" customWidth="1"/>
    <col min="2569" max="2569" width="19.5" style="17" customWidth="1"/>
    <col min="2570" max="2570" width="15.83203125" style="17" customWidth="1"/>
    <col min="2571" max="2571" width="14.33203125" style="17" customWidth="1"/>
    <col min="2572" max="2572" width="15.83203125" style="17" customWidth="1"/>
    <col min="2573" max="2573" width="17.6640625" style="17" customWidth="1"/>
    <col min="2574" max="2574" width="19.6640625" style="17" customWidth="1"/>
    <col min="2575" max="2575" width="14.5" style="17" customWidth="1"/>
    <col min="2576" max="2811" width="9.33203125" style="17"/>
    <col min="2812" max="2812" width="12.1640625" style="17" customWidth="1"/>
    <col min="2813" max="2813" width="30" style="17" customWidth="1"/>
    <col min="2814" max="2814" width="24.5" style="17" customWidth="1"/>
    <col min="2815" max="2815" width="17.1640625" style="17" customWidth="1"/>
    <col min="2816" max="2816" width="15.33203125" style="17" customWidth="1"/>
    <col min="2817" max="2817" width="13.5" style="17" customWidth="1"/>
    <col min="2818" max="2819" width="12.83203125" style="17" customWidth="1"/>
    <col min="2820" max="2820" width="15" style="17" customWidth="1"/>
    <col min="2821" max="2821" width="16.83203125" style="17" customWidth="1"/>
    <col min="2822" max="2822" width="16.1640625" style="17" customWidth="1"/>
    <col min="2823" max="2823" width="15.5" style="17" customWidth="1"/>
    <col min="2824" max="2824" width="15.83203125" style="17" customWidth="1"/>
    <col min="2825" max="2825" width="19.5" style="17" customWidth="1"/>
    <col min="2826" max="2826" width="15.83203125" style="17" customWidth="1"/>
    <col min="2827" max="2827" width="14.33203125" style="17" customWidth="1"/>
    <col min="2828" max="2828" width="15.83203125" style="17" customWidth="1"/>
    <col min="2829" max="2829" width="17.6640625" style="17" customWidth="1"/>
    <col min="2830" max="2830" width="19.6640625" style="17" customWidth="1"/>
    <col min="2831" max="2831" width="14.5" style="17" customWidth="1"/>
    <col min="2832" max="3067" width="9.33203125" style="17"/>
    <col min="3068" max="3068" width="12.1640625" style="17" customWidth="1"/>
    <col min="3069" max="3069" width="30" style="17" customWidth="1"/>
    <col min="3070" max="3070" width="24.5" style="17" customWidth="1"/>
    <col min="3071" max="3071" width="17.1640625" style="17" customWidth="1"/>
    <col min="3072" max="3072" width="15.33203125" style="17" customWidth="1"/>
    <col min="3073" max="3073" width="13.5" style="17" customWidth="1"/>
    <col min="3074" max="3075" width="12.83203125" style="17" customWidth="1"/>
    <col min="3076" max="3076" width="15" style="17" customWidth="1"/>
    <col min="3077" max="3077" width="16.83203125" style="17" customWidth="1"/>
    <col min="3078" max="3078" width="16.1640625" style="17" customWidth="1"/>
    <col min="3079" max="3079" width="15.5" style="17" customWidth="1"/>
    <col min="3080" max="3080" width="15.83203125" style="17" customWidth="1"/>
    <col min="3081" max="3081" width="19.5" style="17" customWidth="1"/>
    <col min="3082" max="3082" width="15.83203125" style="17" customWidth="1"/>
    <col min="3083" max="3083" width="14.33203125" style="17" customWidth="1"/>
    <col min="3084" max="3084" width="15.83203125" style="17" customWidth="1"/>
    <col min="3085" max="3085" width="17.6640625" style="17" customWidth="1"/>
    <col min="3086" max="3086" width="19.6640625" style="17" customWidth="1"/>
    <col min="3087" max="3087" width="14.5" style="17" customWidth="1"/>
    <col min="3088" max="3323" width="9.33203125" style="17"/>
    <col min="3324" max="3324" width="12.1640625" style="17" customWidth="1"/>
    <col min="3325" max="3325" width="30" style="17" customWidth="1"/>
    <col min="3326" max="3326" width="24.5" style="17" customWidth="1"/>
    <col min="3327" max="3327" width="17.1640625" style="17" customWidth="1"/>
    <col min="3328" max="3328" width="15.33203125" style="17" customWidth="1"/>
    <col min="3329" max="3329" width="13.5" style="17" customWidth="1"/>
    <col min="3330" max="3331" width="12.83203125" style="17" customWidth="1"/>
    <col min="3332" max="3332" width="15" style="17" customWidth="1"/>
    <col min="3333" max="3333" width="16.83203125" style="17" customWidth="1"/>
    <col min="3334" max="3334" width="16.1640625" style="17" customWidth="1"/>
    <col min="3335" max="3335" width="15.5" style="17" customWidth="1"/>
    <col min="3336" max="3336" width="15.83203125" style="17" customWidth="1"/>
    <col min="3337" max="3337" width="19.5" style="17" customWidth="1"/>
    <col min="3338" max="3338" width="15.83203125" style="17" customWidth="1"/>
    <col min="3339" max="3339" width="14.33203125" style="17" customWidth="1"/>
    <col min="3340" max="3340" width="15.83203125" style="17" customWidth="1"/>
    <col min="3341" max="3341" width="17.6640625" style="17" customWidth="1"/>
    <col min="3342" max="3342" width="19.6640625" style="17" customWidth="1"/>
    <col min="3343" max="3343" width="14.5" style="17" customWidth="1"/>
    <col min="3344" max="3579" width="9.33203125" style="17"/>
    <col min="3580" max="3580" width="12.1640625" style="17" customWidth="1"/>
    <col min="3581" max="3581" width="30" style="17" customWidth="1"/>
    <col min="3582" max="3582" width="24.5" style="17" customWidth="1"/>
    <col min="3583" max="3583" width="17.1640625" style="17" customWidth="1"/>
    <col min="3584" max="3584" width="15.33203125" style="17" customWidth="1"/>
    <col min="3585" max="3585" width="13.5" style="17" customWidth="1"/>
    <col min="3586" max="3587" width="12.83203125" style="17" customWidth="1"/>
    <col min="3588" max="3588" width="15" style="17" customWidth="1"/>
    <col min="3589" max="3589" width="16.83203125" style="17" customWidth="1"/>
    <col min="3590" max="3590" width="16.1640625" style="17" customWidth="1"/>
    <col min="3591" max="3591" width="15.5" style="17" customWidth="1"/>
    <col min="3592" max="3592" width="15.83203125" style="17" customWidth="1"/>
    <col min="3593" max="3593" width="19.5" style="17" customWidth="1"/>
    <col min="3594" max="3594" width="15.83203125" style="17" customWidth="1"/>
    <col min="3595" max="3595" width="14.33203125" style="17" customWidth="1"/>
    <col min="3596" max="3596" width="15.83203125" style="17" customWidth="1"/>
    <col min="3597" max="3597" width="17.6640625" style="17" customWidth="1"/>
    <col min="3598" max="3598" width="19.6640625" style="17" customWidth="1"/>
    <col min="3599" max="3599" width="14.5" style="17" customWidth="1"/>
    <col min="3600" max="3835" width="9.33203125" style="17"/>
    <col min="3836" max="3836" width="12.1640625" style="17" customWidth="1"/>
    <col min="3837" max="3837" width="30" style="17" customWidth="1"/>
    <col min="3838" max="3838" width="24.5" style="17" customWidth="1"/>
    <col min="3839" max="3839" width="17.1640625" style="17" customWidth="1"/>
    <col min="3840" max="3840" width="15.33203125" style="17" customWidth="1"/>
    <col min="3841" max="3841" width="13.5" style="17" customWidth="1"/>
    <col min="3842" max="3843" width="12.83203125" style="17" customWidth="1"/>
    <col min="3844" max="3844" width="15" style="17" customWidth="1"/>
    <col min="3845" max="3845" width="16.83203125" style="17" customWidth="1"/>
    <col min="3846" max="3846" width="16.1640625" style="17" customWidth="1"/>
    <col min="3847" max="3847" width="15.5" style="17" customWidth="1"/>
    <col min="3848" max="3848" width="15.83203125" style="17" customWidth="1"/>
    <col min="3849" max="3849" width="19.5" style="17" customWidth="1"/>
    <col min="3850" max="3850" width="15.83203125" style="17" customWidth="1"/>
    <col min="3851" max="3851" width="14.33203125" style="17" customWidth="1"/>
    <col min="3852" max="3852" width="15.83203125" style="17" customWidth="1"/>
    <col min="3853" max="3853" width="17.6640625" style="17" customWidth="1"/>
    <col min="3854" max="3854" width="19.6640625" style="17" customWidth="1"/>
    <col min="3855" max="3855" width="14.5" style="17" customWidth="1"/>
    <col min="3856" max="4091" width="9.33203125" style="17"/>
    <col min="4092" max="4092" width="12.1640625" style="17" customWidth="1"/>
    <col min="4093" max="4093" width="30" style="17" customWidth="1"/>
    <col min="4094" max="4094" width="24.5" style="17" customWidth="1"/>
    <col min="4095" max="4095" width="17.1640625" style="17" customWidth="1"/>
    <col min="4096" max="4096" width="15.33203125" style="17" customWidth="1"/>
    <col min="4097" max="4097" width="13.5" style="17" customWidth="1"/>
    <col min="4098" max="4099" width="12.83203125" style="17" customWidth="1"/>
    <col min="4100" max="4100" width="15" style="17" customWidth="1"/>
    <col min="4101" max="4101" width="16.83203125" style="17" customWidth="1"/>
    <col min="4102" max="4102" width="16.1640625" style="17" customWidth="1"/>
    <col min="4103" max="4103" width="15.5" style="17" customWidth="1"/>
    <col min="4104" max="4104" width="15.83203125" style="17" customWidth="1"/>
    <col min="4105" max="4105" width="19.5" style="17" customWidth="1"/>
    <col min="4106" max="4106" width="15.83203125" style="17" customWidth="1"/>
    <col min="4107" max="4107" width="14.33203125" style="17" customWidth="1"/>
    <col min="4108" max="4108" width="15.83203125" style="17" customWidth="1"/>
    <col min="4109" max="4109" width="17.6640625" style="17" customWidth="1"/>
    <col min="4110" max="4110" width="19.6640625" style="17" customWidth="1"/>
    <col min="4111" max="4111" width="14.5" style="17" customWidth="1"/>
    <col min="4112" max="4347" width="9.33203125" style="17"/>
    <col min="4348" max="4348" width="12.1640625" style="17" customWidth="1"/>
    <col min="4349" max="4349" width="30" style="17" customWidth="1"/>
    <col min="4350" max="4350" width="24.5" style="17" customWidth="1"/>
    <col min="4351" max="4351" width="17.1640625" style="17" customWidth="1"/>
    <col min="4352" max="4352" width="15.33203125" style="17" customWidth="1"/>
    <col min="4353" max="4353" width="13.5" style="17" customWidth="1"/>
    <col min="4354" max="4355" width="12.83203125" style="17" customWidth="1"/>
    <col min="4356" max="4356" width="15" style="17" customWidth="1"/>
    <col min="4357" max="4357" width="16.83203125" style="17" customWidth="1"/>
    <col min="4358" max="4358" width="16.1640625" style="17" customWidth="1"/>
    <col min="4359" max="4359" width="15.5" style="17" customWidth="1"/>
    <col min="4360" max="4360" width="15.83203125" style="17" customWidth="1"/>
    <col min="4361" max="4361" width="19.5" style="17" customWidth="1"/>
    <col min="4362" max="4362" width="15.83203125" style="17" customWidth="1"/>
    <col min="4363" max="4363" width="14.33203125" style="17" customWidth="1"/>
    <col min="4364" max="4364" width="15.83203125" style="17" customWidth="1"/>
    <col min="4365" max="4365" width="17.6640625" style="17" customWidth="1"/>
    <col min="4366" max="4366" width="19.6640625" style="17" customWidth="1"/>
    <col min="4367" max="4367" width="14.5" style="17" customWidth="1"/>
    <col min="4368" max="4603" width="9.33203125" style="17"/>
    <col min="4604" max="4604" width="12.1640625" style="17" customWidth="1"/>
    <col min="4605" max="4605" width="30" style="17" customWidth="1"/>
    <col min="4606" max="4606" width="24.5" style="17" customWidth="1"/>
    <col min="4607" max="4607" width="17.1640625" style="17" customWidth="1"/>
    <col min="4608" max="4608" width="15.33203125" style="17" customWidth="1"/>
    <col min="4609" max="4609" width="13.5" style="17" customWidth="1"/>
    <col min="4610" max="4611" width="12.83203125" style="17" customWidth="1"/>
    <col min="4612" max="4612" width="15" style="17" customWidth="1"/>
    <col min="4613" max="4613" width="16.83203125" style="17" customWidth="1"/>
    <col min="4614" max="4614" width="16.1640625" style="17" customWidth="1"/>
    <col min="4615" max="4615" width="15.5" style="17" customWidth="1"/>
    <col min="4616" max="4616" width="15.83203125" style="17" customWidth="1"/>
    <col min="4617" max="4617" width="19.5" style="17" customWidth="1"/>
    <col min="4618" max="4618" width="15.83203125" style="17" customWidth="1"/>
    <col min="4619" max="4619" width="14.33203125" style="17" customWidth="1"/>
    <col min="4620" max="4620" width="15.83203125" style="17" customWidth="1"/>
    <col min="4621" max="4621" width="17.6640625" style="17" customWidth="1"/>
    <col min="4622" max="4622" width="19.6640625" style="17" customWidth="1"/>
    <col min="4623" max="4623" width="14.5" style="17" customWidth="1"/>
    <col min="4624" max="4859" width="9.33203125" style="17"/>
    <col min="4860" max="4860" width="12.1640625" style="17" customWidth="1"/>
    <col min="4861" max="4861" width="30" style="17" customWidth="1"/>
    <col min="4862" max="4862" width="24.5" style="17" customWidth="1"/>
    <col min="4863" max="4863" width="17.1640625" style="17" customWidth="1"/>
    <col min="4864" max="4864" width="15.33203125" style="17" customWidth="1"/>
    <col min="4865" max="4865" width="13.5" style="17" customWidth="1"/>
    <col min="4866" max="4867" width="12.83203125" style="17" customWidth="1"/>
    <col min="4868" max="4868" width="15" style="17" customWidth="1"/>
    <col min="4869" max="4869" width="16.83203125" style="17" customWidth="1"/>
    <col min="4870" max="4870" width="16.1640625" style="17" customWidth="1"/>
    <col min="4871" max="4871" width="15.5" style="17" customWidth="1"/>
    <col min="4872" max="4872" width="15.83203125" style="17" customWidth="1"/>
    <col min="4873" max="4873" width="19.5" style="17" customWidth="1"/>
    <col min="4874" max="4874" width="15.83203125" style="17" customWidth="1"/>
    <col min="4875" max="4875" width="14.33203125" style="17" customWidth="1"/>
    <col min="4876" max="4876" width="15.83203125" style="17" customWidth="1"/>
    <col min="4877" max="4877" width="17.6640625" style="17" customWidth="1"/>
    <col min="4878" max="4878" width="19.6640625" style="17" customWidth="1"/>
    <col min="4879" max="4879" width="14.5" style="17" customWidth="1"/>
    <col min="4880" max="5115" width="9.33203125" style="17"/>
    <col min="5116" max="5116" width="12.1640625" style="17" customWidth="1"/>
    <col min="5117" max="5117" width="30" style="17" customWidth="1"/>
    <col min="5118" max="5118" width="24.5" style="17" customWidth="1"/>
    <col min="5119" max="5119" width="17.1640625" style="17" customWidth="1"/>
    <col min="5120" max="5120" width="15.33203125" style="17" customWidth="1"/>
    <col min="5121" max="5121" width="13.5" style="17" customWidth="1"/>
    <col min="5122" max="5123" width="12.83203125" style="17" customWidth="1"/>
    <col min="5124" max="5124" width="15" style="17" customWidth="1"/>
    <col min="5125" max="5125" width="16.83203125" style="17" customWidth="1"/>
    <col min="5126" max="5126" width="16.1640625" style="17" customWidth="1"/>
    <col min="5127" max="5127" width="15.5" style="17" customWidth="1"/>
    <col min="5128" max="5128" width="15.83203125" style="17" customWidth="1"/>
    <col min="5129" max="5129" width="19.5" style="17" customWidth="1"/>
    <col min="5130" max="5130" width="15.83203125" style="17" customWidth="1"/>
    <col min="5131" max="5131" width="14.33203125" style="17" customWidth="1"/>
    <col min="5132" max="5132" width="15.83203125" style="17" customWidth="1"/>
    <col min="5133" max="5133" width="17.6640625" style="17" customWidth="1"/>
    <col min="5134" max="5134" width="19.6640625" style="17" customWidth="1"/>
    <col min="5135" max="5135" width="14.5" style="17" customWidth="1"/>
    <col min="5136" max="5371" width="9.33203125" style="17"/>
    <col min="5372" max="5372" width="12.1640625" style="17" customWidth="1"/>
    <col min="5373" max="5373" width="30" style="17" customWidth="1"/>
    <col min="5374" max="5374" width="24.5" style="17" customWidth="1"/>
    <col min="5375" max="5375" width="17.1640625" style="17" customWidth="1"/>
    <col min="5376" max="5376" width="15.33203125" style="17" customWidth="1"/>
    <col min="5377" max="5377" width="13.5" style="17" customWidth="1"/>
    <col min="5378" max="5379" width="12.83203125" style="17" customWidth="1"/>
    <col min="5380" max="5380" width="15" style="17" customWidth="1"/>
    <col min="5381" max="5381" width="16.83203125" style="17" customWidth="1"/>
    <col min="5382" max="5382" width="16.1640625" style="17" customWidth="1"/>
    <col min="5383" max="5383" width="15.5" style="17" customWidth="1"/>
    <col min="5384" max="5384" width="15.83203125" style="17" customWidth="1"/>
    <col min="5385" max="5385" width="19.5" style="17" customWidth="1"/>
    <col min="5386" max="5386" width="15.83203125" style="17" customWidth="1"/>
    <col min="5387" max="5387" width="14.33203125" style="17" customWidth="1"/>
    <col min="5388" max="5388" width="15.83203125" style="17" customWidth="1"/>
    <col min="5389" max="5389" width="17.6640625" style="17" customWidth="1"/>
    <col min="5390" max="5390" width="19.6640625" style="17" customWidth="1"/>
    <col min="5391" max="5391" width="14.5" style="17" customWidth="1"/>
    <col min="5392" max="5627" width="9.33203125" style="17"/>
    <col min="5628" max="5628" width="12.1640625" style="17" customWidth="1"/>
    <col min="5629" max="5629" width="30" style="17" customWidth="1"/>
    <col min="5630" max="5630" width="24.5" style="17" customWidth="1"/>
    <col min="5631" max="5631" width="17.1640625" style="17" customWidth="1"/>
    <col min="5632" max="5632" width="15.33203125" style="17" customWidth="1"/>
    <col min="5633" max="5633" width="13.5" style="17" customWidth="1"/>
    <col min="5634" max="5635" width="12.83203125" style="17" customWidth="1"/>
    <col min="5636" max="5636" width="15" style="17" customWidth="1"/>
    <col min="5637" max="5637" width="16.83203125" style="17" customWidth="1"/>
    <col min="5638" max="5638" width="16.1640625" style="17" customWidth="1"/>
    <col min="5639" max="5639" width="15.5" style="17" customWidth="1"/>
    <col min="5640" max="5640" width="15.83203125" style="17" customWidth="1"/>
    <col min="5641" max="5641" width="19.5" style="17" customWidth="1"/>
    <col min="5642" max="5642" width="15.83203125" style="17" customWidth="1"/>
    <col min="5643" max="5643" width="14.33203125" style="17" customWidth="1"/>
    <col min="5644" max="5644" width="15.83203125" style="17" customWidth="1"/>
    <col min="5645" max="5645" width="17.6640625" style="17" customWidth="1"/>
    <col min="5646" max="5646" width="19.6640625" style="17" customWidth="1"/>
    <col min="5647" max="5647" width="14.5" style="17" customWidth="1"/>
    <col min="5648" max="5883" width="9.33203125" style="17"/>
    <col min="5884" max="5884" width="12.1640625" style="17" customWidth="1"/>
    <col min="5885" max="5885" width="30" style="17" customWidth="1"/>
    <col min="5886" max="5886" width="24.5" style="17" customWidth="1"/>
    <col min="5887" max="5887" width="17.1640625" style="17" customWidth="1"/>
    <col min="5888" max="5888" width="15.33203125" style="17" customWidth="1"/>
    <col min="5889" max="5889" width="13.5" style="17" customWidth="1"/>
    <col min="5890" max="5891" width="12.83203125" style="17" customWidth="1"/>
    <col min="5892" max="5892" width="15" style="17" customWidth="1"/>
    <col min="5893" max="5893" width="16.83203125" style="17" customWidth="1"/>
    <col min="5894" max="5894" width="16.1640625" style="17" customWidth="1"/>
    <col min="5895" max="5895" width="15.5" style="17" customWidth="1"/>
    <col min="5896" max="5896" width="15.83203125" style="17" customWidth="1"/>
    <col min="5897" max="5897" width="19.5" style="17" customWidth="1"/>
    <col min="5898" max="5898" width="15.83203125" style="17" customWidth="1"/>
    <col min="5899" max="5899" width="14.33203125" style="17" customWidth="1"/>
    <col min="5900" max="5900" width="15.83203125" style="17" customWidth="1"/>
    <col min="5901" max="5901" width="17.6640625" style="17" customWidth="1"/>
    <col min="5902" max="5902" width="19.6640625" style="17" customWidth="1"/>
    <col min="5903" max="5903" width="14.5" style="17" customWidth="1"/>
    <col min="5904" max="6139" width="9.33203125" style="17"/>
    <col min="6140" max="6140" width="12.1640625" style="17" customWidth="1"/>
    <col min="6141" max="6141" width="30" style="17" customWidth="1"/>
    <col min="6142" max="6142" width="24.5" style="17" customWidth="1"/>
    <col min="6143" max="6143" width="17.1640625" style="17" customWidth="1"/>
    <col min="6144" max="6144" width="15.33203125" style="17" customWidth="1"/>
    <col min="6145" max="6145" width="13.5" style="17" customWidth="1"/>
    <col min="6146" max="6147" width="12.83203125" style="17" customWidth="1"/>
    <col min="6148" max="6148" width="15" style="17" customWidth="1"/>
    <col min="6149" max="6149" width="16.83203125" style="17" customWidth="1"/>
    <col min="6150" max="6150" width="16.1640625" style="17" customWidth="1"/>
    <col min="6151" max="6151" width="15.5" style="17" customWidth="1"/>
    <col min="6152" max="6152" width="15.83203125" style="17" customWidth="1"/>
    <col min="6153" max="6153" width="19.5" style="17" customWidth="1"/>
    <col min="6154" max="6154" width="15.83203125" style="17" customWidth="1"/>
    <col min="6155" max="6155" width="14.33203125" style="17" customWidth="1"/>
    <col min="6156" max="6156" width="15.83203125" style="17" customWidth="1"/>
    <col min="6157" max="6157" width="17.6640625" style="17" customWidth="1"/>
    <col min="6158" max="6158" width="19.6640625" style="17" customWidth="1"/>
    <col min="6159" max="6159" width="14.5" style="17" customWidth="1"/>
    <col min="6160" max="6395" width="9.33203125" style="17"/>
    <col min="6396" max="6396" width="12.1640625" style="17" customWidth="1"/>
    <col min="6397" max="6397" width="30" style="17" customWidth="1"/>
    <col min="6398" max="6398" width="24.5" style="17" customWidth="1"/>
    <col min="6399" max="6399" width="17.1640625" style="17" customWidth="1"/>
    <col min="6400" max="6400" width="15.33203125" style="17" customWidth="1"/>
    <col min="6401" max="6401" width="13.5" style="17" customWidth="1"/>
    <col min="6402" max="6403" width="12.83203125" style="17" customWidth="1"/>
    <col min="6404" max="6404" width="15" style="17" customWidth="1"/>
    <col min="6405" max="6405" width="16.83203125" style="17" customWidth="1"/>
    <col min="6406" max="6406" width="16.1640625" style="17" customWidth="1"/>
    <col min="6407" max="6407" width="15.5" style="17" customWidth="1"/>
    <col min="6408" max="6408" width="15.83203125" style="17" customWidth="1"/>
    <col min="6409" max="6409" width="19.5" style="17" customWidth="1"/>
    <col min="6410" max="6410" width="15.83203125" style="17" customWidth="1"/>
    <col min="6411" max="6411" width="14.33203125" style="17" customWidth="1"/>
    <col min="6412" max="6412" width="15.83203125" style="17" customWidth="1"/>
    <col min="6413" max="6413" width="17.6640625" style="17" customWidth="1"/>
    <col min="6414" max="6414" width="19.6640625" style="17" customWidth="1"/>
    <col min="6415" max="6415" width="14.5" style="17" customWidth="1"/>
    <col min="6416" max="6651" width="9.33203125" style="17"/>
    <col min="6652" max="6652" width="12.1640625" style="17" customWidth="1"/>
    <col min="6653" max="6653" width="30" style="17" customWidth="1"/>
    <col min="6654" max="6654" width="24.5" style="17" customWidth="1"/>
    <col min="6655" max="6655" width="17.1640625" style="17" customWidth="1"/>
    <col min="6656" max="6656" width="15.33203125" style="17" customWidth="1"/>
    <col min="6657" max="6657" width="13.5" style="17" customWidth="1"/>
    <col min="6658" max="6659" width="12.83203125" style="17" customWidth="1"/>
    <col min="6660" max="6660" width="15" style="17" customWidth="1"/>
    <col min="6661" max="6661" width="16.83203125" style="17" customWidth="1"/>
    <col min="6662" max="6662" width="16.1640625" style="17" customWidth="1"/>
    <col min="6663" max="6663" width="15.5" style="17" customWidth="1"/>
    <col min="6664" max="6664" width="15.83203125" style="17" customWidth="1"/>
    <col min="6665" max="6665" width="19.5" style="17" customWidth="1"/>
    <col min="6666" max="6666" width="15.83203125" style="17" customWidth="1"/>
    <col min="6667" max="6667" width="14.33203125" style="17" customWidth="1"/>
    <col min="6668" max="6668" width="15.83203125" style="17" customWidth="1"/>
    <col min="6669" max="6669" width="17.6640625" style="17" customWidth="1"/>
    <col min="6670" max="6670" width="19.6640625" style="17" customWidth="1"/>
    <col min="6671" max="6671" width="14.5" style="17" customWidth="1"/>
    <col min="6672" max="6907" width="9.33203125" style="17"/>
    <col min="6908" max="6908" width="12.1640625" style="17" customWidth="1"/>
    <col min="6909" max="6909" width="30" style="17" customWidth="1"/>
    <col min="6910" max="6910" width="24.5" style="17" customWidth="1"/>
    <col min="6911" max="6911" width="17.1640625" style="17" customWidth="1"/>
    <col min="6912" max="6912" width="15.33203125" style="17" customWidth="1"/>
    <col min="6913" max="6913" width="13.5" style="17" customWidth="1"/>
    <col min="6914" max="6915" width="12.83203125" style="17" customWidth="1"/>
    <col min="6916" max="6916" width="15" style="17" customWidth="1"/>
    <col min="6917" max="6917" width="16.83203125" style="17" customWidth="1"/>
    <col min="6918" max="6918" width="16.1640625" style="17" customWidth="1"/>
    <col min="6919" max="6919" width="15.5" style="17" customWidth="1"/>
    <col min="6920" max="6920" width="15.83203125" style="17" customWidth="1"/>
    <col min="6921" max="6921" width="19.5" style="17" customWidth="1"/>
    <col min="6922" max="6922" width="15.83203125" style="17" customWidth="1"/>
    <col min="6923" max="6923" width="14.33203125" style="17" customWidth="1"/>
    <col min="6924" max="6924" width="15.83203125" style="17" customWidth="1"/>
    <col min="6925" max="6925" width="17.6640625" style="17" customWidth="1"/>
    <col min="6926" max="6926" width="19.6640625" style="17" customWidth="1"/>
    <col min="6927" max="6927" width="14.5" style="17" customWidth="1"/>
    <col min="6928" max="7163" width="9.33203125" style="17"/>
    <col min="7164" max="7164" width="12.1640625" style="17" customWidth="1"/>
    <col min="7165" max="7165" width="30" style="17" customWidth="1"/>
    <col min="7166" max="7166" width="24.5" style="17" customWidth="1"/>
    <col min="7167" max="7167" width="17.1640625" style="17" customWidth="1"/>
    <col min="7168" max="7168" width="15.33203125" style="17" customWidth="1"/>
    <col min="7169" max="7169" width="13.5" style="17" customWidth="1"/>
    <col min="7170" max="7171" width="12.83203125" style="17" customWidth="1"/>
    <col min="7172" max="7172" width="15" style="17" customWidth="1"/>
    <col min="7173" max="7173" width="16.83203125" style="17" customWidth="1"/>
    <col min="7174" max="7174" width="16.1640625" style="17" customWidth="1"/>
    <col min="7175" max="7175" width="15.5" style="17" customWidth="1"/>
    <col min="7176" max="7176" width="15.83203125" style="17" customWidth="1"/>
    <col min="7177" max="7177" width="19.5" style="17" customWidth="1"/>
    <col min="7178" max="7178" width="15.83203125" style="17" customWidth="1"/>
    <col min="7179" max="7179" width="14.33203125" style="17" customWidth="1"/>
    <col min="7180" max="7180" width="15.83203125" style="17" customWidth="1"/>
    <col min="7181" max="7181" width="17.6640625" style="17" customWidth="1"/>
    <col min="7182" max="7182" width="19.6640625" style="17" customWidth="1"/>
    <col min="7183" max="7183" width="14.5" style="17" customWidth="1"/>
    <col min="7184" max="7419" width="9.33203125" style="17"/>
    <col min="7420" max="7420" width="12.1640625" style="17" customWidth="1"/>
    <col min="7421" max="7421" width="30" style="17" customWidth="1"/>
    <col min="7422" max="7422" width="24.5" style="17" customWidth="1"/>
    <col min="7423" max="7423" width="17.1640625" style="17" customWidth="1"/>
    <col min="7424" max="7424" width="15.33203125" style="17" customWidth="1"/>
    <col min="7425" max="7425" width="13.5" style="17" customWidth="1"/>
    <col min="7426" max="7427" width="12.83203125" style="17" customWidth="1"/>
    <col min="7428" max="7428" width="15" style="17" customWidth="1"/>
    <col min="7429" max="7429" width="16.83203125" style="17" customWidth="1"/>
    <col min="7430" max="7430" width="16.1640625" style="17" customWidth="1"/>
    <col min="7431" max="7431" width="15.5" style="17" customWidth="1"/>
    <col min="7432" max="7432" width="15.83203125" style="17" customWidth="1"/>
    <col min="7433" max="7433" width="19.5" style="17" customWidth="1"/>
    <col min="7434" max="7434" width="15.83203125" style="17" customWidth="1"/>
    <col min="7435" max="7435" width="14.33203125" style="17" customWidth="1"/>
    <col min="7436" max="7436" width="15.83203125" style="17" customWidth="1"/>
    <col min="7437" max="7437" width="17.6640625" style="17" customWidth="1"/>
    <col min="7438" max="7438" width="19.6640625" style="17" customWidth="1"/>
    <col min="7439" max="7439" width="14.5" style="17" customWidth="1"/>
    <col min="7440" max="7675" width="9.33203125" style="17"/>
    <col min="7676" max="7676" width="12.1640625" style="17" customWidth="1"/>
    <col min="7677" max="7677" width="30" style="17" customWidth="1"/>
    <col min="7678" max="7678" width="24.5" style="17" customWidth="1"/>
    <col min="7679" max="7679" width="17.1640625" style="17" customWidth="1"/>
    <col min="7680" max="7680" width="15.33203125" style="17" customWidth="1"/>
    <col min="7681" max="7681" width="13.5" style="17" customWidth="1"/>
    <col min="7682" max="7683" width="12.83203125" style="17" customWidth="1"/>
    <col min="7684" max="7684" width="15" style="17" customWidth="1"/>
    <col min="7685" max="7685" width="16.83203125" style="17" customWidth="1"/>
    <col min="7686" max="7686" width="16.1640625" style="17" customWidth="1"/>
    <col min="7687" max="7687" width="15.5" style="17" customWidth="1"/>
    <col min="7688" max="7688" width="15.83203125" style="17" customWidth="1"/>
    <col min="7689" max="7689" width="19.5" style="17" customWidth="1"/>
    <col min="7690" max="7690" width="15.83203125" style="17" customWidth="1"/>
    <col min="7691" max="7691" width="14.33203125" style="17" customWidth="1"/>
    <col min="7692" max="7692" width="15.83203125" style="17" customWidth="1"/>
    <col min="7693" max="7693" width="17.6640625" style="17" customWidth="1"/>
    <col min="7694" max="7694" width="19.6640625" style="17" customWidth="1"/>
    <col min="7695" max="7695" width="14.5" style="17" customWidth="1"/>
    <col min="7696" max="7931" width="9.33203125" style="17"/>
    <col min="7932" max="7932" width="12.1640625" style="17" customWidth="1"/>
    <col min="7933" max="7933" width="30" style="17" customWidth="1"/>
    <col min="7934" max="7934" width="24.5" style="17" customWidth="1"/>
    <col min="7935" max="7935" width="17.1640625" style="17" customWidth="1"/>
    <col min="7936" max="7936" width="15.33203125" style="17" customWidth="1"/>
    <col min="7937" max="7937" width="13.5" style="17" customWidth="1"/>
    <col min="7938" max="7939" width="12.83203125" style="17" customWidth="1"/>
    <col min="7940" max="7940" width="15" style="17" customWidth="1"/>
    <col min="7941" max="7941" width="16.83203125" style="17" customWidth="1"/>
    <col min="7942" max="7942" width="16.1640625" style="17" customWidth="1"/>
    <col min="7943" max="7943" width="15.5" style="17" customWidth="1"/>
    <col min="7944" max="7944" width="15.83203125" style="17" customWidth="1"/>
    <col min="7945" max="7945" width="19.5" style="17" customWidth="1"/>
    <col min="7946" max="7946" width="15.83203125" style="17" customWidth="1"/>
    <col min="7947" max="7947" width="14.33203125" style="17" customWidth="1"/>
    <col min="7948" max="7948" width="15.83203125" style="17" customWidth="1"/>
    <col min="7949" max="7949" width="17.6640625" style="17" customWidth="1"/>
    <col min="7950" max="7950" width="19.6640625" style="17" customWidth="1"/>
    <col min="7951" max="7951" width="14.5" style="17" customWidth="1"/>
    <col min="7952" max="8187" width="9.33203125" style="17"/>
    <col min="8188" max="8188" width="12.1640625" style="17" customWidth="1"/>
    <col min="8189" max="8189" width="30" style="17" customWidth="1"/>
    <col min="8190" max="8190" width="24.5" style="17" customWidth="1"/>
    <col min="8191" max="8191" width="17.1640625" style="17" customWidth="1"/>
    <col min="8192" max="8192" width="15.33203125" style="17" customWidth="1"/>
    <col min="8193" max="8193" width="13.5" style="17" customWidth="1"/>
    <col min="8194" max="8195" width="12.83203125" style="17" customWidth="1"/>
    <col min="8196" max="8196" width="15" style="17" customWidth="1"/>
    <col min="8197" max="8197" width="16.83203125" style="17" customWidth="1"/>
    <col min="8198" max="8198" width="16.1640625" style="17" customWidth="1"/>
    <col min="8199" max="8199" width="15.5" style="17" customWidth="1"/>
    <col min="8200" max="8200" width="15.83203125" style="17" customWidth="1"/>
    <col min="8201" max="8201" width="19.5" style="17" customWidth="1"/>
    <col min="8202" max="8202" width="15.83203125" style="17" customWidth="1"/>
    <col min="8203" max="8203" width="14.33203125" style="17" customWidth="1"/>
    <col min="8204" max="8204" width="15.83203125" style="17" customWidth="1"/>
    <col min="8205" max="8205" width="17.6640625" style="17" customWidth="1"/>
    <col min="8206" max="8206" width="19.6640625" style="17" customWidth="1"/>
    <col min="8207" max="8207" width="14.5" style="17" customWidth="1"/>
    <col min="8208" max="8443" width="9.33203125" style="17"/>
    <col min="8444" max="8444" width="12.1640625" style="17" customWidth="1"/>
    <col min="8445" max="8445" width="30" style="17" customWidth="1"/>
    <col min="8446" max="8446" width="24.5" style="17" customWidth="1"/>
    <col min="8447" max="8447" width="17.1640625" style="17" customWidth="1"/>
    <col min="8448" max="8448" width="15.33203125" style="17" customWidth="1"/>
    <col min="8449" max="8449" width="13.5" style="17" customWidth="1"/>
    <col min="8450" max="8451" width="12.83203125" style="17" customWidth="1"/>
    <col min="8452" max="8452" width="15" style="17" customWidth="1"/>
    <col min="8453" max="8453" width="16.83203125" style="17" customWidth="1"/>
    <col min="8454" max="8454" width="16.1640625" style="17" customWidth="1"/>
    <col min="8455" max="8455" width="15.5" style="17" customWidth="1"/>
    <col min="8456" max="8456" width="15.83203125" style="17" customWidth="1"/>
    <col min="8457" max="8457" width="19.5" style="17" customWidth="1"/>
    <col min="8458" max="8458" width="15.83203125" style="17" customWidth="1"/>
    <col min="8459" max="8459" width="14.33203125" style="17" customWidth="1"/>
    <col min="8460" max="8460" width="15.83203125" style="17" customWidth="1"/>
    <col min="8461" max="8461" width="17.6640625" style="17" customWidth="1"/>
    <col min="8462" max="8462" width="19.6640625" style="17" customWidth="1"/>
    <col min="8463" max="8463" width="14.5" style="17" customWidth="1"/>
    <col min="8464" max="8699" width="9.33203125" style="17"/>
    <col min="8700" max="8700" width="12.1640625" style="17" customWidth="1"/>
    <col min="8701" max="8701" width="30" style="17" customWidth="1"/>
    <col min="8702" max="8702" width="24.5" style="17" customWidth="1"/>
    <col min="8703" max="8703" width="17.1640625" style="17" customWidth="1"/>
    <col min="8704" max="8704" width="15.33203125" style="17" customWidth="1"/>
    <col min="8705" max="8705" width="13.5" style="17" customWidth="1"/>
    <col min="8706" max="8707" width="12.83203125" style="17" customWidth="1"/>
    <col min="8708" max="8708" width="15" style="17" customWidth="1"/>
    <col min="8709" max="8709" width="16.83203125" style="17" customWidth="1"/>
    <col min="8710" max="8710" width="16.1640625" style="17" customWidth="1"/>
    <col min="8711" max="8711" width="15.5" style="17" customWidth="1"/>
    <col min="8712" max="8712" width="15.83203125" style="17" customWidth="1"/>
    <col min="8713" max="8713" width="19.5" style="17" customWidth="1"/>
    <col min="8714" max="8714" width="15.83203125" style="17" customWidth="1"/>
    <col min="8715" max="8715" width="14.33203125" style="17" customWidth="1"/>
    <col min="8716" max="8716" width="15.83203125" style="17" customWidth="1"/>
    <col min="8717" max="8717" width="17.6640625" style="17" customWidth="1"/>
    <col min="8718" max="8718" width="19.6640625" style="17" customWidth="1"/>
    <col min="8719" max="8719" width="14.5" style="17" customWidth="1"/>
    <col min="8720" max="8955" width="9.33203125" style="17"/>
    <col min="8956" max="8956" width="12.1640625" style="17" customWidth="1"/>
    <col min="8957" max="8957" width="30" style="17" customWidth="1"/>
    <col min="8958" max="8958" width="24.5" style="17" customWidth="1"/>
    <col min="8959" max="8959" width="17.1640625" style="17" customWidth="1"/>
    <col min="8960" max="8960" width="15.33203125" style="17" customWidth="1"/>
    <col min="8961" max="8961" width="13.5" style="17" customWidth="1"/>
    <col min="8962" max="8963" width="12.83203125" style="17" customWidth="1"/>
    <col min="8964" max="8964" width="15" style="17" customWidth="1"/>
    <col min="8965" max="8965" width="16.83203125" style="17" customWidth="1"/>
    <col min="8966" max="8966" width="16.1640625" style="17" customWidth="1"/>
    <col min="8967" max="8967" width="15.5" style="17" customWidth="1"/>
    <col min="8968" max="8968" width="15.83203125" style="17" customWidth="1"/>
    <col min="8969" max="8969" width="19.5" style="17" customWidth="1"/>
    <col min="8970" max="8970" width="15.83203125" style="17" customWidth="1"/>
    <col min="8971" max="8971" width="14.33203125" style="17" customWidth="1"/>
    <col min="8972" max="8972" width="15.83203125" style="17" customWidth="1"/>
    <col min="8973" max="8973" width="17.6640625" style="17" customWidth="1"/>
    <col min="8974" max="8974" width="19.6640625" style="17" customWidth="1"/>
    <col min="8975" max="8975" width="14.5" style="17" customWidth="1"/>
    <col min="8976" max="9211" width="9.33203125" style="17"/>
    <col min="9212" max="9212" width="12.1640625" style="17" customWidth="1"/>
    <col min="9213" max="9213" width="30" style="17" customWidth="1"/>
    <col min="9214" max="9214" width="24.5" style="17" customWidth="1"/>
    <col min="9215" max="9215" width="17.1640625" style="17" customWidth="1"/>
    <col min="9216" max="9216" width="15.33203125" style="17" customWidth="1"/>
    <col min="9217" max="9217" width="13.5" style="17" customWidth="1"/>
    <col min="9218" max="9219" width="12.83203125" style="17" customWidth="1"/>
    <col min="9220" max="9220" width="15" style="17" customWidth="1"/>
    <col min="9221" max="9221" width="16.83203125" style="17" customWidth="1"/>
    <col min="9222" max="9222" width="16.1640625" style="17" customWidth="1"/>
    <col min="9223" max="9223" width="15.5" style="17" customWidth="1"/>
    <col min="9224" max="9224" width="15.83203125" style="17" customWidth="1"/>
    <col min="9225" max="9225" width="19.5" style="17" customWidth="1"/>
    <col min="9226" max="9226" width="15.83203125" style="17" customWidth="1"/>
    <col min="9227" max="9227" width="14.33203125" style="17" customWidth="1"/>
    <col min="9228" max="9228" width="15.83203125" style="17" customWidth="1"/>
    <col min="9229" max="9229" width="17.6640625" style="17" customWidth="1"/>
    <col min="9230" max="9230" width="19.6640625" style="17" customWidth="1"/>
    <col min="9231" max="9231" width="14.5" style="17" customWidth="1"/>
    <col min="9232" max="9467" width="9.33203125" style="17"/>
    <col min="9468" max="9468" width="12.1640625" style="17" customWidth="1"/>
    <col min="9469" max="9469" width="30" style="17" customWidth="1"/>
    <col min="9470" max="9470" width="24.5" style="17" customWidth="1"/>
    <col min="9471" max="9471" width="17.1640625" style="17" customWidth="1"/>
    <col min="9472" max="9472" width="15.33203125" style="17" customWidth="1"/>
    <col min="9473" max="9473" width="13.5" style="17" customWidth="1"/>
    <col min="9474" max="9475" width="12.83203125" style="17" customWidth="1"/>
    <col min="9476" max="9476" width="15" style="17" customWidth="1"/>
    <col min="9477" max="9477" width="16.83203125" style="17" customWidth="1"/>
    <col min="9478" max="9478" width="16.1640625" style="17" customWidth="1"/>
    <col min="9479" max="9479" width="15.5" style="17" customWidth="1"/>
    <col min="9480" max="9480" width="15.83203125" style="17" customWidth="1"/>
    <col min="9481" max="9481" width="19.5" style="17" customWidth="1"/>
    <col min="9482" max="9482" width="15.83203125" style="17" customWidth="1"/>
    <col min="9483" max="9483" width="14.33203125" style="17" customWidth="1"/>
    <col min="9484" max="9484" width="15.83203125" style="17" customWidth="1"/>
    <col min="9485" max="9485" width="17.6640625" style="17" customWidth="1"/>
    <col min="9486" max="9486" width="19.6640625" style="17" customWidth="1"/>
    <col min="9487" max="9487" width="14.5" style="17" customWidth="1"/>
    <col min="9488" max="9723" width="9.33203125" style="17"/>
    <col min="9724" max="9724" width="12.1640625" style="17" customWidth="1"/>
    <col min="9725" max="9725" width="30" style="17" customWidth="1"/>
    <col min="9726" max="9726" width="24.5" style="17" customWidth="1"/>
    <col min="9727" max="9727" width="17.1640625" style="17" customWidth="1"/>
    <col min="9728" max="9728" width="15.33203125" style="17" customWidth="1"/>
    <col min="9729" max="9729" width="13.5" style="17" customWidth="1"/>
    <col min="9730" max="9731" width="12.83203125" style="17" customWidth="1"/>
    <col min="9732" max="9732" width="15" style="17" customWidth="1"/>
    <col min="9733" max="9733" width="16.83203125" style="17" customWidth="1"/>
    <col min="9734" max="9734" width="16.1640625" style="17" customWidth="1"/>
    <col min="9735" max="9735" width="15.5" style="17" customWidth="1"/>
    <col min="9736" max="9736" width="15.83203125" style="17" customWidth="1"/>
    <col min="9737" max="9737" width="19.5" style="17" customWidth="1"/>
    <col min="9738" max="9738" width="15.83203125" style="17" customWidth="1"/>
    <col min="9739" max="9739" width="14.33203125" style="17" customWidth="1"/>
    <col min="9740" max="9740" width="15.83203125" style="17" customWidth="1"/>
    <col min="9741" max="9741" width="17.6640625" style="17" customWidth="1"/>
    <col min="9742" max="9742" width="19.6640625" style="17" customWidth="1"/>
    <col min="9743" max="9743" width="14.5" style="17" customWidth="1"/>
    <col min="9744" max="9979" width="9.33203125" style="17"/>
    <col min="9980" max="9980" width="12.1640625" style="17" customWidth="1"/>
    <col min="9981" max="9981" width="30" style="17" customWidth="1"/>
    <col min="9982" max="9982" width="24.5" style="17" customWidth="1"/>
    <col min="9983" max="9983" width="17.1640625" style="17" customWidth="1"/>
    <col min="9984" max="9984" width="15.33203125" style="17" customWidth="1"/>
    <col min="9985" max="9985" width="13.5" style="17" customWidth="1"/>
    <col min="9986" max="9987" width="12.83203125" style="17" customWidth="1"/>
    <col min="9988" max="9988" width="15" style="17" customWidth="1"/>
    <col min="9989" max="9989" width="16.83203125" style="17" customWidth="1"/>
    <col min="9990" max="9990" width="16.1640625" style="17" customWidth="1"/>
    <col min="9991" max="9991" width="15.5" style="17" customWidth="1"/>
    <col min="9992" max="9992" width="15.83203125" style="17" customWidth="1"/>
    <col min="9993" max="9993" width="19.5" style="17" customWidth="1"/>
    <col min="9994" max="9994" width="15.83203125" style="17" customWidth="1"/>
    <col min="9995" max="9995" width="14.33203125" style="17" customWidth="1"/>
    <col min="9996" max="9996" width="15.83203125" style="17" customWidth="1"/>
    <col min="9997" max="9997" width="17.6640625" style="17" customWidth="1"/>
    <col min="9998" max="9998" width="19.6640625" style="17" customWidth="1"/>
    <col min="9999" max="9999" width="14.5" style="17" customWidth="1"/>
    <col min="10000" max="10235" width="9.33203125" style="17"/>
    <col min="10236" max="10236" width="12.1640625" style="17" customWidth="1"/>
    <col min="10237" max="10237" width="30" style="17" customWidth="1"/>
    <col min="10238" max="10238" width="24.5" style="17" customWidth="1"/>
    <col min="10239" max="10239" width="17.1640625" style="17" customWidth="1"/>
    <col min="10240" max="10240" width="15.33203125" style="17" customWidth="1"/>
    <col min="10241" max="10241" width="13.5" style="17" customWidth="1"/>
    <col min="10242" max="10243" width="12.83203125" style="17" customWidth="1"/>
    <col min="10244" max="10244" width="15" style="17" customWidth="1"/>
    <col min="10245" max="10245" width="16.83203125" style="17" customWidth="1"/>
    <col min="10246" max="10246" width="16.1640625" style="17" customWidth="1"/>
    <col min="10247" max="10247" width="15.5" style="17" customWidth="1"/>
    <col min="10248" max="10248" width="15.83203125" style="17" customWidth="1"/>
    <col min="10249" max="10249" width="19.5" style="17" customWidth="1"/>
    <col min="10250" max="10250" width="15.83203125" style="17" customWidth="1"/>
    <col min="10251" max="10251" width="14.33203125" style="17" customWidth="1"/>
    <col min="10252" max="10252" width="15.83203125" style="17" customWidth="1"/>
    <col min="10253" max="10253" width="17.6640625" style="17" customWidth="1"/>
    <col min="10254" max="10254" width="19.6640625" style="17" customWidth="1"/>
    <col min="10255" max="10255" width="14.5" style="17" customWidth="1"/>
    <col min="10256" max="10491" width="9.33203125" style="17"/>
    <col min="10492" max="10492" width="12.1640625" style="17" customWidth="1"/>
    <col min="10493" max="10493" width="30" style="17" customWidth="1"/>
    <col min="10494" max="10494" width="24.5" style="17" customWidth="1"/>
    <col min="10495" max="10495" width="17.1640625" style="17" customWidth="1"/>
    <col min="10496" max="10496" width="15.33203125" style="17" customWidth="1"/>
    <col min="10497" max="10497" width="13.5" style="17" customWidth="1"/>
    <col min="10498" max="10499" width="12.83203125" style="17" customWidth="1"/>
    <col min="10500" max="10500" width="15" style="17" customWidth="1"/>
    <col min="10501" max="10501" width="16.83203125" style="17" customWidth="1"/>
    <col min="10502" max="10502" width="16.1640625" style="17" customWidth="1"/>
    <col min="10503" max="10503" width="15.5" style="17" customWidth="1"/>
    <col min="10504" max="10504" width="15.83203125" style="17" customWidth="1"/>
    <col min="10505" max="10505" width="19.5" style="17" customWidth="1"/>
    <col min="10506" max="10506" width="15.83203125" style="17" customWidth="1"/>
    <col min="10507" max="10507" width="14.33203125" style="17" customWidth="1"/>
    <col min="10508" max="10508" width="15.83203125" style="17" customWidth="1"/>
    <col min="10509" max="10509" width="17.6640625" style="17" customWidth="1"/>
    <col min="10510" max="10510" width="19.6640625" style="17" customWidth="1"/>
    <col min="10511" max="10511" width="14.5" style="17" customWidth="1"/>
    <col min="10512" max="10747" width="9.33203125" style="17"/>
    <col min="10748" max="10748" width="12.1640625" style="17" customWidth="1"/>
    <col min="10749" max="10749" width="30" style="17" customWidth="1"/>
    <col min="10750" max="10750" width="24.5" style="17" customWidth="1"/>
    <col min="10751" max="10751" width="17.1640625" style="17" customWidth="1"/>
    <col min="10752" max="10752" width="15.33203125" style="17" customWidth="1"/>
    <col min="10753" max="10753" width="13.5" style="17" customWidth="1"/>
    <col min="10754" max="10755" width="12.83203125" style="17" customWidth="1"/>
    <col min="10756" max="10756" width="15" style="17" customWidth="1"/>
    <col min="10757" max="10757" width="16.83203125" style="17" customWidth="1"/>
    <col min="10758" max="10758" width="16.1640625" style="17" customWidth="1"/>
    <col min="10759" max="10759" width="15.5" style="17" customWidth="1"/>
    <col min="10760" max="10760" width="15.83203125" style="17" customWidth="1"/>
    <col min="10761" max="10761" width="19.5" style="17" customWidth="1"/>
    <col min="10762" max="10762" width="15.83203125" style="17" customWidth="1"/>
    <col min="10763" max="10763" width="14.33203125" style="17" customWidth="1"/>
    <col min="10764" max="10764" width="15.83203125" style="17" customWidth="1"/>
    <col min="10765" max="10765" width="17.6640625" style="17" customWidth="1"/>
    <col min="10766" max="10766" width="19.6640625" style="17" customWidth="1"/>
    <col min="10767" max="10767" width="14.5" style="17" customWidth="1"/>
    <col min="10768" max="11003" width="9.33203125" style="17"/>
    <col min="11004" max="11004" width="12.1640625" style="17" customWidth="1"/>
    <col min="11005" max="11005" width="30" style="17" customWidth="1"/>
    <col min="11006" max="11006" width="24.5" style="17" customWidth="1"/>
    <col min="11007" max="11007" width="17.1640625" style="17" customWidth="1"/>
    <col min="11008" max="11008" width="15.33203125" style="17" customWidth="1"/>
    <col min="11009" max="11009" width="13.5" style="17" customWidth="1"/>
    <col min="11010" max="11011" width="12.83203125" style="17" customWidth="1"/>
    <col min="11012" max="11012" width="15" style="17" customWidth="1"/>
    <col min="11013" max="11013" width="16.83203125" style="17" customWidth="1"/>
    <col min="11014" max="11014" width="16.1640625" style="17" customWidth="1"/>
    <col min="11015" max="11015" width="15.5" style="17" customWidth="1"/>
    <col min="11016" max="11016" width="15.83203125" style="17" customWidth="1"/>
    <col min="11017" max="11017" width="19.5" style="17" customWidth="1"/>
    <col min="11018" max="11018" width="15.83203125" style="17" customWidth="1"/>
    <col min="11019" max="11019" width="14.33203125" style="17" customWidth="1"/>
    <col min="11020" max="11020" width="15.83203125" style="17" customWidth="1"/>
    <col min="11021" max="11021" width="17.6640625" style="17" customWidth="1"/>
    <col min="11022" max="11022" width="19.6640625" style="17" customWidth="1"/>
    <col min="11023" max="11023" width="14.5" style="17" customWidth="1"/>
    <col min="11024" max="11259" width="9.33203125" style="17"/>
    <col min="11260" max="11260" width="12.1640625" style="17" customWidth="1"/>
    <col min="11261" max="11261" width="30" style="17" customWidth="1"/>
    <col min="11262" max="11262" width="24.5" style="17" customWidth="1"/>
    <col min="11263" max="11263" width="17.1640625" style="17" customWidth="1"/>
    <col min="11264" max="11264" width="15.33203125" style="17" customWidth="1"/>
    <col min="11265" max="11265" width="13.5" style="17" customWidth="1"/>
    <col min="11266" max="11267" width="12.83203125" style="17" customWidth="1"/>
    <col min="11268" max="11268" width="15" style="17" customWidth="1"/>
    <col min="11269" max="11269" width="16.83203125" style="17" customWidth="1"/>
    <col min="11270" max="11270" width="16.1640625" style="17" customWidth="1"/>
    <col min="11271" max="11271" width="15.5" style="17" customWidth="1"/>
    <col min="11272" max="11272" width="15.83203125" style="17" customWidth="1"/>
    <col min="11273" max="11273" width="19.5" style="17" customWidth="1"/>
    <col min="11274" max="11274" width="15.83203125" style="17" customWidth="1"/>
    <col min="11275" max="11275" width="14.33203125" style="17" customWidth="1"/>
    <col min="11276" max="11276" width="15.83203125" style="17" customWidth="1"/>
    <col min="11277" max="11277" width="17.6640625" style="17" customWidth="1"/>
    <col min="11278" max="11278" width="19.6640625" style="17" customWidth="1"/>
    <col min="11279" max="11279" width="14.5" style="17" customWidth="1"/>
    <col min="11280" max="11515" width="9.33203125" style="17"/>
    <col min="11516" max="11516" width="12.1640625" style="17" customWidth="1"/>
    <col min="11517" max="11517" width="30" style="17" customWidth="1"/>
    <col min="11518" max="11518" width="24.5" style="17" customWidth="1"/>
    <col min="11519" max="11519" width="17.1640625" style="17" customWidth="1"/>
    <col min="11520" max="11520" width="15.33203125" style="17" customWidth="1"/>
    <col min="11521" max="11521" width="13.5" style="17" customWidth="1"/>
    <col min="11522" max="11523" width="12.83203125" style="17" customWidth="1"/>
    <col min="11524" max="11524" width="15" style="17" customWidth="1"/>
    <col min="11525" max="11525" width="16.83203125" style="17" customWidth="1"/>
    <col min="11526" max="11526" width="16.1640625" style="17" customWidth="1"/>
    <col min="11527" max="11527" width="15.5" style="17" customWidth="1"/>
    <col min="11528" max="11528" width="15.83203125" style="17" customWidth="1"/>
    <col min="11529" max="11529" width="19.5" style="17" customWidth="1"/>
    <col min="11530" max="11530" width="15.83203125" style="17" customWidth="1"/>
    <col min="11531" max="11531" width="14.33203125" style="17" customWidth="1"/>
    <col min="11532" max="11532" width="15.83203125" style="17" customWidth="1"/>
    <col min="11533" max="11533" width="17.6640625" style="17" customWidth="1"/>
    <col min="11534" max="11534" width="19.6640625" style="17" customWidth="1"/>
    <col min="11535" max="11535" width="14.5" style="17" customWidth="1"/>
    <col min="11536" max="11771" width="9.33203125" style="17"/>
    <col min="11772" max="11772" width="12.1640625" style="17" customWidth="1"/>
    <col min="11773" max="11773" width="30" style="17" customWidth="1"/>
    <col min="11774" max="11774" width="24.5" style="17" customWidth="1"/>
    <col min="11775" max="11775" width="17.1640625" style="17" customWidth="1"/>
    <col min="11776" max="11776" width="15.33203125" style="17" customWidth="1"/>
    <col min="11777" max="11777" width="13.5" style="17" customWidth="1"/>
    <col min="11778" max="11779" width="12.83203125" style="17" customWidth="1"/>
    <col min="11780" max="11780" width="15" style="17" customWidth="1"/>
    <col min="11781" max="11781" width="16.83203125" style="17" customWidth="1"/>
    <col min="11782" max="11782" width="16.1640625" style="17" customWidth="1"/>
    <col min="11783" max="11783" width="15.5" style="17" customWidth="1"/>
    <col min="11784" max="11784" width="15.83203125" style="17" customWidth="1"/>
    <col min="11785" max="11785" width="19.5" style="17" customWidth="1"/>
    <col min="11786" max="11786" width="15.83203125" style="17" customWidth="1"/>
    <col min="11787" max="11787" width="14.33203125" style="17" customWidth="1"/>
    <col min="11788" max="11788" width="15.83203125" style="17" customWidth="1"/>
    <col min="11789" max="11789" width="17.6640625" style="17" customWidth="1"/>
    <col min="11790" max="11790" width="19.6640625" style="17" customWidth="1"/>
    <col min="11791" max="11791" width="14.5" style="17" customWidth="1"/>
    <col min="11792" max="12027" width="9.33203125" style="17"/>
    <col min="12028" max="12028" width="12.1640625" style="17" customWidth="1"/>
    <col min="12029" max="12029" width="30" style="17" customWidth="1"/>
    <col min="12030" max="12030" width="24.5" style="17" customWidth="1"/>
    <col min="12031" max="12031" width="17.1640625" style="17" customWidth="1"/>
    <col min="12032" max="12032" width="15.33203125" style="17" customWidth="1"/>
    <col min="12033" max="12033" width="13.5" style="17" customWidth="1"/>
    <col min="12034" max="12035" width="12.83203125" style="17" customWidth="1"/>
    <col min="12036" max="12036" width="15" style="17" customWidth="1"/>
    <col min="12037" max="12037" width="16.83203125" style="17" customWidth="1"/>
    <col min="12038" max="12038" width="16.1640625" style="17" customWidth="1"/>
    <col min="12039" max="12039" width="15.5" style="17" customWidth="1"/>
    <col min="12040" max="12040" width="15.83203125" style="17" customWidth="1"/>
    <col min="12041" max="12041" width="19.5" style="17" customWidth="1"/>
    <col min="12042" max="12042" width="15.83203125" style="17" customWidth="1"/>
    <col min="12043" max="12043" width="14.33203125" style="17" customWidth="1"/>
    <col min="12044" max="12044" width="15.83203125" style="17" customWidth="1"/>
    <col min="12045" max="12045" width="17.6640625" style="17" customWidth="1"/>
    <col min="12046" max="12046" width="19.6640625" style="17" customWidth="1"/>
    <col min="12047" max="12047" width="14.5" style="17" customWidth="1"/>
    <col min="12048" max="12283" width="9.33203125" style="17"/>
    <col min="12284" max="12284" width="12.1640625" style="17" customWidth="1"/>
    <col min="12285" max="12285" width="30" style="17" customWidth="1"/>
    <col min="12286" max="12286" width="24.5" style="17" customWidth="1"/>
    <col min="12287" max="12287" width="17.1640625" style="17" customWidth="1"/>
    <col min="12288" max="12288" width="15.33203125" style="17" customWidth="1"/>
    <col min="12289" max="12289" width="13.5" style="17" customWidth="1"/>
    <col min="12290" max="12291" width="12.83203125" style="17" customWidth="1"/>
    <col min="12292" max="12292" width="15" style="17" customWidth="1"/>
    <col min="12293" max="12293" width="16.83203125" style="17" customWidth="1"/>
    <col min="12294" max="12294" width="16.1640625" style="17" customWidth="1"/>
    <col min="12295" max="12295" width="15.5" style="17" customWidth="1"/>
    <col min="12296" max="12296" width="15.83203125" style="17" customWidth="1"/>
    <col min="12297" max="12297" width="19.5" style="17" customWidth="1"/>
    <col min="12298" max="12298" width="15.83203125" style="17" customWidth="1"/>
    <col min="12299" max="12299" width="14.33203125" style="17" customWidth="1"/>
    <col min="12300" max="12300" width="15.83203125" style="17" customWidth="1"/>
    <col min="12301" max="12301" width="17.6640625" style="17" customWidth="1"/>
    <col min="12302" max="12302" width="19.6640625" style="17" customWidth="1"/>
    <col min="12303" max="12303" width="14.5" style="17" customWidth="1"/>
    <col min="12304" max="12539" width="9.33203125" style="17"/>
    <col min="12540" max="12540" width="12.1640625" style="17" customWidth="1"/>
    <col min="12541" max="12541" width="30" style="17" customWidth="1"/>
    <col min="12542" max="12542" width="24.5" style="17" customWidth="1"/>
    <col min="12543" max="12543" width="17.1640625" style="17" customWidth="1"/>
    <col min="12544" max="12544" width="15.33203125" style="17" customWidth="1"/>
    <col min="12545" max="12545" width="13.5" style="17" customWidth="1"/>
    <col min="12546" max="12547" width="12.83203125" style="17" customWidth="1"/>
    <col min="12548" max="12548" width="15" style="17" customWidth="1"/>
    <col min="12549" max="12549" width="16.83203125" style="17" customWidth="1"/>
    <col min="12550" max="12550" width="16.1640625" style="17" customWidth="1"/>
    <col min="12551" max="12551" width="15.5" style="17" customWidth="1"/>
    <col min="12552" max="12552" width="15.83203125" style="17" customWidth="1"/>
    <col min="12553" max="12553" width="19.5" style="17" customWidth="1"/>
    <col min="12554" max="12554" width="15.83203125" style="17" customWidth="1"/>
    <col min="12555" max="12555" width="14.33203125" style="17" customWidth="1"/>
    <col min="12556" max="12556" width="15.83203125" style="17" customWidth="1"/>
    <col min="12557" max="12557" width="17.6640625" style="17" customWidth="1"/>
    <col min="12558" max="12558" width="19.6640625" style="17" customWidth="1"/>
    <col min="12559" max="12559" width="14.5" style="17" customWidth="1"/>
    <col min="12560" max="12795" width="9.33203125" style="17"/>
    <col min="12796" max="12796" width="12.1640625" style="17" customWidth="1"/>
    <col min="12797" max="12797" width="30" style="17" customWidth="1"/>
    <col min="12798" max="12798" width="24.5" style="17" customWidth="1"/>
    <col min="12799" max="12799" width="17.1640625" style="17" customWidth="1"/>
    <col min="12800" max="12800" width="15.33203125" style="17" customWidth="1"/>
    <col min="12801" max="12801" width="13.5" style="17" customWidth="1"/>
    <col min="12802" max="12803" width="12.83203125" style="17" customWidth="1"/>
    <col min="12804" max="12804" width="15" style="17" customWidth="1"/>
    <col min="12805" max="12805" width="16.83203125" style="17" customWidth="1"/>
    <col min="12806" max="12806" width="16.1640625" style="17" customWidth="1"/>
    <col min="12807" max="12807" width="15.5" style="17" customWidth="1"/>
    <col min="12808" max="12808" width="15.83203125" style="17" customWidth="1"/>
    <col min="12809" max="12809" width="19.5" style="17" customWidth="1"/>
    <col min="12810" max="12810" width="15.83203125" style="17" customWidth="1"/>
    <col min="12811" max="12811" width="14.33203125" style="17" customWidth="1"/>
    <col min="12812" max="12812" width="15.83203125" style="17" customWidth="1"/>
    <col min="12813" max="12813" width="17.6640625" style="17" customWidth="1"/>
    <col min="12814" max="12814" width="19.6640625" style="17" customWidth="1"/>
    <col min="12815" max="12815" width="14.5" style="17" customWidth="1"/>
    <col min="12816" max="13051" width="9.33203125" style="17"/>
    <col min="13052" max="13052" width="12.1640625" style="17" customWidth="1"/>
    <col min="13053" max="13053" width="30" style="17" customWidth="1"/>
    <col min="13054" max="13054" width="24.5" style="17" customWidth="1"/>
    <col min="13055" max="13055" width="17.1640625" style="17" customWidth="1"/>
    <col min="13056" max="13056" width="15.33203125" style="17" customWidth="1"/>
    <col min="13057" max="13057" width="13.5" style="17" customWidth="1"/>
    <col min="13058" max="13059" width="12.83203125" style="17" customWidth="1"/>
    <col min="13060" max="13060" width="15" style="17" customWidth="1"/>
    <col min="13061" max="13061" width="16.83203125" style="17" customWidth="1"/>
    <col min="13062" max="13062" width="16.1640625" style="17" customWidth="1"/>
    <col min="13063" max="13063" width="15.5" style="17" customWidth="1"/>
    <col min="13064" max="13064" width="15.83203125" style="17" customWidth="1"/>
    <col min="13065" max="13065" width="19.5" style="17" customWidth="1"/>
    <col min="13066" max="13066" width="15.83203125" style="17" customWidth="1"/>
    <col min="13067" max="13067" width="14.33203125" style="17" customWidth="1"/>
    <col min="13068" max="13068" width="15.83203125" style="17" customWidth="1"/>
    <col min="13069" max="13069" width="17.6640625" style="17" customWidth="1"/>
    <col min="13070" max="13070" width="19.6640625" style="17" customWidth="1"/>
    <col min="13071" max="13071" width="14.5" style="17" customWidth="1"/>
    <col min="13072" max="13307" width="9.33203125" style="17"/>
    <col min="13308" max="13308" width="12.1640625" style="17" customWidth="1"/>
    <col min="13309" max="13309" width="30" style="17" customWidth="1"/>
    <col min="13310" max="13310" width="24.5" style="17" customWidth="1"/>
    <col min="13311" max="13311" width="17.1640625" style="17" customWidth="1"/>
    <col min="13312" max="13312" width="15.33203125" style="17" customWidth="1"/>
    <col min="13313" max="13313" width="13.5" style="17" customWidth="1"/>
    <col min="13314" max="13315" width="12.83203125" style="17" customWidth="1"/>
    <col min="13316" max="13316" width="15" style="17" customWidth="1"/>
    <col min="13317" max="13317" width="16.83203125" style="17" customWidth="1"/>
    <col min="13318" max="13318" width="16.1640625" style="17" customWidth="1"/>
    <col min="13319" max="13319" width="15.5" style="17" customWidth="1"/>
    <col min="13320" max="13320" width="15.83203125" style="17" customWidth="1"/>
    <col min="13321" max="13321" width="19.5" style="17" customWidth="1"/>
    <col min="13322" max="13322" width="15.83203125" style="17" customWidth="1"/>
    <col min="13323" max="13323" width="14.33203125" style="17" customWidth="1"/>
    <col min="13324" max="13324" width="15.83203125" style="17" customWidth="1"/>
    <col min="13325" max="13325" width="17.6640625" style="17" customWidth="1"/>
    <col min="13326" max="13326" width="19.6640625" style="17" customWidth="1"/>
    <col min="13327" max="13327" width="14.5" style="17" customWidth="1"/>
    <col min="13328" max="13563" width="9.33203125" style="17"/>
    <col min="13564" max="13564" width="12.1640625" style="17" customWidth="1"/>
    <col min="13565" max="13565" width="30" style="17" customWidth="1"/>
    <col min="13566" max="13566" width="24.5" style="17" customWidth="1"/>
    <col min="13567" max="13567" width="17.1640625" style="17" customWidth="1"/>
    <col min="13568" max="13568" width="15.33203125" style="17" customWidth="1"/>
    <col min="13569" max="13569" width="13.5" style="17" customWidth="1"/>
    <col min="13570" max="13571" width="12.83203125" style="17" customWidth="1"/>
    <col min="13572" max="13572" width="15" style="17" customWidth="1"/>
    <col min="13573" max="13573" width="16.83203125" style="17" customWidth="1"/>
    <col min="13574" max="13574" width="16.1640625" style="17" customWidth="1"/>
    <col min="13575" max="13575" width="15.5" style="17" customWidth="1"/>
    <col min="13576" max="13576" width="15.83203125" style="17" customWidth="1"/>
    <col min="13577" max="13577" width="19.5" style="17" customWidth="1"/>
    <col min="13578" max="13578" width="15.83203125" style="17" customWidth="1"/>
    <col min="13579" max="13579" width="14.33203125" style="17" customWidth="1"/>
    <col min="13580" max="13580" width="15.83203125" style="17" customWidth="1"/>
    <col min="13581" max="13581" width="17.6640625" style="17" customWidth="1"/>
    <col min="13582" max="13582" width="19.6640625" style="17" customWidth="1"/>
    <col min="13583" max="13583" width="14.5" style="17" customWidth="1"/>
    <col min="13584" max="13819" width="9.33203125" style="17"/>
    <col min="13820" max="13820" width="12.1640625" style="17" customWidth="1"/>
    <col min="13821" max="13821" width="30" style="17" customWidth="1"/>
    <col min="13822" max="13822" width="24.5" style="17" customWidth="1"/>
    <col min="13823" max="13823" width="17.1640625" style="17" customWidth="1"/>
    <col min="13824" max="13824" width="15.33203125" style="17" customWidth="1"/>
    <col min="13825" max="13825" width="13.5" style="17" customWidth="1"/>
    <col min="13826" max="13827" width="12.83203125" style="17" customWidth="1"/>
    <col min="13828" max="13828" width="15" style="17" customWidth="1"/>
    <col min="13829" max="13829" width="16.83203125" style="17" customWidth="1"/>
    <col min="13830" max="13830" width="16.1640625" style="17" customWidth="1"/>
    <col min="13831" max="13831" width="15.5" style="17" customWidth="1"/>
    <col min="13832" max="13832" width="15.83203125" style="17" customWidth="1"/>
    <col min="13833" max="13833" width="19.5" style="17" customWidth="1"/>
    <col min="13834" max="13834" width="15.83203125" style="17" customWidth="1"/>
    <col min="13835" max="13835" width="14.33203125" style="17" customWidth="1"/>
    <col min="13836" max="13836" width="15.83203125" style="17" customWidth="1"/>
    <col min="13837" max="13837" width="17.6640625" style="17" customWidth="1"/>
    <col min="13838" max="13838" width="19.6640625" style="17" customWidth="1"/>
    <col min="13839" max="13839" width="14.5" style="17" customWidth="1"/>
    <col min="13840" max="14075" width="9.33203125" style="17"/>
    <col min="14076" max="14076" width="12.1640625" style="17" customWidth="1"/>
    <col min="14077" max="14077" width="30" style="17" customWidth="1"/>
    <col min="14078" max="14078" width="24.5" style="17" customWidth="1"/>
    <col min="14079" max="14079" width="17.1640625" style="17" customWidth="1"/>
    <col min="14080" max="14080" width="15.33203125" style="17" customWidth="1"/>
    <col min="14081" max="14081" width="13.5" style="17" customWidth="1"/>
    <col min="14082" max="14083" width="12.83203125" style="17" customWidth="1"/>
    <col min="14084" max="14084" width="15" style="17" customWidth="1"/>
    <col min="14085" max="14085" width="16.83203125" style="17" customWidth="1"/>
    <col min="14086" max="14086" width="16.1640625" style="17" customWidth="1"/>
    <col min="14087" max="14087" width="15.5" style="17" customWidth="1"/>
    <col min="14088" max="14088" width="15.83203125" style="17" customWidth="1"/>
    <col min="14089" max="14089" width="19.5" style="17" customWidth="1"/>
    <col min="14090" max="14090" width="15.83203125" style="17" customWidth="1"/>
    <col min="14091" max="14091" width="14.33203125" style="17" customWidth="1"/>
    <col min="14092" max="14092" width="15.83203125" style="17" customWidth="1"/>
    <col min="14093" max="14093" width="17.6640625" style="17" customWidth="1"/>
    <col min="14094" max="14094" width="19.6640625" style="17" customWidth="1"/>
    <col min="14095" max="14095" width="14.5" style="17" customWidth="1"/>
    <col min="14096" max="14331" width="9.33203125" style="17"/>
    <col min="14332" max="14332" width="12.1640625" style="17" customWidth="1"/>
    <col min="14333" max="14333" width="30" style="17" customWidth="1"/>
    <col min="14334" max="14334" width="24.5" style="17" customWidth="1"/>
    <col min="14335" max="14335" width="17.1640625" style="17" customWidth="1"/>
    <col min="14336" max="14336" width="15.33203125" style="17" customWidth="1"/>
    <col min="14337" max="14337" width="13.5" style="17" customWidth="1"/>
    <col min="14338" max="14339" width="12.83203125" style="17" customWidth="1"/>
    <col min="14340" max="14340" width="15" style="17" customWidth="1"/>
    <col min="14341" max="14341" width="16.83203125" style="17" customWidth="1"/>
    <col min="14342" max="14342" width="16.1640625" style="17" customWidth="1"/>
    <col min="14343" max="14343" width="15.5" style="17" customWidth="1"/>
    <col min="14344" max="14344" width="15.83203125" style="17" customWidth="1"/>
    <col min="14345" max="14345" width="19.5" style="17" customWidth="1"/>
    <col min="14346" max="14346" width="15.83203125" style="17" customWidth="1"/>
    <col min="14347" max="14347" width="14.33203125" style="17" customWidth="1"/>
    <col min="14348" max="14348" width="15.83203125" style="17" customWidth="1"/>
    <col min="14349" max="14349" width="17.6640625" style="17" customWidth="1"/>
    <col min="14350" max="14350" width="19.6640625" style="17" customWidth="1"/>
    <col min="14351" max="14351" width="14.5" style="17" customWidth="1"/>
    <col min="14352" max="14587" width="9.33203125" style="17"/>
    <col min="14588" max="14588" width="12.1640625" style="17" customWidth="1"/>
    <col min="14589" max="14589" width="30" style="17" customWidth="1"/>
    <col min="14590" max="14590" width="24.5" style="17" customWidth="1"/>
    <col min="14591" max="14591" width="17.1640625" style="17" customWidth="1"/>
    <col min="14592" max="14592" width="15.33203125" style="17" customWidth="1"/>
    <col min="14593" max="14593" width="13.5" style="17" customWidth="1"/>
    <col min="14594" max="14595" width="12.83203125" style="17" customWidth="1"/>
    <col min="14596" max="14596" width="15" style="17" customWidth="1"/>
    <col min="14597" max="14597" width="16.83203125" style="17" customWidth="1"/>
    <col min="14598" max="14598" width="16.1640625" style="17" customWidth="1"/>
    <col min="14599" max="14599" width="15.5" style="17" customWidth="1"/>
    <col min="14600" max="14600" width="15.83203125" style="17" customWidth="1"/>
    <col min="14601" max="14601" width="19.5" style="17" customWidth="1"/>
    <col min="14602" max="14602" width="15.83203125" style="17" customWidth="1"/>
    <col min="14603" max="14603" width="14.33203125" style="17" customWidth="1"/>
    <col min="14604" max="14604" width="15.83203125" style="17" customWidth="1"/>
    <col min="14605" max="14605" width="17.6640625" style="17" customWidth="1"/>
    <col min="14606" max="14606" width="19.6640625" style="17" customWidth="1"/>
    <col min="14607" max="14607" width="14.5" style="17" customWidth="1"/>
    <col min="14608" max="14843" width="9.33203125" style="17"/>
    <col min="14844" max="14844" width="12.1640625" style="17" customWidth="1"/>
    <col min="14845" max="14845" width="30" style="17" customWidth="1"/>
    <col min="14846" max="14846" width="24.5" style="17" customWidth="1"/>
    <col min="14847" max="14847" width="17.1640625" style="17" customWidth="1"/>
    <col min="14848" max="14848" width="15.33203125" style="17" customWidth="1"/>
    <col min="14849" max="14849" width="13.5" style="17" customWidth="1"/>
    <col min="14850" max="14851" width="12.83203125" style="17" customWidth="1"/>
    <col min="14852" max="14852" width="15" style="17" customWidth="1"/>
    <col min="14853" max="14853" width="16.83203125" style="17" customWidth="1"/>
    <col min="14854" max="14854" width="16.1640625" style="17" customWidth="1"/>
    <col min="14855" max="14855" width="15.5" style="17" customWidth="1"/>
    <col min="14856" max="14856" width="15.83203125" style="17" customWidth="1"/>
    <col min="14857" max="14857" width="19.5" style="17" customWidth="1"/>
    <col min="14858" max="14858" width="15.83203125" style="17" customWidth="1"/>
    <col min="14859" max="14859" width="14.33203125" style="17" customWidth="1"/>
    <col min="14860" max="14860" width="15.83203125" style="17" customWidth="1"/>
    <col min="14861" max="14861" width="17.6640625" style="17" customWidth="1"/>
    <col min="14862" max="14862" width="19.6640625" style="17" customWidth="1"/>
    <col min="14863" max="14863" width="14.5" style="17" customWidth="1"/>
    <col min="14864" max="15099" width="9.33203125" style="17"/>
    <col min="15100" max="15100" width="12.1640625" style="17" customWidth="1"/>
    <col min="15101" max="15101" width="30" style="17" customWidth="1"/>
    <col min="15102" max="15102" width="24.5" style="17" customWidth="1"/>
    <col min="15103" max="15103" width="17.1640625" style="17" customWidth="1"/>
    <col min="15104" max="15104" width="15.33203125" style="17" customWidth="1"/>
    <col min="15105" max="15105" width="13.5" style="17" customWidth="1"/>
    <col min="15106" max="15107" width="12.83203125" style="17" customWidth="1"/>
    <col min="15108" max="15108" width="15" style="17" customWidth="1"/>
    <col min="15109" max="15109" width="16.83203125" style="17" customWidth="1"/>
    <col min="15110" max="15110" width="16.1640625" style="17" customWidth="1"/>
    <col min="15111" max="15111" width="15.5" style="17" customWidth="1"/>
    <col min="15112" max="15112" width="15.83203125" style="17" customWidth="1"/>
    <col min="15113" max="15113" width="19.5" style="17" customWidth="1"/>
    <col min="15114" max="15114" width="15.83203125" style="17" customWidth="1"/>
    <col min="15115" max="15115" width="14.33203125" style="17" customWidth="1"/>
    <col min="15116" max="15116" width="15.83203125" style="17" customWidth="1"/>
    <col min="15117" max="15117" width="17.6640625" style="17" customWidth="1"/>
    <col min="15118" max="15118" width="19.6640625" style="17" customWidth="1"/>
    <col min="15119" max="15119" width="14.5" style="17" customWidth="1"/>
    <col min="15120" max="15355" width="9.33203125" style="17"/>
    <col min="15356" max="15356" width="12.1640625" style="17" customWidth="1"/>
    <col min="15357" max="15357" width="30" style="17" customWidth="1"/>
    <col min="15358" max="15358" width="24.5" style="17" customWidth="1"/>
    <col min="15359" max="15359" width="17.1640625" style="17" customWidth="1"/>
    <col min="15360" max="15360" width="15.33203125" style="17" customWidth="1"/>
    <col min="15361" max="15361" width="13.5" style="17" customWidth="1"/>
    <col min="15362" max="15363" width="12.83203125" style="17" customWidth="1"/>
    <col min="15364" max="15364" width="15" style="17" customWidth="1"/>
    <col min="15365" max="15365" width="16.83203125" style="17" customWidth="1"/>
    <col min="15366" max="15366" width="16.1640625" style="17" customWidth="1"/>
    <col min="15367" max="15367" width="15.5" style="17" customWidth="1"/>
    <col min="15368" max="15368" width="15.83203125" style="17" customWidth="1"/>
    <col min="15369" max="15369" width="19.5" style="17" customWidth="1"/>
    <col min="15370" max="15370" width="15.83203125" style="17" customWidth="1"/>
    <col min="15371" max="15371" width="14.33203125" style="17" customWidth="1"/>
    <col min="15372" max="15372" width="15.83203125" style="17" customWidth="1"/>
    <col min="15373" max="15373" width="17.6640625" style="17" customWidth="1"/>
    <col min="15374" max="15374" width="19.6640625" style="17" customWidth="1"/>
    <col min="15375" max="15375" width="14.5" style="17" customWidth="1"/>
    <col min="15376" max="15611" width="9.33203125" style="17"/>
    <col min="15612" max="15612" width="12.1640625" style="17" customWidth="1"/>
    <col min="15613" max="15613" width="30" style="17" customWidth="1"/>
    <col min="15614" max="15614" width="24.5" style="17" customWidth="1"/>
    <col min="15615" max="15615" width="17.1640625" style="17" customWidth="1"/>
    <col min="15616" max="15616" width="15.33203125" style="17" customWidth="1"/>
    <col min="15617" max="15617" width="13.5" style="17" customWidth="1"/>
    <col min="15618" max="15619" width="12.83203125" style="17" customWidth="1"/>
    <col min="15620" max="15620" width="15" style="17" customWidth="1"/>
    <col min="15621" max="15621" width="16.83203125" style="17" customWidth="1"/>
    <col min="15622" max="15622" width="16.1640625" style="17" customWidth="1"/>
    <col min="15623" max="15623" width="15.5" style="17" customWidth="1"/>
    <col min="15624" max="15624" width="15.83203125" style="17" customWidth="1"/>
    <col min="15625" max="15625" width="19.5" style="17" customWidth="1"/>
    <col min="15626" max="15626" width="15.83203125" style="17" customWidth="1"/>
    <col min="15627" max="15627" width="14.33203125" style="17" customWidth="1"/>
    <col min="15628" max="15628" width="15.83203125" style="17" customWidth="1"/>
    <col min="15629" max="15629" width="17.6640625" style="17" customWidth="1"/>
    <col min="15630" max="15630" width="19.6640625" style="17" customWidth="1"/>
    <col min="15631" max="15631" width="14.5" style="17" customWidth="1"/>
    <col min="15632" max="15867" width="9.33203125" style="17"/>
    <col min="15868" max="15868" width="12.1640625" style="17" customWidth="1"/>
    <col min="15869" max="15869" width="30" style="17" customWidth="1"/>
    <col min="15870" max="15870" width="24.5" style="17" customWidth="1"/>
    <col min="15871" max="15871" width="17.1640625" style="17" customWidth="1"/>
    <col min="15872" max="15872" width="15.33203125" style="17" customWidth="1"/>
    <col min="15873" max="15873" width="13.5" style="17" customWidth="1"/>
    <col min="15874" max="15875" width="12.83203125" style="17" customWidth="1"/>
    <col min="15876" max="15876" width="15" style="17" customWidth="1"/>
    <col min="15877" max="15877" width="16.83203125" style="17" customWidth="1"/>
    <col min="15878" max="15878" width="16.1640625" style="17" customWidth="1"/>
    <col min="15879" max="15879" width="15.5" style="17" customWidth="1"/>
    <col min="15880" max="15880" width="15.83203125" style="17" customWidth="1"/>
    <col min="15881" max="15881" width="19.5" style="17" customWidth="1"/>
    <col min="15882" max="15882" width="15.83203125" style="17" customWidth="1"/>
    <col min="15883" max="15883" width="14.33203125" style="17" customWidth="1"/>
    <col min="15884" max="15884" width="15.83203125" style="17" customWidth="1"/>
    <col min="15885" max="15885" width="17.6640625" style="17" customWidth="1"/>
    <col min="15886" max="15886" width="19.6640625" style="17" customWidth="1"/>
    <col min="15887" max="15887" width="14.5" style="17" customWidth="1"/>
    <col min="15888" max="16123" width="9.33203125" style="17"/>
    <col min="16124" max="16124" width="12.1640625" style="17" customWidth="1"/>
    <col min="16125" max="16125" width="30" style="17" customWidth="1"/>
    <col min="16126" max="16126" width="24.5" style="17" customWidth="1"/>
    <col min="16127" max="16127" width="17.1640625" style="17" customWidth="1"/>
    <col min="16128" max="16128" width="15.33203125" style="17" customWidth="1"/>
    <col min="16129" max="16129" width="13.5" style="17" customWidth="1"/>
    <col min="16130" max="16131" width="12.83203125" style="17" customWidth="1"/>
    <col min="16132" max="16132" width="15" style="17" customWidth="1"/>
    <col min="16133" max="16133" width="16.83203125" style="17" customWidth="1"/>
    <col min="16134" max="16134" width="16.1640625" style="17" customWidth="1"/>
    <col min="16135" max="16135" width="15.5" style="17" customWidth="1"/>
    <col min="16136" max="16136" width="15.83203125" style="17" customWidth="1"/>
    <col min="16137" max="16137" width="19.5" style="17" customWidth="1"/>
    <col min="16138" max="16138" width="15.83203125" style="17" customWidth="1"/>
    <col min="16139" max="16139" width="14.33203125" style="17" customWidth="1"/>
    <col min="16140" max="16140" width="15.83203125" style="17" customWidth="1"/>
    <col min="16141" max="16141" width="17.6640625" style="17" customWidth="1"/>
    <col min="16142" max="16142" width="19.6640625" style="17" customWidth="1"/>
    <col min="16143" max="16143" width="14.5" style="17" customWidth="1"/>
    <col min="16144" max="16383" width="9.33203125" style="17"/>
    <col min="16384" max="16384" width="9.1640625" style="17" customWidth="1"/>
  </cols>
  <sheetData>
    <row r="1" spans="1:20" s="25" customFormat="1" ht="15.75" x14ac:dyDescent="0.25">
      <c r="F1" s="26"/>
      <c r="H1" s="27"/>
      <c r="I1" s="27"/>
      <c r="J1" s="27"/>
      <c r="K1" s="27"/>
      <c r="L1" s="27"/>
      <c r="M1" s="27"/>
      <c r="N1" s="27"/>
      <c r="O1" s="27"/>
      <c r="P1" s="27"/>
      <c r="Q1" s="27"/>
      <c r="R1" s="27"/>
    </row>
    <row r="2" spans="1:20" s="25" customFormat="1" ht="15.75" x14ac:dyDescent="0.25">
      <c r="A2" s="48"/>
      <c r="F2" s="26"/>
      <c r="H2" s="27"/>
      <c r="I2" s="27"/>
      <c r="J2" s="27"/>
      <c r="K2" s="27"/>
      <c r="L2" s="27"/>
      <c r="M2" s="27"/>
      <c r="N2" s="27"/>
      <c r="O2" s="27"/>
      <c r="P2" s="27"/>
      <c r="Q2" s="27"/>
      <c r="R2" s="27"/>
    </row>
    <row r="3" spans="1:20" s="25" customFormat="1" ht="15.75" x14ac:dyDescent="0.25">
      <c r="A3" s="48"/>
      <c r="F3" s="26"/>
      <c r="H3" s="27"/>
      <c r="I3" s="27"/>
      <c r="J3" s="27"/>
      <c r="K3" s="27"/>
      <c r="L3" s="27"/>
      <c r="M3" s="27"/>
      <c r="N3" s="27"/>
      <c r="O3" s="27"/>
      <c r="P3" s="27"/>
      <c r="Q3" s="27"/>
      <c r="R3" s="27"/>
    </row>
    <row r="4" spans="1:20" x14ac:dyDescent="0.2">
      <c r="A4" s="48"/>
    </row>
    <row r="5" spans="1:20" x14ac:dyDescent="0.2">
      <c r="A5" s="48"/>
    </row>
    <row r="6" spans="1:20" ht="15.75" x14ac:dyDescent="0.25">
      <c r="A6" s="85" t="s">
        <v>28</v>
      </c>
      <c r="B6" s="85"/>
      <c r="C6" s="85"/>
      <c r="D6" s="85"/>
      <c r="E6" s="85"/>
      <c r="F6" s="85"/>
      <c r="G6" s="85"/>
      <c r="H6" s="85"/>
      <c r="I6" s="85"/>
      <c r="J6" s="85"/>
      <c r="K6" s="85"/>
      <c r="L6" s="85"/>
      <c r="M6" s="85"/>
      <c r="N6" s="85"/>
      <c r="O6" s="85"/>
      <c r="P6" s="85"/>
      <c r="Q6" s="85"/>
      <c r="R6" s="85"/>
      <c r="S6" s="85"/>
      <c r="T6" s="85"/>
    </row>
    <row r="7" spans="1:20" ht="15.75" x14ac:dyDescent="0.25">
      <c r="A7" s="85" t="s">
        <v>51</v>
      </c>
      <c r="B7" s="85"/>
      <c r="C7" s="85"/>
      <c r="D7" s="85"/>
      <c r="E7" s="85"/>
      <c r="F7" s="85"/>
      <c r="G7" s="85"/>
      <c r="H7" s="85"/>
      <c r="I7" s="85"/>
      <c r="J7" s="85"/>
      <c r="K7" s="85"/>
      <c r="L7" s="85"/>
      <c r="M7" s="85"/>
      <c r="N7" s="85"/>
      <c r="O7" s="85"/>
      <c r="P7" s="85"/>
      <c r="Q7" s="85"/>
      <c r="R7" s="85"/>
      <c r="S7" s="85"/>
      <c r="T7" s="85"/>
    </row>
    <row r="8" spans="1:20" ht="15.75" x14ac:dyDescent="0.25">
      <c r="A8" s="54"/>
      <c r="B8" s="54"/>
      <c r="C8" s="54"/>
      <c r="D8" s="54"/>
      <c r="E8" s="54"/>
      <c r="F8" s="54"/>
      <c r="G8" s="54"/>
      <c r="H8" s="54"/>
      <c r="I8" s="54"/>
      <c r="J8" s="54"/>
      <c r="K8" s="54"/>
      <c r="L8" s="54"/>
      <c r="M8" s="54"/>
      <c r="N8" s="54"/>
      <c r="O8" s="54"/>
      <c r="P8" s="54"/>
      <c r="Q8" s="54"/>
      <c r="R8" s="54"/>
      <c r="S8" s="54"/>
      <c r="T8" s="54"/>
    </row>
    <row r="9" spans="1:20" ht="15.75" x14ac:dyDescent="0.25">
      <c r="A9" s="28"/>
      <c r="B9" s="28"/>
      <c r="C9" s="28"/>
      <c r="D9" s="28"/>
      <c r="E9" s="28"/>
      <c r="F9" s="28"/>
      <c r="H9" s="29" t="s">
        <v>36</v>
      </c>
      <c r="I9" s="30"/>
      <c r="J9" s="28" t="s">
        <v>37</v>
      </c>
      <c r="K9" s="52"/>
      <c r="L9" s="28" t="s">
        <v>38</v>
      </c>
      <c r="M9" s="28"/>
      <c r="N9" s="28"/>
      <c r="O9" s="28"/>
      <c r="P9" s="28"/>
      <c r="Q9" s="28"/>
    </row>
    <row r="10" spans="1:20" ht="15.75" x14ac:dyDescent="0.25">
      <c r="A10" s="36"/>
      <c r="B10" s="36"/>
      <c r="C10" s="36"/>
      <c r="D10" s="36"/>
      <c r="E10" s="36"/>
      <c r="F10" s="36"/>
      <c r="H10" s="36"/>
      <c r="I10" s="36"/>
      <c r="J10" s="36"/>
      <c r="K10" s="36"/>
      <c r="L10" s="36"/>
      <c r="M10" s="36"/>
      <c r="N10" s="36"/>
      <c r="O10" s="36"/>
      <c r="P10" s="36"/>
      <c r="Q10" s="36"/>
    </row>
    <row r="11" spans="1:20" ht="15" customHeight="1" x14ac:dyDescent="0.25">
      <c r="A11" s="49"/>
      <c r="B11" s="49"/>
      <c r="C11" s="49"/>
      <c r="D11" s="49"/>
      <c r="E11" s="49"/>
      <c r="F11" s="49"/>
      <c r="H11" s="49"/>
      <c r="I11" s="50" t="s">
        <v>44</v>
      </c>
      <c r="J11" s="51"/>
      <c r="K11" s="49"/>
      <c r="L11" s="49"/>
      <c r="M11" s="49"/>
      <c r="N11" s="49"/>
      <c r="O11" s="49"/>
      <c r="P11" s="49"/>
      <c r="Q11" s="49"/>
    </row>
    <row r="12" spans="1:20" ht="15.75" x14ac:dyDescent="0.25">
      <c r="A12" s="18"/>
      <c r="B12" s="18"/>
      <c r="C12" s="18"/>
      <c r="D12" s="18"/>
      <c r="E12" s="18"/>
      <c r="F12" s="18"/>
      <c r="G12" s="18"/>
      <c r="H12" s="18"/>
      <c r="I12" s="18"/>
      <c r="J12" s="18"/>
      <c r="K12" s="18"/>
      <c r="L12" s="18"/>
      <c r="M12" s="18"/>
      <c r="N12" s="18"/>
      <c r="O12" s="18"/>
      <c r="P12" s="18"/>
      <c r="Q12" s="18"/>
    </row>
    <row r="13" spans="1:20" x14ac:dyDescent="0.2">
      <c r="A13" s="75" t="s">
        <v>39</v>
      </c>
      <c r="B13" s="75"/>
      <c r="C13" s="75"/>
      <c r="D13" s="75"/>
      <c r="E13" s="75"/>
      <c r="F13" s="75"/>
      <c r="G13" s="75"/>
      <c r="H13" s="75"/>
      <c r="I13" s="75"/>
      <c r="J13" s="75"/>
      <c r="K13" s="37"/>
    </row>
    <row r="14" spans="1:20" x14ac:dyDescent="0.2">
      <c r="A14" s="86" t="s">
        <v>24</v>
      </c>
      <c r="B14" s="86"/>
      <c r="C14" s="86"/>
      <c r="D14" s="87"/>
      <c r="E14" s="87"/>
      <c r="F14" s="87"/>
      <c r="G14" s="87"/>
      <c r="H14" s="87"/>
      <c r="I14" s="87"/>
      <c r="J14" s="87"/>
      <c r="K14" s="87"/>
      <c r="L14" s="87"/>
      <c r="M14" s="87"/>
      <c r="N14" s="87"/>
      <c r="O14" s="87"/>
      <c r="P14" s="87"/>
      <c r="Q14" s="87"/>
      <c r="R14" s="87"/>
      <c r="S14" s="87"/>
      <c r="T14" s="87"/>
    </row>
    <row r="15" spans="1:20" x14ac:dyDescent="0.2">
      <c r="A15" s="86" t="s">
        <v>32</v>
      </c>
      <c r="B15" s="86"/>
      <c r="C15" s="86"/>
      <c r="D15" s="87"/>
      <c r="E15" s="87"/>
      <c r="F15" s="87"/>
      <c r="G15" s="87"/>
      <c r="H15" s="87"/>
      <c r="I15" s="87"/>
      <c r="J15" s="87"/>
      <c r="K15" s="87"/>
      <c r="L15" s="87"/>
      <c r="M15" s="87"/>
      <c r="N15" s="87"/>
      <c r="O15" s="87"/>
      <c r="P15" s="87"/>
      <c r="Q15" s="87"/>
      <c r="R15" s="87"/>
      <c r="S15" s="87"/>
      <c r="T15" s="87"/>
    </row>
    <row r="16" spans="1:20" x14ac:dyDescent="0.2">
      <c r="A16" s="38"/>
      <c r="B16" s="38"/>
      <c r="C16" s="38"/>
      <c r="D16" s="39"/>
      <c r="E16" s="39"/>
      <c r="F16" s="39"/>
      <c r="G16" s="39"/>
      <c r="H16" s="39"/>
      <c r="I16" s="39"/>
      <c r="J16" s="39"/>
      <c r="K16" s="39"/>
    </row>
    <row r="17" spans="1:20" x14ac:dyDescent="0.2">
      <c r="A17" s="75" t="s">
        <v>40</v>
      </c>
      <c r="B17" s="75"/>
      <c r="C17" s="75"/>
      <c r="D17" s="75"/>
      <c r="E17" s="75"/>
      <c r="F17" s="75"/>
      <c r="G17" s="75"/>
      <c r="H17" s="75"/>
      <c r="I17" s="75"/>
      <c r="J17" s="75"/>
      <c r="K17" s="37"/>
    </row>
    <row r="18" spans="1:20" x14ac:dyDescent="0.2">
      <c r="A18" s="86" t="s">
        <v>53</v>
      </c>
      <c r="B18" s="86"/>
      <c r="C18" s="86"/>
      <c r="D18" s="88" t="s">
        <v>84</v>
      </c>
      <c r="E18" s="88"/>
      <c r="F18" s="40">
        <f>+IF(D18="Biudžetinė Terminuota",0.0217,IF(D18="Biudžetinė Neterminuota",0.0145,IF(D18="Verslo įm. ir kt. Terminuota",0.0249,IF(D18="Verslo įm. ir kt. Neterminuota",0.0177,IF(D18="Kitos organizacijos* Terminuota",0.0233,IF(D18="Kitos organizacijos* Neterminuota",0.0161,0))))))</f>
        <v>2.1700000000000001E-2</v>
      </c>
      <c r="G18" s="37"/>
      <c r="H18" s="37"/>
      <c r="I18" s="37"/>
      <c r="J18" s="37"/>
      <c r="K18" s="37"/>
    </row>
    <row r="19" spans="1:20" x14ac:dyDescent="0.2">
      <c r="D19" s="41"/>
    </row>
    <row r="20" spans="1:20" s="19" customFormat="1" ht="16.5" customHeight="1" x14ac:dyDescent="0.2">
      <c r="A20" s="81" t="s">
        <v>5</v>
      </c>
      <c r="B20" s="81" t="s">
        <v>6</v>
      </c>
      <c r="C20" s="81" t="s">
        <v>7</v>
      </c>
      <c r="D20" s="81" t="s">
        <v>8</v>
      </c>
      <c r="E20" s="81" t="s">
        <v>45</v>
      </c>
      <c r="F20" s="78" t="s">
        <v>9</v>
      </c>
      <c r="G20" s="79"/>
      <c r="H20" s="79"/>
      <c r="I20" s="79"/>
      <c r="J20" s="80"/>
      <c r="K20" s="82" t="s">
        <v>56</v>
      </c>
      <c r="L20" s="82" t="s">
        <v>41</v>
      </c>
      <c r="M20" s="81" t="s">
        <v>10</v>
      </c>
      <c r="N20" s="81" t="s">
        <v>54</v>
      </c>
      <c r="O20" s="81" t="s">
        <v>19</v>
      </c>
      <c r="P20" s="81" t="s">
        <v>25</v>
      </c>
      <c r="Q20" s="81" t="s">
        <v>26</v>
      </c>
      <c r="R20" s="81" t="s">
        <v>29</v>
      </c>
      <c r="S20" s="81" t="s">
        <v>27</v>
      </c>
      <c r="T20" s="82" t="s">
        <v>77</v>
      </c>
    </row>
    <row r="21" spans="1:20" s="19" customFormat="1" ht="12.75" customHeight="1" x14ac:dyDescent="0.2">
      <c r="A21" s="81"/>
      <c r="B21" s="81"/>
      <c r="C21" s="81"/>
      <c r="D21" s="81"/>
      <c r="E21" s="81"/>
      <c r="F21" s="81" t="s">
        <v>12</v>
      </c>
      <c r="G21" s="81" t="s">
        <v>13</v>
      </c>
      <c r="H21" s="81" t="s">
        <v>14</v>
      </c>
      <c r="I21" s="81" t="s">
        <v>81</v>
      </c>
      <c r="J21" s="81" t="s">
        <v>15</v>
      </c>
      <c r="K21" s="83"/>
      <c r="L21" s="83"/>
      <c r="M21" s="81"/>
      <c r="N21" s="81"/>
      <c r="O21" s="81"/>
      <c r="P21" s="81"/>
      <c r="Q21" s="81"/>
      <c r="R21" s="81"/>
      <c r="S21" s="81"/>
      <c r="T21" s="83"/>
    </row>
    <row r="22" spans="1:20" s="19" customFormat="1" ht="82.5" customHeight="1" x14ac:dyDescent="0.2">
      <c r="A22" s="81"/>
      <c r="B22" s="81"/>
      <c r="C22" s="81"/>
      <c r="D22" s="81"/>
      <c r="E22" s="81"/>
      <c r="F22" s="81"/>
      <c r="G22" s="81"/>
      <c r="H22" s="81"/>
      <c r="I22" s="81"/>
      <c r="J22" s="81"/>
      <c r="K22" s="84"/>
      <c r="L22" s="84"/>
      <c r="M22" s="81"/>
      <c r="N22" s="81"/>
      <c r="O22" s="81"/>
      <c r="P22" s="81"/>
      <c r="Q22" s="81"/>
      <c r="R22" s="81"/>
      <c r="S22" s="81"/>
      <c r="T22" s="84"/>
    </row>
    <row r="23" spans="1:20" x14ac:dyDescent="0.2">
      <c r="A23" s="16">
        <v>1</v>
      </c>
      <c r="B23" s="16">
        <v>2</v>
      </c>
      <c r="C23" s="16">
        <v>3</v>
      </c>
      <c r="D23" s="16">
        <v>4</v>
      </c>
      <c r="E23" s="16">
        <v>5</v>
      </c>
      <c r="F23" s="31" t="s">
        <v>16</v>
      </c>
      <c r="G23" s="16">
        <v>7</v>
      </c>
      <c r="H23" s="16">
        <v>8</v>
      </c>
      <c r="I23" s="16">
        <v>9</v>
      </c>
      <c r="J23" s="16">
        <v>10</v>
      </c>
      <c r="K23" s="16">
        <v>11</v>
      </c>
      <c r="L23" s="58" t="s">
        <v>80</v>
      </c>
      <c r="M23" s="58">
        <v>13</v>
      </c>
      <c r="N23" s="58">
        <v>14</v>
      </c>
      <c r="O23" s="58">
        <v>15</v>
      </c>
      <c r="P23" s="58">
        <v>16</v>
      </c>
      <c r="Q23" s="58">
        <v>17</v>
      </c>
      <c r="R23" s="58">
        <v>18</v>
      </c>
      <c r="S23" s="58">
        <v>19</v>
      </c>
      <c r="T23" s="58">
        <v>20</v>
      </c>
    </row>
    <row r="24" spans="1:20" x14ac:dyDescent="0.2">
      <c r="A24" s="42"/>
      <c r="B24" s="3"/>
      <c r="C24" s="3"/>
      <c r="D24" s="4"/>
      <c r="E24" s="4"/>
      <c r="F24" s="4"/>
      <c r="G24" s="4"/>
      <c r="H24" s="4"/>
      <c r="I24" s="4"/>
      <c r="J24" s="4"/>
      <c r="K24" s="4">
        <f>(1+$F$18)*(F24+G24+H24+I24)+J24</f>
        <v>0</v>
      </c>
      <c r="L24" s="32">
        <f t="shared" ref="L24:L68" si="0">IF(D24=0,0,K24*E24/D24)</f>
        <v>0</v>
      </c>
      <c r="M24" s="33"/>
      <c r="N24" s="14"/>
      <c r="O24" s="34" t="str">
        <f>IF(OR(M24="",N24=""),"",VLOOKUP(CONCATENATE(M24," dienų darbo savaitė"),'Atostogų išmokų FN'!$A$8:$AH$9,N24-16)/100)</f>
        <v/>
      </c>
      <c r="P24" s="32">
        <f>IF(M24="",0,(L24-((J24+H24)*E24/D24))*O24)</f>
        <v>0</v>
      </c>
      <c r="Q24" s="4"/>
      <c r="R24" s="34" t="str">
        <f>IF(OR(M24="",Q24=""),"",HLOOKUP(Q24,'Papild.poilsio d. išmokų FN '!$C$6:$Q$8,3,0)/100)</f>
        <v/>
      </c>
      <c r="S24" s="32">
        <f>+IF(Q24="",0,(L24-((H24+J24)*E24/D24))*R24)</f>
        <v>0</v>
      </c>
      <c r="T24" s="70"/>
    </row>
    <row r="25" spans="1:20" x14ac:dyDescent="0.2">
      <c r="A25" s="42"/>
      <c r="B25" s="3"/>
      <c r="C25" s="3"/>
      <c r="D25" s="4"/>
      <c r="E25" s="4"/>
      <c r="F25" s="4"/>
      <c r="G25" s="4"/>
      <c r="H25" s="4"/>
      <c r="I25" s="4"/>
      <c r="J25" s="4"/>
      <c r="K25" s="4">
        <f t="shared" ref="K25:K68" si="1">(1+$F$18)*(F25+G25+H25+I25)+J25</f>
        <v>0</v>
      </c>
      <c r="L25" s="32">
        <f t="shared" si="0"/>
        <v>0</v>
      </c>
      <c r="M25" s="33"/>
      <c r="N25" s="14"/>
      <c r="O25" s="34" t="str">
        <f>IF(OR(M25="",N25=""),"",VLOOKUP(CONCATENATE(M25," dienų darbo savaitė"),'Atostogų išmokų FN'!$A$8:$AH$9,N25-16)/100)</f>
        <v/>
      </c>
      <c r="P25" s="32">
        <f t="shared" ref="P25:P68" si="2">IF(M25="",0,(L25-((J25+H25)*E25/D25))*O25)</f>
        <v>0</v>
      </c>
      <c r="Q25" s="4"/>
      <c r="R25" s="34" t="str">
        <f>IF(OR(M25="",Q25=""),"",HLOOKUP(Q25,'Papild.poilsio d. išmokų FN '!$C$6:$Q$8,3,0)/100)</f>
        <v/>
      </c>
      <c r="S25" s="32">
        <f t="shared" ref="S25:S68" si="3">+IF(Q25="",0,(L25-((H25+J25)*E25/D25))*R25)</f>
        <v>0</v>
      </c>
      <c r="T25" s="70"/>
    </row>
    <row r="26" spans="1:20" x14ac:dyDescent="0.2">
      <c r="A26" s="42"/>
      <c r="B26" s="3"/>
      <c r="C26" s="3"/>
      <c r="D26" s="4"/>
      <c r="E26" s="4"/>
      <c r="F26" s="4"/>
      <c r="G26" s="4"/>
      <c r="H26" s="4"/>
      <c r="I26" s="4"/>
      <c r="J26" s="4"/>
      <c r="K26" s="4">
        <f t="shared" si="1"/>
        <v>0</v>
      </c>
      <c r="L26" s="32">
        <f t="shared" si="0"/>
        <v>0</v>
      </c>
      <c r="M26" s="33"/>
      <c r="N26" s="14"/>
      <c r="O26" s="34" t="str">
        <f>IF(OR(M26="",N26=""),"",VLOOKUP(CONCATENATE(M26," dienų darbo savaitė"),'Atostogų išmokų FN'!$A$8:$AH$9,N26-16)/100)</f>
        <v/>
      </c>
      <c r="P26" s="32">
        <f t="shared" si="2"/>
        <v>0</v>
      </c>
      <c r="Q26" s="4"/>
      <c r="R26" s="34" t="str">
        <f>IF(OR(M26="",Q26=""),"",HLOOKUP(Q26,'Papild.poilsio d. išmokų FN '!$C$6:$Q$8,3,0)/100)</f>
        <v/>
      </c>
      <c r="S26" s="32">
        <f t="shared" si="3"/>
        <v>0</v>
      </c>
      <c r="T26" s="70"/>
    </row>
    <row r="27" spans="1:20" x14ac:dyDescent="0.2">
      <c r="A27" s="42"/>
      <c r="B27" s="3"/>
      <c r="C27" s="3"/>
      <c r="D27" s="4"/>
      <c r="E27" s="4"/>
      <c r="F27" s="4"/>
      <c r="G27" s="4"/>
      <c r="H27" s="4"/>
      <c r="I27" s="4"/>
      <c r="J27" s="4"/>
      <c r="K27" s="4">
        <f t="shared" si="1"/>
        <v>0</v>
      </c>
      <c r="L27" s="32">
        <f t="shared" si="0"/>
        <v>0</v>
      </c>
      <c r="M27" s="33"/>
      <c r="N27" s="14"/>
      <c r="O27" s="34" t="str">
        <f>IF(OR(M27="",N27=""),"",VLOOKUP(CONCATENATE(M27," dienų darbo savaitė"),'Atostogų išmokų FN'!$A$8:$AH$9,N27-16)/100)</f>
        <v/>
      </c>
      <c r="P27" s="32">
        <f t="shared" si="2"/>
        <v>0</v>
      </c>
      <c r="Q27" s="4"/>
      <c r="R27" s="34" t="str">
        <f>IF(OR(M27="",Q27=""),"",HLOOKUP(Q27,'Papild.poilsio d. išmokų FN '!$C$6:$Q$8,3,0)/100)</f>
        <v/>
      </c>
      <c r="S27" s="32">
        <f t="shared" si="3"/>
        <v>0</v>
      </c>
      <c r="T27" s="70"/>
    </row>
    <row r="28" spans="1:20" x14ac:dyDescent="0.2">
      <c r="A28" s="42"/>
      <c r="B28" s="3"/>
      <c r="C28" s="3"/>
      <c r="D28" s="4"/>
      <c r="E28" s="4"/>
      <c r="F28" s="4"/>
      <c r="G28" s="4"/>
      <c r="H28" s="4"/>
      <c r="I28" s="4"/>
      <c r="J28" s="4"/>
      <c r="K28" s="4">
        <f t="shared" si="1"/>
        <v>0</v>
      </c>
      <c r="L28" s="32">
        <f t="shared" si="0"/>
        <v>0</v>
      </c>
      <c r="M28" s="33"/>
      <c r="N28" s="14"/>
      <c r="O28" s="34" t="str">
        <f>IF(OR(M28="",N28=""),"",VLOOKUP(CONCATENATE(M28," dienų darbo savaitė"),'Atostogų išmokų FN'!$A$8:$AH$9,N28-16)/100)</f>
        <v/>
      </c>
      <c r="P28" s="32">
        <f t="shared" si="2"/>
        <v>0</v>
      </c>
      <c r="Q28" s="4"/>
      <c r="R28" s="34" t="str">
        <f>IF(OR(M28="",Q28=""),"",HLOOKUP(Q28,'Papild.poilsio d. išmokų FN '!$C$6:$Q$8,3,0)/100)</f>
        <v/>
      </c>
      <c r="S28" s="32">
        <f t="shared" si="3"/>
        <v>0</v>
      </c>
      <c r="T28" s="70"/>
    </row>
    <row r="29" spans="1:20" x14ac:dyDescent="0.2">
      <c r="A29" s="42"/>
      <c r="B29" s="3"/>
      <c r="C29" s="3"/>
      <c r="D29" s="4"/>
      <c r="E29" s="4"/>
      <c r="F29" s="4"/>
      <c r="G29" s="4"/>
      <c r="H29" s="4"/>
      <c r="I29" s="4"/>
      <c r="J29" s="4"/>
      <c r="K29" s="4">
        <f t="shared" si="1"/>
        <v>0</v>
      </c>
      <c r="L29" s="32">
        <f t="shared" si="0"/>
        <v>0</v>
      </c>
      <c r="M29" s="33"/>
      <c r="N29" s="14"/>
      <c r="O29" s="34" t="str">
        <f>IF(OR(M29="",N29=""),"",VLOOKUP(CONCATENATE(M29," dienų darbo savaitė"),'Atostogų išmokų FN'!$A$8:$AH$9,N29-16)/100)</f>
        <v/>
      </c>
      <c r="P29" s="32">
        <f t="shared" si="2"/>
        <v>0</v>
      </c>
      <c r="Q29" s="4"/>
      <c r="R29" s="34" t="str">
        <f>IF(OR(M29="",Q29=""),"",HLOOKUP(Q29,'Papild.poilsio d. išmokų FN '!$C$6:$Q$8,3,0)/100)</f>
        <v/>
      </c>
      <c r="S29" s="32">
        <f t="shared" si="3"/>
        <v>0</v>
      </c>
      <c r="T29" s="70"/>
    </row>
    <row r="30" spans="1:20" x14ac:dyDescent="0.2">
      <c r="A30" s="42"/>
      <c r="B30" s="3"/>
      <c r="C30" s="3"/>
      <c r="D30" s="4"/>
      <c r="E30" s="4"/>
      <c r="F30" s="4"/>
      <c r="G30" s="4"/>
      <c r="H30" s="4"/>
      <c r="I30" s="4"/>
      <c r="J30" s="4"/>
      <c r="K30" s="4">
        <f t="shared" si="1"/>
        <v>0</v>
      </c>
      <c r="L30" s="32">
        <f t="shared" si="0"/>
        <v>0</v>
      </c>
      <c r="M30" s="33"/>
      <c r="N30" s="14"/>
      <c r="O30" s="34" t="str">
        <f>IF(OR(M30="",N30=""),"",VLOOKUP(CONCATENATE(M30," dienų darbo savaitė"),'Atostogų išmokų FN'!$A$8:$AH$9,N30-16)/100)</f>
        <v/>
      </c>
      <c r="P30" s="32">
        <f t="shared" si="2"/>
        <v>0</v>
      </c>
      <c r="Q30" s="4"/>
      <c r="R30" s="34" t="str">
        <f>IF(OR(M30="",Q30=""),"",HLOOKUP(Q30,'Papild.poilsio d. išmokų FN '!$C$6:$Q$8,3,0)/100)</f>
        <v/>
      </c>
      <c r="S30" s="32">
        <f t="shared" si="3"/>
        <v>0</v>
      </c>
      <c r="T30" s="70"/>
    </row>
    <row r="31" spans="1:20" x14ac:dyDescent="0.2">
      <c r="A31" s="42"/>
      <c r="B31" s="3"/>
      <c r="C31" s="3"/>
      <c r="D31" s="4"/>
      <c r="E31" s="4"/>
      <c r="F31" s="4"/>
      <c r="G31" s="4"/>
      <c r="H31" s="4"/>
      <c r="I31" s="4"/>
      <c r="J31" s="4"/>
      <c r="K31" s="4">
        <f t="shared" si="1"/>
        <v>0</v>
      </c>
      <c r="L31" s="32">
        <f t="shared" si="0"/>
        <v>0</v>
      </c>
      <c r="M31" s="33"/>
      <c r="N31" s="14"/>
      <c r="O31" s="34" t="str">
        <f>IF(OR(M31="",N31=""),"",VLOOKUP(CONCATENATE(M31," dienų darbo savaitė"),'Atostogų išmokų FN'!$A$8:$AH$9,N31-16)/100)</f>
        <v/>
      </c>
      <c r="P31" s="32">
        <f t="shared" si="2"/>
        <v>0</v>
      </c>
      <c r="Q31" s="4"/>
      <c r="R31" s="34" t="str">
        <f>IF(OR(M31="",Q31=""),"",HLOOKUP(Q31,'Papild.poilsio d. išmokų FN '!$C$6:$Q$8,3,0)/100)</f>
        <v/>
      </c>
      <c r="S31" s="32">
        <f t="shared" si="3"/>
        <v>0</v>
      </c>
      <c r="T31" s="70"/>
    </row>
    <row r="32" spans="1:20" x14ac:dyDescent="0.2">
      <c r="A32" s="42"/>
      <c r="B32" s="3"/>
      <c r="C32" s="3"/>
      <c r="D32" s="4"/>
      <c r="E32" s="4"/>
      <c r="F32" s="4"/>
      <c r="G32" s="4"/>
      <c r="H32" s="4"/>
      <c r="I32" s="4"/>
      <c r="J32" s="4"/>
      <c r="K32" s="4">
        <f t="shared" si="1"/>
        <v>0</v>
      </c>
      <c r="L32" s="32">
        <f t="shared" si="0"/>
        <v>0</v>
      </c>
      <c r="M32" s="33"/>
      <c r="N32" s="14"/>
      <c r="O32" s="34" t="str">
        <f>IF(OR(M32="",N32=""),"",VLOOKUP(CONCATENATE(M32," dienų darbo savaitė"),'Atostogų išmokų FN'!$A$8:$AH$9,N32-16)/100)</f>
        <v/>
      </c>
      <c r="P32" s="32">
        <f t="shared" si="2"/>
        <v>0</v>
      </c>
      <c r="Q32" s="4"/>
      <c r="R32" s="34" t="str">
        <f>IF(OR(M32="",Q32=""),"",HLOOKUP(Q32,'Papild.poilsio d. išmokų FN '!$C$6:$Q$8,3,0)/100)</f>
        <v/>
      </c>
      <c r="S32" s="32">
        <f t="shared" si="3"/>
        <v>0</v>
      </c>
      <c r="T32" s="70"/>
    </row>
    <row r="33" spans="1:20" x14ac:dyDescent="0.2">
      <c r="A33" s="42"/>
      <c r="B33" s="3"/>
      <c r="C33" s="3"/>
      <c r="D33" s="4"/>
      <c r="E33" s="4"/>
      <c r="F33" s="4"/>
      <c r="G33" s="4"/>
      <c r="H33" s="4"/>
      <c r="I33" s="4"/>
      <c r="J33" s="4"/>
      <c r="K33" s="4">
        <f t="shared" si="1"/>
        <v>0</v>
      </c>
      <c r="L33" s="32">
        <f t="shared" si="0"/>
        <v>0</v>
      </c>
      <c r="M33" s="33"/>
      <c r="N33" s="14"/>
      <c r="O33" s="34" t="str">
        <f>IF(OR(M33="",N33=""),"",VLOOKUP(CONCATENATE(M33," dienų darbo savaitė"),'Atostogų išmokų FN'!$A$8:$AH$9,N33-16)/100)</f>
        <v/>
      </c>
      <c r="P33" s="32">
        <f t="shared" si="2"/>
        <v>0</v>
      </c>
      <c r="Q33" s="4"/>
      <c r="R33" s="34" t="str">
        <f>IF(OR(M33="",Q33=""),"",HLOOKUP(Q33,'Papild.poilsio d. išmokų FN '!$C$6:$Q$8,3,0)/100)</f>
        <v/>
      </c>
      <c r="S33" s="32">
        <f t="shared" si="3"/>
        <v>0</v>
      </c>
      <c r="T33" s="70"/>
    </row>
    <row r="34" spans="1:20" x14ac:dyDescent="0.2">
      <c r="A34" s="42"/>
      <c r="B34" s="3"/>
      <c r="C34" s="3"/>
      <c r="D34" s="4"/>
      <c r="E34" s="4"/>
      <c r="F34" s="4"/>
      <c r="G34" s="4"/>
      <c r="H34" s="4"/>
      <c r="I34" s="4"/>
      <c r="J34" s="4"/>
      <c r="K34" s="4">
        <f t="shared" si="1"/>
        <v>0</v>
      </c>
      <c r="L34" s="32">
        <f t="shared" si="0"/>
        <v>0</v>
      </c>
      <c r="M34" s="33"/>
      <c r="N34" s="14"/>
      <c r="O34" s="34" t="str">
        <f>IF(OR(M34="",N34=""),"",VLOOKUP(CONCATENATE(M34," dienų darbo savaitė"),'Atostogų išmokų FN'!$A$8:$AH$9,N34-16)/100)</f>
        <v/>
      </c>
      <c r="P34" s="32">
        <f t="shared" si="2"/>
        <v>0</v>
      </c>
      <c r="Q34" s="4"/>
      <c r="R34" s="34" t="str">
        <f>IF(OR(M34="",Q34=""),"",HLOOKUP(Q34,'Papild.poilsio d. išmokų FN '!$C$6:$Q$8,3,0)/100)</f>
        <v/>
      </c>
      <c r="S34" s="32">
        <f t="shared" si="3"/>
        <v>0</v>
      </c>
      <c r="T34" s="70"/>
    </row>
    <row r="35" spans="1:20" x14ac:dyDescent="0.2">
      <c r="A35" s="42"/>
      <c r="B35" s="3"/>
      <c r="C35" s="3"/>
      <c r="D35" s="4"/>
      <c r="E35" s="4"/>
      <c r="F35" s="4"/>
      <c r="G35" s="4"/>
      <c r="H35" s="4"/>
      <c r="I35" s="4"/>
      <c r="J35" s="4"/>
      <c r="K35" s="4">
        <f t="shared" si="1"/>
        <v>0</v>
      </c>
      <c r="L35" s="32">
        <f t="shared" si="0"/>
        <v>0</v>
      </c>
      <c r="M35" s="33"/>
      <c r="N35" s="14"/>
      <c r="O35" s="34" t="str">
        <f>IF(OR(M35="",N35=""),"",VLOOKUP(CONCATENATE(M35," dienų darbo savaitė"),'Atostogų išmokų FN'!$A$8:$AH$9,N35-16)/100)</f>
        <v/>
      </c>
      <c r="P35" s="32">
        <f t="shared" si="2"/>
        <v>0</v>
      </c>
      <c r="Q35" s="4"/>
      <c r="R35" s="34" t="str">
        <f>IF(OR(M35="",Q35=""),"",HLOOKUP(Q35,'Papild.poilsio d. išmokų FN '!$C$6:$Q$8,3,0)/100)</f>
        <v/>
      </c>
      <c r="S35" s="32">
        <f t="shared" si="3"/>
        <v>0</v>
      </c>
      <c r="T35" s="70"/>
    </row>
    <row r="36" spans="1:20" x14ac:dyDescent="0.2">
      <c r="A36" s="42"/>
      <c r="B36" s="3"/>
      <c r="C36" s="3"/>
      <c r="D36" s="4"/>
      <c r="E36" s="4"/>
      <c r="F36" s="4"/>
      <c r="G36" s="4"/>
      <c r="H36" s="4"/>
      <c r="I36" s="4"/>
      <c r="J36" s="4"/>
      <c r="K36" s="4">
        <f t="shared" si="1"/>
        <v>0</v>
      </c>
      <c r="L36" s="32">
        <f t="shared" si="0"/>
        <v>0</v>
      </c>
      <c r="M36" s="33"/>
      <c r="N36" s="14"/>
      <c r="O36" s="34" t="str">
        <f>IF(OR(M36="",N36=""),"",VLOOKUP(CONCATENATE(M36," dienų darbo savaitė"),'Atostogų išmokų FN'!$A$8:$AH$9,N36-16)/100)</f>
        <v/>
      </c>
      <c r="P36" s="32">
        <f t="shared" si="2"/>
        <v>0</v>
      </c>
      <c r="Q36" s="4"/>
      <c r="R36" s="34" t="str">
        <f>IF(OR(M36="",Q36=""),"",HLOOKUP(Q36,'Papild.poilsio d. išmokų FN '!$C$6:$Q$8,3,0)/100)</f>
        <v/>
      </c>
      <c r="S36" s="32">
        <f t="shared" si="3"/>
        <v>0</v>
      </c>
      <c r="T36" s="70"/>
    </row>
    <row r="37" spans="1:20" x14ac:dyDescent="0.2">
      <c r="A37" s="42"/>
      <c r="B37" s="3"/>
      <c r="C37" s="3"/>
      <c r="D37" s="4"/>
      <c r="E37" s="4"/>
      <c r="F37" s="4"/>
      <c r="G37" s="4"/>
      <c r="H37" s="4"/>
      <c r="I37" s="4"/>
      <c r="J37" s="4"/>
      <c r="K37" s="4">
        <f t="shared" si="1"/>
        <v>0</v>
      </c>
      <c r="L37" s="32">
        <f t="shared" si="0"/>
        <v>0</v>
      </c>
      <c r="M37" s="33"/>
      <c r="N37" s="14"/>
      <c r="O37" s="34" t="str">
        <f>IF(OR(M37="",N37=""),"",VLOOKUP(CONCATENATE(M37," dienų darbo savaitė"),'Atostogų išmokų FN'!$A$8:$AH$9,N37-16)/100)</f>
        <v/>
      </c>
      <c r="P37" s="32">
        <f t="shared" si="2"/>
        <v>0</v>
      </c>
      <c r="Q37" s="4"/>
      <c r="R37" s="34" t="str">
        <f>IF(OR(M37="",Q37=""),"",HLOOKUP(Q37,'Papild.poilsio d. išmokų FN '!$C$6:$Q$8,3,0)/100)</f>
        <v/>
      </c>
      <c r="S37" s="32">
        <f t="shared" si="3"/>
        <v>0</v>
      </c>
      <c r="T37" s="70"/>
    </row>
    <row r="38" spans="1:20" x14ac:dyDescent="0.2">
      <c r="A38" s="42"/>
      <c r="B38" s="3"/>
      <c r="C38" s="3"/>
      <c r="D38" s="4"/>
      <c r="E38" s="4"/>
      <c r="F38" s="4"/>
      <c r="G38" s="4"/>
      <c r="H38" s="4"/>
      <c r="I38" s="4"/>
      <c r="J38" s="4"/>
      <c r="K38" s="4">
        <f t="shared" si="1"/>
        <v>0</v>
      </c>
      <c r="L38" s="32">
        <f t="shared" si="0"/>
        <v>0</v>
      </c>
      <c r="M38" s="33"/>
      <c r="N38" s="14"/>
      <c r="O38" s="34" t="str">
        <f>IF(OR(M38="",N38=""),"",VLOOKUP(CONCATENATE(M38," dienų darbo savaitė"),'Atostogų išmokų FN'!$A$8:$AH$9,N38-16)/100)</f>
        <v/>
      </c>
      <c r="P38" s="32">
        <f t="shared" si="2"/>
        <v>0</v>
      </c>
      <c r="Q38" s="4"/>
      <c r="R38" s="34" t="str">
        <f>IF(OR(M38="",Q38=""),"",HLOOKUP(Q38,'Papild.poilsio d. išmokų FN '!$C$6:$Q$8,3,0)/100)</f>
        <v/>
      </c>
      <c r="S38" s="32">
        <f t="shared" si="3"/>
        <v>0</v>
      </c>
      <c r="T38" s="70"/>
    </row>
    <row r="39" spans="1:20" x14ac:dyDescent="0.2">
      <c r="A39" s="42"/>
      <c r="B39" s="3"/>
      <c r="C39" s="3"/>
      <c r="D39" s="4"/>
      <c r="E39" s="4"/>
      <c r="F39" s="4"/>
      <c r="G39" s="4"/>
      <c r="H39" s="4"/>
      <c r="I39" s="4"/>
      <c r="J39" s="4"/>
      <c r="K39" s="4">
        <f t="shared" si="1"/>
        <v>0</v>
      </c>
      <c r="L39" s="32">
        <f t="shared" si="0"/>
        <v>0</v>
      </c>
      <c r="M39" s="33"/>
      <c r="N39" s="14"/>
      <c r="O39" s="34" t="str">
        <f>IF(OR(M39="",N39=""),"",VLOOKUP(CONCATENATE(M39," dienų darbo savaitė"),'Atostogų išmokų FN'!$A$8:$AH$9,N39-16)/100)</f>
        <v/>
      </c>
      <c r="P39" s="32">
        <f t="shared" si="2"/>
        <v>0</v>
      </c>
      <c r="Q39" s="4"/>
      <c r="R39" s="34" t="str">
        <f>IF(OR(M39="",Q39=""),"",HLOOKUP(Q39,'Papild.poilsio d. išmokų FN '!$C$6:$Q$8,3,0)/100)</f>
        <v/>
      </c>
      <c r="S39" s="32">
        <f t="shared" si="3"/>
        <v>0</v>
      </c>
      <c r="T39" s="70"/>
    </row>
    <row r="40" spans="1:20" x14ac:dyDescent="0.2">
      <c r="A40" s="42"/>
      <c r="B40" s="3"/>
      <c r="C40" s="3"/>
      <c r="D40" s="4"/>
      <c r="E40" s="4"/>
      <c r="F40" s="4"/>
      <c r="G40" s="4"/>
      <c r="H40" s="4"/>
      <c r="I40" s="4"/>
      <c r="J40" s="4"/>
      <c r="K40" s="4">
        <f t="shared" si="1"/>
        <v>0</v>
      </c>
      <c r="L40" s="32">
        <f t="shared" si="0"/>
        <v>0</v>
      </c>
      <c r="M40" s="33"/>
      <c r="N40" s="14"/>
      <c r="O40" s="34" t="str">
        <f>IF(OR(M40="",N40=""),"",VLOOKUP(CONCATENATE(M40," dienų darbo savaitė"),'Atostogų išmokų FN'!$A$8:$AH$9,N40-16)/100)</f>
        <v/>
      </c>
      <c r="P40" s="32">
        <f t="shared" si="2"/>
        <v>0</v>
      </c>
      <c r="Q40" s="4"/>
      <c r="R40" s="34" t="str">
        <f>IF(OR(M40="",Q40=""),"",HLOOKUP(Q40,'Papild.poilsio d. išmokų FN '!$C$6:$Q$8,3,0)/100)</f>
        <v/>
      </c>
      <c r="S40" s="32">
        <f t="shared" si="3"/>
        <v>0</v>
      </c>
      <c r="T40" s="70"/>
    </row>
    <row r="41" spans="1:20" x14ac:dyDescent="0.2">
      <c r="A41" s="42"/>
      <c r="B41" s="3"/>
      <c r="C41" s="3"/>
      <c r="D41" s="4"/>
      <c r="E41" s="4"/>
      <c r="F41" s="4"/>
      <c r="G41" s="4"/>
      <c r="H41" s="4"/>
      <c r="I41" s="4"/>
      <c r="J41" s="4"/>
      <c r="K41" s="4">
        <f t="shared" si="1"/>
        <v>0</v>
      </c>
      <c r="L41" s="32">
        <f t="shared" si="0"/>
        <v>0</v>
      </c>
      <c r="M41" s="33"/>
      <c r="N41" s="14"/>
      <c r="O41" s="34" t="str">
        <f>IF(OR(M41="",N41=""),"",VLOOKUP(CONCATENATE(M41," dienų darbo savaitė"),'Atostogų išmokų FN'!$A$8:$AH$9,N41-16)/100)</f>
        <v/>
      </c>
      <c r="P41" s="32">
        <f t="shared" si="2"/>
        <v>0</v>
      </c>
      <c r="Q41" s="4"/>
      <c r="R41" s="34" t="str">
        <f>IF(OR(M41="",Q41=""),"",HLOOKUP(Q41,'Papild.poilsio d. išmokų FN '!$C$6:$Q$8,3,0)/100)</f>
        <v/>
      </c>
      <c r="S41" s="32">
        <f t="shared" si="3"/>
        <v>0</v>
      </c>
      <c r="T41" s="70"/>
    </row>
    <row r="42" spans="1:20" x14ac:dyDescent="0.2">
      <c r="A42" s="42"/>
      <c r="B42" s="3"/>
      <c r="C42" s="3"/>
      <c r="D42" s="4"/>
      <c r="E42" s="4"/>
      <c r="F42" s="4"/>
      <c r="G42" s="4"/>
      <c r="H42" s="4"/>
      <c r="I42" s="4"/>
      <c r="J42" s="4"/>
      <c r="K42" s="4">
        <f t="shared" si="1"/>
        <v>0</v>
      </c>
      <c r="L42" s="32">
        <f t="shared" si="0"/>
        <v>0</v>
      </c>
      <c r="M42" s="33"/>
      <c r="N42" s="14"/>
      <c r="O42" s="34" t="str">
        <f>IF(OR(M42="",N42=""),"",VLOOKUP(CONCATENATE(M42," dienų darbo savaitė"),'Atostogų išmokų FN'!$A$8:$AH$9,N42-16)/100)</f>
        <v/>
      </c>
      <c r="P42" s="32">
        <f t="shared" si="2"/>
        <v>0</v>
      </c>
      <c r="Q42" s="4"/>
      <c r="R42" s="34" t="str">
        <f>IF(OR(M42="",Q42=""),"",HLOOKUP(Q42,'Papild.poilsio d. išmokų FN '!$C$6:$Q$8,3,0)/100)</f>
        <v/>
      </c>
      <c r="S42" s="32">
        <f t="shared" si="3"/>
        <v>0</v>
      </c>
      <c r="T42" s="70"/>
    </row>
    <row r="43" spans="1:20" x14ac:dyDescent="0.2">
      <c r="A43" s="42"/>
      <c r="B43" s="3"/>
      <c r="C43" s="3"/>
      <c r="D43" s="4"/>
      <c r="E43" s="4"/>
      <c r="F43" s="4"/>
      <c r="G43" s="4"/>
      <c r="H43" s="4"/>
      <c r="I43" s="4"/>
      <c r="J43" s="4"/>
      <c r="K43" s="4">
        <f t="shared" si="1"/>
        <v>0</v>
      </c>
      <c r="L43" s="32">
        <f t="shared" si="0"/>
        <v>0</v>
      </c>
      <c r="M43" s="33"/>
      <c r="N43" s="14"/>
      <c r="O43" s="34" t="str">
        <f>IF(OR(M43="",N43=""),"",VLOOKUP(CONCATENATE(M43," dienų darbo savaitė"),'Atostogų išmokų FN'!$A$8:$AH$9,N43-16)/100)</f>
        <v/>
      </c>
      <c r="P43" s="32">
        <f t="shared" si="2"/>
        <v>0</v>
      </c>
      <c r="Q43" s="4"/>
      <c r="R43" s="34" t="str">
        <f>IF(OR(M43="",Q43=""),"",HLOOKUP(Q43,'Papild.poilsio d. išmokų FN '!$C$6:$Q$8,3,0)/100)</f>
        <v/>
      </c>
      <c r="S43" s="32">
        <f t="shared" si="3"/>
        <v>0</v>
      </c>
      <c r="T43" s="70"/>
    </row>
    <row r="44" spans="1:20" x14ac:dyDescent="0.2">
      <c r="A44" s="42"/>
      <c r="B44" s="3"/>
      <c r="C44" s="3"/>
      <c r="D44" s="4"/>
      <c r="E44" s="4"/>
      <c r="F44" s="4"/>
      <c r="G44" s="4"/>
      <c r="H44" s="4"/>
      <c r="I44" s="4"/>
      <c r="J44" s="4"/>
      <c r="K44" s="4">
        <f t="shared" si="1"/>
        <v>0</v>
      </c>
      <c r="L44" s="32">
        <f t="shared" si="0"/>
        <v>0</v>
      </c>
      <c r="M44" s="33"/>
      <c r="N44" s="14"/>
      <c r="O44" s="34" t="str">
        <f>IF(OR(M44="",N44=""),"",VLOOKUP(CONCATENATE(M44," dienų darbo savaitė"),'Atostogų išmokų FN'!$A$8:$AH$9,N44-16)/100)</f>
        <v/>
      </c>
      <c r="P44" s="32">
        <f t="shared" si="2"/>
        <v>0</v>
      </c>
      <c r="Q44" s="4"/>
      <c r="R44" s="34" t="str">
        <f>IF(OR(M44="",Q44=""),"",HLOOKUP(Q44,'Papild.poilsio d. išmokų FN '!$C$6:$Q$8,3,0)/100)</f>
        <v/>
      </c>
      <c r="S44" s="32">
        <f t="shared" si="3"/>
        <v>0</v>
      </c>
      <c r="T44" s="70"/>
    </row>
    <row r="45" spans="1:20" x14ac:dyDescent="0.2">
      <c r="A45" s="42"/>
      <c r="B45" s="3"/>
      <c r="C45" s="3"/>
      <c r="D45" s="4"/>
      <c r="E45" s="4"/>
      <c r="F45" s="4"/>
      <c r="G45" s="4"/>
      <c r="H45" s="4"/>
      <c r="I45" s="4"/>
      <c r="J45" s="4"/>
      <c r="K45" s="4">
        <f t="shared" si="1"/>
        <v>0</v>
      </c>
      <c r="L45" s="32">
        <f t="shared" si="0"/>
        <v>0</v>
      </c>
      <c r="M45" s="33"/>
      <c r="N45" s="14"/>
      <c r="O45" s="34" t="str">
        <f>IF(OR(M45="",N45=""),"",VLOOKUP(CONCATENATE(M45," dienų darbo savaitė"),'Atostogų išmokų FN'!$A$8:$AH$9,N45-16)/100)</f>
        <v/>
      </c>
      <c r="P45" s="32">
        <f t="shared" si="2"/>
        <v>0</v>
      </c>
      <c r="Q45" s="4"/>
      <c r="R45" s="34" t="str">
        <f>IF(OR(M45="",Q45=""),"",HLOOKUP(Q45,'Papild.poilsio d. išmokų FN '!$C$6:$Q$8,3,0)/100)</f>
        <v/>
      </c>
      <c r="S45" s="32">
        <f t="shared" si="3"/>
        <v>0</v>
      </c>
      <c r="T45" s="70"/>
    </row>
    <row r="46" spans="1:20" x14ac:dyDescent="0.2">
      <c r="A46" s="42"/>
      <c r="B46" s="3"/>
      <c r="C46" s="3"/>
      <c r="D46" s="4"/>
      <c r="E46" s="4"/>
      <c r="F46" s="4"/>
      <c r="G46" s="4"/>
      <c r="H46" s="4"/>
      <c r="I46" s="4"/>
      <c r="J46" s="4"/>
      <c r="K46" s="4">
        <f t="shared" si="1"/>
        <v>0</v>
      </c>
      <c r="L46" s="32">
        <f t="shared" si="0"/>
        <v>0</v>
      </c>
      <c r="M46" s="33"/>
      <c r="N46" s="14"/>
      <c r="O46" s="34" t="str">
        <f>IF(OR(M46="",N46=""),"",VLOOKUP(CONCATENATE(M46," dienų darbo savaitė"),'Atostogų išmokų FN'!$A$8:$AH$9,N46-16)/100)</f>
        <v/>
      </c>
      <c r="P46" s="32">
        <f t="shared" si="2"/>
        <v>0</v>
      </c>
      <c r="Q46" s="4"/>
      <c r="R46" s="34" t="str">
        <f>IF(OR(M46="",Q46=""),"",HLOOKUP(Q46,'Papild.poilsio d. išmokų FN '!$C$6:$Q$8,3,0)/100)</f>
        <v/>
      </c>
      <c r="S46" s="32">
        <f t="shared" si="3"/>
        <v>0</v>
      </c>
      <c r="T46" s="70"/>
    </row>
    <row r="47" spans="1:20" x14ac:dyDescent="0.2">
      <c r="A47" s="42"/>
      <c r="B47" s="3"/>
      <c r="C47" s="3"/>
      <c r="D47" s="4"/>
      <c r="E47" s="4"/>
      <c r="F47" s="4"/>
      <c r="G47" s="4"/>
      <c r="H47" s="4"/>
      <c r="I47" s="4"/>
      <c r="J47" s="4"/>
      <c r="K47" s="4">
        <f t="shared" si="1"/>
        <v>0</v>
      </c>
      <c r="L47" s="32">
        <f t="shared" si="0"/>
        <v>0</v>
      </c>
      <c r="M47" s="33"/>
      <c r="N47" s="14"/>
      <c r="O47" s="34" t="str">
        <f>IF(OR(M47="",N47=""),"",VLOOKUP(CONCATENATE(M47," dienų darbo savaitė"),'Atostogų išmokų FN'!$A$8:$AH$9,N47-16)/100)</f>
        <v/>
      </c>
      <c r="P47" s="32">
        <f t="shared" si="2"/>
        <v>0</v>
      </c>
      <c r="Q47" s="4"/>
      <c r="R47" s="34" t="str">
        <f>IF(OR(M47="",Q47=""),"",HLOOKUP(Q47,'Papild.poilsio d. išmokų FN '!$C$6:$Q$8,3,0)/100)</f>
        <v/>
      </c>
      <c r="S47" s="32">
        <f t="shared" si="3"/>
        <v>0</v>
      </c>
      <c r="T47" s="70"/>
    </row>
    <row r="48" spans="1:20" x14ac:dyDescent="0.2">
      <c r="A48" s="42"/>
      <c r="B48" s="3"/>
      <c r="C48" s="3"/>
      <c r="D48" s="4"/>
      <c r="E48" s="4"/>
      <c r="F48" s="4"/>
      <c r="G48" s="4"/>
      <c r="H48" s="4"/>
      <c r="I48" s="4"/>
      <c r="J48" s="4"/>
      <c r="K48" s="4">
        <f t="shared" si="1"/>
        <v>0</v>
      </c>
      <c r="L48" s="32">
        <f t="shared" si="0"/>
        <v>0</v>
      </c>
      <c r="M48" s="33"/>
      <c r="N48" s="14"/>
      <c r="O48" s="34" t="str">
        <f>IF(OR(M48="",N48=""),"",VLOOKUP(CONCATENATE(M48," dienų darbo savaitė"),'Atostogų išmokų FN'!$A$8:$AH$9,N48-16)/100)</f>
        <v/>
      </c>
      <c r="P48" s="32">
        <f t="shared" si="2"/>
        <v>0</v>
      </c>
      <c r="Q48" s="4"/>
      <c r="R48" s="34" t="str">
        <f>IF(OR(M48="",Q48=""),"",HLOOKUP(Q48,'Papild.poilsio d. išmokų FN '!$C$6:$Q$8,3,0)/100)</f>
        <v/>
      </c>
      <c r="S48" s="32">
        <f t="shared" si="3"/>
        <v>0</v>
      </c>
      <c r="T48" s="70"/>
    </row>
    <row r="49" spans="1:20" x14ac:dyDescent="0.2">
      <c r="A49" s="42"/>
      <c r="B49" s="3"/>
      <c r="C49" s="3"/>
      <c r="D49" s="4"/>
      <c r="E49" s="4"/>
      <c r="F49" s="4"/>
      <c r="G49" s="4"/>
      <c r="H49" s="4"/>
      <c r="I49" s="4"/>
      <c r="J49" s="4"/>
      <c r="K49" s="4">
        <f t="shared" si="1"/>
        <v>0</v>
      </c>
      <c r="L49" s="32">
        <f t="shared" si="0"/>
        <v>0</v>
      </c>
      <c r="M49" s="33"/>
      <c r="N49" s="14"/>
      <c r="O49" s="34" t="str">
        <f>IF(OR(M49="",N49=""),"",VLOOKUP(CONCATENATE(M49," dienų darbo savaitė"),'Atostogų išmokų FN'!$A$8:$AH$9,N49-16)/100)</f>
        <v/>
      </c>
      <c r="P49" s="32">
        <f t="shared" si="2"/>
        <v>0</v>
      </c>
      <c r="Q49" s="4"/>
      <c r="R49" s="34" t="str">
        <f>IF(OR(M49="",Q49=""),"",HLOOKUP(Q49,'Papild.poilsio d. išmokų FN '!$C$6:$Q$8,3,0)/100)</f>
        <v/>
      </c>
      <c r="S49" s="32">
        <f t="shared" si="3"/>
        <v>0</v>
      </c>
      <c r="T49" s="70"/>
    </row>
    <row r="50" spans="1:20" x14ac:dyDescent="0.2">
      <c r="A50" s="42"/>
      <c r="B50" s="3"/>
      <c r="C50" s="3"/>
      <c r="D50" s="4"/>
      <c r="E50" s="4"/>
      <c r="F50" s="4"/>
      <c r="G50" s="4"/>
      <c r="H50" s="4"/>
      <c r="I50" s="4"/>
      <c r="J50" s="4"/>
      <c r="K50" s="4">
        <f>(1+$F$18)*(F50+G50+H50+I50)+J50</f>
        <v>0</v>
      </c>
      <c r="L50" s="32">
        <f t="shared" si="0"/>
        <v>0</v>
      </c>
      <c r="M50" s="33"/>
      <c r="N50" s="14"/>
      <c r="O50" s="34" t="str">
        <f>IF(OR(M50="",N50=""),"",VLOOKUP(CONCATENATE(M50," dienų darbo savaitė"),'Atostogų išmokų FN'!$A$8:$AH$9,N50-16)/100)</f>
        <v/>
      </c>
      <c r="P50" s="32">
        <f t="shared" si="2"/>
        <v>0</v>
      </c>
      <c r="Q50" s="4"/>
      <c r="R50" s="34" t="str">
        <f>IF(OR(M50="",Q50=""),"",HLOOKUP(Q50,'Papild.poilsio d. išmokų FN '!$C$6:$Q$8,3,0)/100)</f>
        <v/>
      </c>
      <c r="S50" s="32">
        <f t="shared" si="3"/>
        <v>0</v>
      </c>
      <c r="T50" s="70"/>
    </row>
    <row r="51" spans="1:20" x14ac:dyDescent="0.2">
      <c r="A51" s="42"/>
      <c r="B51" s="3"/>
      <c r="C51" s="3"/>
      <c r="D51" s="4"/>
      <c r="E51" s="4"/>
      <c r="F51" s="4"/>
      <c r="G51" s="4"/>
      <c r="H51" s="4"/>
      <c r="I51" s="4"/>
      <c r="J51" s="4"/>
      <c r="K51" s="4">
        <f t="shared" si="1"/>
        <v>0</v>
      </c>
      <c r="L51" s="32">
        <f t="shared" si="0"/>
        <v>0</v>
      </c>
      <c r="M51" s="33"/>
      <c r="N51" s="14"/>
      <c r="O51" s="34" t="str">
        <f>IF(OR(M51="",N51=""),"",VLOOKUP(CONCATENATE(M51," dienų darbo savaitė"),'Atostogų išmokų FN'!$A$8:$AH$9,N51-16)/100)</f>
        <v/>
      </c>
      <c r="P51" s="32">
        <f t="shared" si="2"/>
        <v>0</v>
      </c>
      <c r="Q51" s="4"/>
      <c r="R51" s="34" t="str">
        <f>IF(OR(M51="",Q51=""),"",HLOOKUP(Q51,'Papild.poilsio d. išmokų FN '!$C$6:$Q$8,3,0)/100)</f>
        <v/>
      </c>
      <c r="S51" s="32">
        <f t="shared" si="3"/>
        <v>0</v>
      </c>
      <c r="T51" s="70"/>
    </row>
    <row r="52" spans="1:20" x14ac:dyDescent="0.2">
      <c r="A52" s="42"/>
      <c r="B52" s="3"/>
      <c r="C52" s="3"/>
      <c r="D52" s="4"/>
      <c r="E52" s="4"/>
      <c r="F52" s="4"/>
      <c r="G52" s="4"/>
      <c r="H52" s="4"/>
      <c r="I52" s="4"/>
      <c r="J52" s="4"/>
      <c r="K52" s="4">
        <f t="shared" si="1"/>
        <v>0</v>
      </c>
      <c r="L52" s="32">
        <f t="shared" si="0"/>
        <v>0</v>
      </c>
      <c r="M52" s="33"/>
      <c r="N52" s="14"/>
      <c r="O52" s="34" t="str">
        <f>IF(OR(M52="",N52=""),"",VLOOKUP(CONCATENATE(M52," dienų darbo savaitė"),'Atostogų išmokų FN'!$A$8:$AH$9,N52-16)/100)</f>
        <v/>
      </c>
      <c r="P52" s="32">
        <f t="shared" si="2"/>
        <v>0</v>
      </c>
      <c r="Q52" s="4"/>
      <c r="R52" s="34" t="str">
        <f>IF(OR(M52="",Q52=""),"",HLOOKUP(Q52,'Papild.poilsio d. išmokų FN '!$C$6:$Q$8,3,0)/100)</f>
        <v/>
      </c>
      <c r="S52" s="32">
        <f t="shared" si="3"/>
        <v>0</v>
      </c>
      <c r="T52" s="70"/>
    </row>
    <row r="53" spans="1:20" x14ac:dyDescent="0.2">
      <c r="A53" s="42"/>
      <c r="B53" s="3"/>
      <c r="C53" s="3"/>
      <c r="D53" s="4"/>
      <c r="E53" s="4"/>
      <c r="F53" s="4"/>
      <c r="G53" s="4"/>
      <c r="H53" s="4"/>
      <c r="I53" s="4"/>
      <c r="J53" s="4"/>
      <c r="K53" s="4">
        <f t="shared" si="1"/>
        <v>0</v>
      </c>
      <c r="L53" s="32">
        <f t="shared" si="0"/>
        <v>0</v>
      </c>
      <c r="M53" s="33"/>
      <c r="N53" s="14"/>
      <c r="O53" s="34" t="str">
        <f>IF(OR(M53="",N53=""),"",VLOOKUP(CONCATENATE(M53," dienų darbo savaitė"),'Atostogų išmokų FN'!$A$8:$AH$9,N53-16)/100)</f>
        <v/>
      </c>
      <c r="P53" s="32">
        <f t="shared" si="2"/>
        <v>0</v>
      </c>
      <c r="Q53" s="4"/>
      <c r="R53" s="34" t="str">
        <f>IF(OR(M53="",Q53=""),"",HLOOKUP(Q53,'Papild.poilsio d. išmokų FN '!$C$6:$Q$8,3,0)/100)</f>
        <v/>
      </c>
      <c r="S53" s="32">
        <f t="shared" si="3"/>
        <v>0</v>
      </c>
      <c r="T53" s="70"/>
    </row>
    <row r="54" spans="1:20" x14ac:dyDescent="0.2">
      <c r="A54" s="42"/>
      <c r="B54" s="3"/>
      <c r="C54" s="3"/>
      <c r="D54" s="4"/>
      <c r="E54" s="4"/>
      <c r="F54" s="4"/>
      <c r="G54" s="4"/>
      <c r="H54" s="4"/>
      <c r="I54" s="4"/>
      <c r="J54" s="4"/>
      <c r="K54" s="4">
        <f t="shared" si="1"/>
        <v>0</v>
      </c>
      <c r="L54" s="32">
        <f t="shared" si="0"/>
        <v>0</v>
      </c>
      <c r="M54" s="33"/>
      <c r="N54" s="14"/>
      <c r="O54" s="34" t="str">
        <f>IF(OR(M54="",N54=""),"",VLOOKUP(CONCATENATE(M54," dienų darbo savaitė"),'Atostogų išmokų FN'!$A$8:$AH$9,N54-16)/100)</f>
        <v/>
      </c>
      <c r="P54" s="32">
        <f t="shared" si="2"/>
        <v>0</v>
      </c>
      <c r="Q54" s="4"/>
      <c r="R54" s="34" t="str">
        <f>IF(OR(M54="",Q54=""),"",HLOOKUP(Q54,'Papild.poilsio d. išmokų FN '!$C$6:$Q$8,3,0)/100)</f>
        <v/>
      </c>
      <c r="S54" s="32">
        <f t="shared" si="3"/>
        <v>0</v>
      </c>
      <c r="T54" s="70"/>
    </row>
    <row r="55" spans="1:20" x14ac:dyDescent="0.2">
      <c r="A55" s="42"/>
      <c r="B55" s="3"/>
      <c r="C55" s="3"/>
      <c r="D55" s="4"/>
      <c r="E55" s="4"/>
      <c r="F55" s="4"/>
      <c r="G55" s="4"/>
      <c r="H55" s="4"/>
      <c r="I55" s="4"/>
      <c r="J55" s="4"/>
      <c r="K55" s="4">
        <f t="shared" si="1"/>
        <v>0</v>
      </c>
      <c r="L55" s="32">
        <f t="shared" si="0"/>
        <v>0</v>
      </c>
      <c r="M55" s="33"/>
      <c r="N55" s="14"/>
      <c r="O55" s="34" t="str">
        <f>IF(OR(M55="",N55=""),"",VLOOKUP(CONCATENATE(M55," dienų darbo savaitė"),'Atostogų išmokų FN'!$A$8:$AH$9,N55-16)/100)</f>
        <v/>
      </c>
      <c r="P55" s="32">
        <f t="shared" si="2"/>
        <v>0</v>
      </c>
      <c r="Q55" s="4"/>
      <c r="R55" s="34" t="str">
        <f>IF(OR(M55="",Q55=""),"",HLOOKUP(Q55,'Papild.poilsio d. išmokų FN '!$C$6:$Q$8,3,0)/100)</f>
        <v/>
      </c>
      <c r="S55" s="32">
        <f t="shared" si="3"/>
        <v>0</v>
      </c>
      <c r="T55" s="70"/>
    </row>
    <row r="56" spans="1:20" x14ac:dyDescent="0.2">
      <c r="A56" s="42"/>
      <c r="B56" s="3"/>
      <c r="C56" s="3"/>
      <c r="D56" s="4"/>
      <c r="E56" s="4"/>
      <c r="F56" s="4"/>
      <c r="G56" s="4"/>
      <c r="H56" s="4"/>
      <c r="I56" s="4"/>
      <c r="J56" s="4"/>
      <c r="K56" s="4">
        <f t="shared" si="1"/>
        <v>0</v>
      </c>
      <c r="L56" s="32">
        <f t="shared" si="0"/>
        <v>0</v>
      </c>
      <c r="M56" s="33"/>
      <c r="N56" s="14"/>
      <c r="O56" s="34" t="str">
        <f>IF(OR(M56="",N56=""),"",VLOOKUP(CONCATENATE(M56," dienų darbo savaitė"),'Atostogų išmokų FN'!$A$8:$AH$9,N56-16)/100)</f>
        <v/>
      </c>
      <c r="P56" s="32">
        <f t="shared" si="2"/>
        <v>0</v>
      </c>
      <c r="Q56" s="4"/>
      <c r="R56" s="34" t="str">
        <f>IF(OR(M56="",Q56=""),"",HLOOKUP(Q56,'Papild.poilsio d. išmokų FN '!$C$6:$Q$8,3,0)/100)</f>
        <v/>
      </c>
      <c r="S56" s="32">
        <f t="shared" si="3"/>
        <v>0</v>
      </c>
      <c r="T56" s="70"/>
    </row>
    <row r="57" spans="1:20" x14ac:dyDescent="0.2">
      <c r="A57" s="42"/>
      <c r="B57" s="3"/>
      <c r="C57" s="3"/>
      <c r="D57" s="4"/>
      <c r="E57" s="4"/>
      <c r="F57" s="4"/>
      <c r="G57" s="4"/>
      <c r="H57" s="4"/>
      <c r="I57" s="4"/>
      <c r="J57" s="4"/>
      <c r="K57" s="4">
        <f t="shared" si="1"/>
        <v>0</v>
      </c>
      <c r="L57" s="32">
        <f t="shared" si="0"/>
        <v>0</v>
      </c>
      <c r="M57" s="33"/>
      <c r="N57" s="14"/>
      <c r="O57" s="34" t="str">
        <f>IF(OR(M57="",N57=""),"",VLOOKUP(CONCATENATE(M57," dienų darbo savaitė"),'Atostogų išmokų FN'!$A$8:$AH$9,N57-16)/100)</f>
        <v/>
      </c>
      <c r="P57" s="32">
        <f t="shared" si="2"/>
        <v>0</v>
      </c>
      <c r="Q57" s="4"/>
      <c r="R57" s="34" t="str">
        <f>IF(OR(M57="",Q57=""),"",HLOOKUP(Q57,'Papild.poilsio d. išmokų FN '!$C$6:$Q$8,3,0)/100)</f>
        <v/>
      </c>
      <c r="S57" s="32">
        <f t="shared" si="3"/>
        <v>0</v>
      </c>
      <c r="T57" s="70"/>
    </row>
    <row r="58" spans="1:20" x14ac:dyDescent="0.2">
      <c r="A58" s="42"/>
      <c r="B58" s="3"/>
      <c r="C58" s="3"/>
      <c r="D58" s="4"/>
      <c r="E58" s="4"/>
      <c r="F58" s="4"/>
      <c r="G58" s="4"/>
      <c r="H58" s="4"/>
      <c r="I58" s="4"/>
      <c r="J58" s="4"/>
      <c r="K58" s="4">
        <f t="shared" si="1"/>
        <v>0</v>
      </c>
      <c r="L58" s="32">
        <f t="shared" si="0"/>
        <v>0</v>
      </c>
      <c r="M58" s="33"/>
      <c r="N58" s="14"/>
      <c r="O58" s="34" t="str">
        <f>IF(OR(M58="",N58=""),"",VLOOKUP(CONCATENATE(M58," dienų darbo savaitė"),'Atostogų išmokų FN'!$A$8:$AH$9,N58-16)/100)</f>
        <v/>
      </c>
      <c r="P58" s="32">
        <f t="shared" si="2"/>
        <v>0</v>
      </c>
      <c r="Q58" s="4"/>
      <c r="R58" s="34" t="str">
        <f>IF(OR(M58="",Q58=""),"",HLOOKUP(Q58,'Papild.poilsio d. išmokų FN '!$C$6:$Q$8,3,0)/100)</f>
        <v/>
      </c>
      <c r="S58" s="32">
        <f t="shared" si="3"/>
        <v>0</v>
      </c>
      <c r="T58" s="70"/>
    </row>
    <row r="59" spans="1:20" x14ac:dyDescent="0.2">
      <c r="A59" s="42"/>
      <c r="B59" s="3"/>
      <c r="C59" s="3"/>
      <c r="D59" s="4"/>
      <c r="E59" s="4"/>
      <c r="F59" s="4"/>
      <c r="G59" s="4"/>
      <c r="H59" s="4"/>
      <c r="I59" s="4"/>
      <c r="J59" s="4"/>
      <c r="K59" s="4">
        <f>(1+$F$18)*(F59+G59+H59+I59)+J59</f>
        <v>0</v>
      </c>
      <c r="L59" s="32">
        <f t="shared" si="0"/>
        <v>0</v>
      </c>
      <c r="M59" s="33"/>
      <c r="N59" s="14"/>
      <c r="O59" s="34" t="str">
        <f>IF(OR(M59="",N59=""),"",VLOOKUP(CONCATENATE(M59," dienų darbo savaitė"),'Atostogų išmokų FN'!$A$8:$AH$9,N59-16)/100)</f>
        <v/>
      </c>
      <c r="P59" s="32">
        <f t="shared" si="2"/>
        <v>0</v>
      </c>
      <c r="Q59" s="4"/>
      <c r="R59" s="34" t="str">
        <f>IF(OR(M59="",Q59=""),"",HLOOKUP(Q59,'Papild.poilsio d. išmokų FN '!$C$6:$Q$8,3,0)/100)</f>
        <v/>
      </c>
      <c r="S59" s="32">
        <f t="shared" si="3"/>
        <v>0</v>
      </c>
      <c r="T59" s="70"/>
    </row>
    <row r="60" spans="1:20" x14ac:dyDescent="0.2">
      <c r="A60" s="42"/>
      <c r="B60" s="3"/>
      <c r="C60" s="3"/>
      <c r="D60" s="4"/>
      <c r="E60" s="4"/>
      <c r="F60" s="4"/>
      <c r="G60" s="4"/>
      <c r="H60" s="4"/>
      <c r="I60" s="4"/>
      <c r="J60" s="4"/>
      <c r="K60" s="4">
        <f t="shared" si="1"/>
        <v>0</v>
      </c>
      <c r="L60" s="32">
        <f t="shared" si="0"/>
        <v>0</v>
      </c>
      <c r="M60" s="33"/>
      <c r="N60" s="14"/>
      <c r="O60" s="34" t="str">
        <f>IF(OR(M60="",N60=""),"",VLOOKUP(CONCATENATE(M60," dienų darbo savaitė"),'Atostogų išmokų FN'!$A$8:$AH$9,N60-16)/100)</f>
        <v/>
      </c>
      <c r="P60" s="32">
        <f t="shared" si="2"/>
        <v>0</v>
      </c>
      <c r="Q60" s="4"/>
      <c r="R60" s="34" t="str">
        <f>IF(OR(M60="",Q60=""),"",HLOOKUP(Q60,'Papild.poilsio d. išmokų FN '!$C$6:$Q$8,3,0)/100)</f>
        <v/>
      </c>
      <c r="S60" s="32">
        <f t="shared" si="3"/>
        <v>0</v>
      </c>
      <c r="T60" s="70"/>
    </row>
    <row r="61" spans="1:20" x14ac:dyDescent="0.2">
      <c r="A61" s="42"/>
      <c r="B61" s="3"/>
      <c r="C61" s="3"/>
      <c r="D61" s="4"/>
      <c r="E61" s="4"/>
      <c r="F61" s="4"/>
      <c r="G61" s="4"/>
      <c r="H61" s="4"/>
      <c r="I61" s="4"/>
      <c r="J61" s="4"/>
      <c r="K61" s="4">
        <f t="shared" si="1"/>
        <v>0</v>
      </c>
      <c r="L61" s="32">
        <f t="shared" si="0"/>
        <v>0</v>
      </c>
      <c r="M61" s="33"/>
      <c r="N61" s="14"/>
      <c r="O61" s="34" t="str">
        <f>IF(OR(M61="",N61=""),"",VLOOKUP(CONCATENATE(M61," dienų darbo savaitė"),'Atostogų išmokų FN'!$A$8:$AH$9,N61-16)/100)</f>
        <v/>
      </c>
      <c r="P61" s="32">
        <f t="shared" si="2"/>
        <v>0</v>
      </c>
      <c r="Q61" s="4"/>
      <c r="R61" s="34" t="str">
        <f>IF(OR(M61="",Q61=""),"",HLOOKUP(Q61,'Papild.poilsio d. išmokų FN '!$C$6:$Q$8,3,0)/100)</f>
        <v/>
      </c>
      <c r="S61" s="32">
        <f t="shared" si="3"/>
        <v>0</v>
      </c>
      <c r="T61" s="70"/>
    </row>
    <row r="62" spans="1:20" x14ac:dyDescent="0.2">
      <c r="A62" s="42"/>
      <c r="B62" s="3"/>
      <c r="C62" s="3"/>
      <c r="D62" s="4"/>
      <c r="E62" s="4"/>
      <c r="F62" s="4"/>
      <c r="G62" s="4"/>
      <c r="H62" s="4"/>
      <c r="I62" s="4"/>
      <c r="J62" s="4"/>
      <c r="K62" s="4">
        <f t="shared" si="1"/>
        <v>0</v>
      </c>
      <c r="L62" s="32">
        <f t="shared" si="0"/>
        <v>0</v>
      </c>
      <c r="M62" s="33"/>
      <c r="N62" s="14"/>
      <c r="O62" s="34" t="str">
        <f>IF(OR(M62="",N62=""),"",VLOOKUP(CONCATENATE(M62," dienų darbo savaitė"),'Atostogų išmokų FN'!$A$8:$AH$9,N62-16)/100)</f>
        <v/>
      </c>
      <c r="P62" s="32">
        <f t="shared" si="2"/>
        <v>0</v>
      </c>
      <c r="Q62" s="4"/>
      <c r="R62" s="34" t="str">
        <f>IF(OR(M62="",Q62=""),"",HLOOKUP(Q62,'Papild.poilsio d. išmokų FN '!$C$6:$Q$8,3,0)/100)</f>
        <v/>
      </c>
      <c r="S62" s="32">
        <f t="shared" si="3"/>
        <v>0</v>
      </c>
      <c r="T62" s="70"/>
    </row>
    <row r="63" spans="1:20" x14ac:dyDescent="0.2">
      <c r="A63" s="42"/>
      <c r="B63" s="3"/>
      <c r="C63" s="3"/>
      <c r="D63" s="4"/>
      <c r="E63" s="4"/>
      <c r="F63" s="4"/>
      <c r="G63" s="4"/>
      <c r="H63" s="4"/>
      <c r="I63" s="4"/>
      <c r="J63" s="4"/>
      <c r="K63" s="4">
        <f t="shared" si="1"/>
        <v>0</v>
      </c>
      <c r="L63" s="32">
        <f t="shared" si="0"/>
        <v>0</v>
      </c>
      <c r="M63" s="33"/>
      <c r="N63" s="14"/>
      <c r="O63" s="34" t="str">
        <f>IF(OR(M63="",N63=""),"",VLOOKUP(CONCATENATE(M63," dienų darbo savaitė"),'Atostogų išmokų FN'!$A$8:$AH$9,N63-16)/100)</f>
        <v/>
      </c>
      <c r="P63" s="32">
        <f t="shared" si="2"/>
        <v>0</v>
      </c>
      <c r="Q63" s="4"/>
      <c r="R63" s="34" t="str">
        <f>IF(OR(M63="",Q63=""),"",HLOOKUP(Q63,'Papild.poilsio d. išmokų FN '!$C$6:$Q$8,3,0)/100)</f>
        <v/>
      </c>
      <c r="S63" s="32">
        <f t="shared" si="3"/>
        <v>0</v>
      </c>
      <c r="T63" s="70"/>
    </row>
    <row r="64" spans="1:20" x14ac:dyDescent="0.2">
      <c r="A64" s="42"/>
      <c r="B64" s="3"/>
      <c r="C64" s="3"/>
      <c r="D64" s="4"/>
      <c r="E64" s="4"/>
      <c r="F64" s="4"/>
      <c r="G64" s="4"/>
      <c r="H64" s="4"/>
      <c r="I64" s="4"/>
      <c r="J64" s="4"/>
      <c r="K64" s="4">
        <f t="shared" si="1"/>
        <v>0</v>
      </c>
      <c r="L64" s="32">
        <f t="shared" si="0"/>
        <v>0</v>
      </c>
      <c r="M64" s="33"/>
      <c r="N64" s="14"/>
      <c r="O64" s="34" t="str">
        <f>IF(OR(M64="",N64=""),"",VLOOKUP(CONCATENATE(M64," dienų darbo savaitė"),'Atostogų išmokų FN'!$A$8:$AH$9,N64-16)/100)</f>
        <v/>
      </c>
      <c r="P64" s="32">
        <f t="shared" si="2"/>
        <v>0</v>
      </c>
      <c r="Q64" s="4"/>
      <c r="R64" s="34" t="str">
        <f>IF(OR(M64="",Q64=""),"",HLOOKUP(Q64,'Papild.poilsio d. išmokų FN '!$C$6:$Q$8,3,0)/100)</f>
        <v/>
      </c>
      <c r="S64" s="32">
        <f t="shared" si="3"/>
        <v>0</v>
      </c>
      <c r="T64" s="70"/>
    </row>
    <row r="65" spans="1:20" x14ac:dyDescent="0.2">
      <c r="A65" s="42"/>
      <c r="B65" s="3"/>
      <c r="C65" s="3"/>
      <c r="D65" s="4"/>
      <c r="E65" s="4"/>
      <c r="F65" s="4"/>
      <c r="G65" s="4"/>
      <c r="H65" s="4"/>
      <c r="I65" s="4"/>
      <c r="J65" s="4"/>
      <c r="K65" s="4">
        <f t="shared" si="1"/>
        <v>0</v>
      </c>
      <c r="L65" s="32">
        <f t="shared" si="0"/>
        <v>0</v>
      </c>
      <c r="M65" s="33"/>
      <c r="N65" s="14"/>
      <c r="O65" s="34" t="str">
        <f>IF(OR(M65="",N65=""),"",VLOOKUP(CONCATENATE(M65," dienų darbo savaitė"),'Atostogų išmokų FN'!$A$8:$AH$9,N65-16)/100)</f>
        <v/>
      </c>
      <c r="P65" s="32">
        <f t="shared" si="2"/>
        <v>0</v>
      </c>
      <c r="Q65" s="4"/>
      <c r="R65" s="34" t="str">
        <f>IF(OR(M65="",Q65=""),"",HLOOKUP(Q65,'Papild.poilsio d. išmokų FN '!$C$6:$Q$8,3,0)/100)</f>
        <v/>
      </c>
      <c r="S65" s="32">
        <f t="shared" si="3"/>
        <v>0</v>
      </c>
      <c r="T65" s="70"/>
    </row>
    <row r="66" spans="1:20" x14ac:dyDescent="0.2">
      <c r="A66" s="42"/>
      <c r="B66" s="3"/>
      <c r="C66" s="3"/>
      <c r="D66" s="4"/>
      <c r="E66" s="4"/>
      <c r="F66" s="4"/>
      <c r="G66" s="4"/>
      <c r="H66" s="4"/>
      <c r="I66" s="4"/>
      <c r="J66" s="4"/>
      <c r="K66" s="4">
        <f t="shared" si="1"/>
        <v>0</v>
      </c>
      <c r="L66" s="32">
        <f t="shared" si="0"/>
        <v>0</v>
      </c>
      <c r="M66" s="33"/>
      <c r="N66" s="14"/>
      <c r="O66" s="34" t="str">
        <f>IF(OR(M66="",N66=""),"",VLOOKUP(CONCATENATE(M66," dienų darbo savaitė"),'Atostogų išmokų FN'!$A$8:$AH$9,N66-16)/100)</f>
        <v/>
      </c>
      <c r="P66" s="32">
        <f t="shared" si="2"/>
        <v>0</v>
      </c>
      <c r="Q66" s="4"/>
      <c r="R66" s="34" t="str">
        <f>IF(OR(M66="",Q66=""),"",HLOOKUP(Q66,'Papild.poilsio d. išmokų FN '!$C$6:$Q$8,3,0)/100)</f>
        <v/>
      </c>
      <c r="S66" s="32">
        <f t="shared" si="3"/>
        <v>0</v>
      </c>
      <c r="T66" s="70"/>
    </row>
    <row r="67" spans="1:20" x14ac:dyDescent="0.2">
      <c r="A67" s="42"/>
      <c r="B67" s="3"/>
      <c r="C67" s="3"/>
      <c r="D67" s="4"/>
      <c r="E67" s="4"/>
      <c r="F67" s="4"/>
      <c r="G67" s="4"/>
      <c r="H67" s="4"/>
      <c r="I67" s="4"/>
      <c r="J67" s="4"/>
      <c r="K67" s="4">
        <f t="shared" si="1"/>
        <v>0</v>
      </c>
      <c r="L67" s="32">
        <f t="shared" si="0"/>
        <v>0</v>
      </c>
      <c r="M67" s="33"/>
      <c r="N67" s="14"/>
      <c r="O67" s="34" t="str">
        <f>IF(OR(M67="",N67=""),"",VLOOKUP(CONCATENATE(M67," dienų darbo savaitė"),'Atostogų išmokų FN'!$A$8:$AH$9,N67-16)/100)</f>
        <v/>
      </c>
      <c r="P67" s="32">
        <f t="shared" si="2"/>
        <v>0</v>
      </c>
      <c r="Q67" s="4"/>
      <c r="R67" s="34" t="str">
        <f>IF(OR(M67="",Q67=""),"",HLOOKUP(Q67,'Papild.poilsio d. išmokų FN '!$C$6:$Q$8,3,0)/100)</f>
        <v/>
      </c>
      <c r="S67" s="32">
        <f t="shared" si="3"/>
        <v>0</v>
      </c>
      <c r="T67" s="70"/>
    </row>
    <row r="68" spans="1:20" x14ac:dyDescent="0.2">
      <c r="A68" s="42"/>
      <c r="B68" s="3"/>
      <c r="C68" s="3"/>
      <c r="D68" s="4"/>
      <c r="E68" s="4"/>
      <c r="F68" s="4"/>
      <c r="G68" s="4"/>
      <c r="H68" s="4"/>
      <c r="I68" s="4"/>
      <c r="J68" s="4"/>
      <c r="K68" s="4">
        <f t="shared" si="1"/>
        <v>0</v>
      </c>
      <c r="L68" s="32">
        <f t="shared" si="0"/>
        <v>0</v>
      </c>
      <c r="M68" s="33"/>
      <c r="N68" s="14"/>
      <c r="O68" s="34" t="str">
        <f>IF(OR(M68="",N68=""),"",VLOOKUP(CONCATENATE(M68," dienų darbo savaitė"),'Atostogų išmokų FN'!$A$8:$AH$9,N68-16)/100)</f>
        <v/>
      </c>
      <c r="P68" s="32">
        <f t="shared" si="2"/>
        <v>0</v>
      </c>
      <c r="Q68" s="4"/>
      <c r="R68" s="34" t="str">
        <f>IF(OR(M68="",Q68=""),"",HLOOKUP(Q68,'Papild.poilsio d. išmokų FN '!$C$6:$Q$8,3,0)/100)</f>
        <v/>
      </c>
      <c r="S68" s="32">
        <f t="shared" si="3"/>
        <v>0</v>
      </c>
      <c r="T68" s="70"/>
    </row>
    <row r="69" spans="1:20" x14ac:dyDescent="0.2">
      <c r="A69" s="74" t="s">
        <v>17</v>
      </c>
      <c r="B69" s="74"/>
      <c r="C69" s="74"/>
      <c r="D69" s="35">
        <f t="shared" ref="D69:L69" si="4">SUM(D24:D68)</f>
        <v>0</v>
      </c>
      <c r="E69" s="35">
        <f t="shared" si="4"/>
        <v>0</v>
      </c>
      <c r="F69" s="35">
        <f t="shared" si="4"/>
        <v>0</v>
      </c>
      <c r="G69" s="35">
        <f t="shared" si="4"/>
        <v>0</v>
      </c>
      <c r="H69" s="35">
        <f t="shared" si="4"/>
        <v>0</v>
      </c>
      <c r="I69" s="35">
        <f t="shared" si="4"/>
        <v>0</v>
      </c>
      <c r="J69" s="35">
        <f t="shared" si="4"/>
        <v>0</v>
      </c>
      <c r="K69" s="35">
        <f t="shared" si="4"/>
        <v>0</v>
      </c>
      <c r="L69" s="35">
        <f t="shared" si="4"/>
        <v>0</v>
      </c>
      <c r="M69" s="35"/>
      <c r="N69" s="35"/>
      <c r="O69" s="35"/>
      <c r="P69" s="35">
        <f>SUM(P24:P68)</f>
        <v>0</v>
      </c>
      <c r="Q69" s="35"/>
      <c r="R69" s="35"/>
      <c r="S69" s="35">
        <f>SUM(S24:S68)</f>
        <v>0</v>
      </c>
      <c r="T69" s="35"/>
    </row>
    <row r="70" spans="1:20" ht="13.5" customHeight="1" x14ac:dyDescent="0.2">
      <c r="A70" s="43"/>
      <c r="B70" s="44"/>
      <c r="C70" s="44"/>
      <c r="D70" s="45"/>
      <c r="E70" s="43"/>
      <c r="F70" s="45"/>
      <c r="G70" s="43"/>
      <c r="H70" s="43"/>
      <c r="I70" s="43"/>
      <c r="J70" s="43"/>
      <c r="K70" s="43"/>
      <c r="L70" s="46"/>
      <c r="M70" s="44"/>
      <c r="N70" s="44"/>
      <c r="O70" s="44"/>
      <c r="P70" s="44"/>
      <c r="Q70" s="44"/>
    </row>
    <row r="71" spans="1:20" ht="15.75" customHeight="1" x14ac:dyDescent="0.2">
      <c r="A71" s="75" t="s">
        <v>43</v>
      </c>
      <c r="B71" s="75"/>
      <c r="C71" s="75"/>
      <c r="D71" s="75"/>
      <c r="E71" s="75"/>
      <c r="F71" s="75"/>
      <c r="G71" s="75"/>
      <c r="H71" s="75"/>
      <c r="I71" s="75"/>
      <c r="J71" s="75"/>
      <c r="K71" s="75"/>
      <c r="L71" s="75"/>
      <c r="M71" s="75"/>
      <c r="N71" s="75"/>
      <c r="O71" s="75"/>
      <c r="P71" s="75"/>
      <c r="Q71" s="75"/>
      <c r="R71" s="75"/>
      <c r="S71" s="75"/>
      <c r="T71" s="75"/>
    </row>
    <row r="72" spans="1:20" ht="95.25" customHeight="1" x14ac:dyDescent="0.2">
      <c r="A72" s="76" t="s">
        <v>42</v>
      </c>
      <c r="B72" s="76"/>
      <c r="C72" s="76"/>
      <c r="D72" s="76"/>
      <c r="E72" s="76"/>
      <c r="F72" s="76"/>
      <c r="G72" s="76"/>
      <c r="H72" s="76"/>
      <c r="I72" s="76"/>
      <c r="J72" s="76"/>
      <c r="K72" s="76"/>
      <c r="L72" s="76"/>
      <c r="M72" s="76"/>
      <c r="N72" s="76"/>
      <c r="O72" s="76"/>
      <c r="P72" s="76"/>
      <c r="Q72" s="76"/>
      <c r="R72" s="76"/>
      <c r="S72" s="76"/>
      <c r="T72" s="76"/>
    </row>
    <row r="73" spans="1:20" ht="13.5" customHeight="1" x14ac:dyDescent="0.2">
      <c r="A73" s="5"/>
      <c r="B73" s="6"/>
      <c r="C73" s="6"/>
      <c r="D73" s="7"/>
      <c r="E73" s="5"/>
      <c r="F73" s="7"/>
      <c r="G73" s="5"/>
      <c r="H73" s="5"/>
      <c r="I73" s="5"/>
      <c r="J73" s="5"/>
      <c r="K73" s="5"/>
      <c r="L73" s="8"/>
      <c r="M73" s="6"/>
      <c r="N73" s="6"/>
      <c r="O73" s="6"/>
      <c r="P73" s="6"/>
      <c r="Q73" s="6"/>
    </row>
    <row r="74" spans="1:20" s="22" customFormat="1" x14ac:dyDescent="0.2">
      <c r="A74" s="20"/>
      <c r="B74" s="21"/>
      <c r="C74" s="21"/>
      <c r="D74" s="21"/>
      <c r="E74" s="20"/>
      <c r="F74" s="20"/>
      <c r="G74" s="20"/>
      <c r="H74" s="20"/>
      <c r="I74" s="20"/>
      <c r="J74" s="21"/>
      <c r="K74" s="21"/>
      <c r="L74" s="21"/>
      <c r="M74" s="20"/>
      <c r="N74" s="20"/>
      <c r="O74" s="20"/>
      <c r="P74" s="21"/>
      <c r="Q74" s="21"/>
      <c r="R74" s="21"/>
    </row>
    <row r="75" spans="1:20" ht="15" x14ac:dyDescent="0.2">
      <c r="A75" s="12"/>
      <c r="B75" s="77" t="s">
        <v>33</v>
      </c>
      <c r="C75" s="77"/>
      <c r="D75" s="77"/>
      <c r="E75" s="13"/>
      <c r="J75" s="77" t="s">
        <v>34</v>
      </c>
      <c r="K75" s="77"/>
      <c r="L75" s="77"/>
      <c r="P75" s="77" t="s">
        <v>35</v>
      </c>
      <c r="Q75" s="77"/>
      <c r="R75" s="77"/>
    </row>
    <row r="76" spans="1:20" ht="15" x14ac:dyDescent="0.2">
      <c r="A76" s="12"/>
      <c r="B76" s="13"/>
      <c r="C76" s="13"/>
      <c r="D76" s="13"/>
      <c r="E76" s="13"/>
    </row>
    <row r="77" spans="1:20" ht="15" x14ac:dyDescent="0.2">
      <c r="A77" s="72" t="s">
        <v>83</v>
      </c>
      <c r="B77" s="13"/>
      <c r="C77" s="13"/>
      <c r="D77" s="13"/>
      <c r="E77" s="13"/>
    </row>
    <row r="78" spans="1:20" ht="15" x14ac:dyDescent="0.2">
      <c r="A78" s="73" t="s">
        <v>82</v>
      </c>
      <c r="B78" s="73"/>
      <c r="C78" s="73"/>
      <c r="D78" s="73"/>
      <c r="E78" s="73"/>
      <c r="F78" s="73"/>
      <c r="G78" s="73"/>
      <c r="H78" s="73"/>
      <c r="I78" s="73"/>
      <c r="J78" s="73"/>
      <c r="K78" s="73"/>
      <c r="L78" s="73"/>
      <c r="M78" s="73"/>
      <c r="N78" s="73"/>
      <c r="O78" s="73"/>
      <c r="P78" s="73"/>
      <c r="Q78" s="73"/>
      <c r="R78" s="73"/>
      <c r="S78" s="73"/>
      <c r="T78" s="73"/>
    </row>
    <row r="79" spans="1:20" ht="15" x14ac:dyDescent="0.2">
      <c r="A79" s="12"/>
      <c r="B79" s="13"/>
      <c r="C79" s="13"/>
      <c r="D79" s="13"/>
      <c r="E79" s="13"/>
    </row>
    <row r="80" spans="1:20" x14ac:dyDescent="0.2">
      <c r="A80" s="13"/>
      <c r="B80" s="23"/>
      <c r="C80" s="23"/>
      <c r="D80" s="23"/>
      <c r="E80" s="23"/>
      <c r="F80" s="13"/>
    </row>
    <row r="81" spans="1:13" ht="12.75" customHeight="1" x14ac:dyDescent="0.2">
      <c r="A81" s="13"/>
      <c r="B81" s="24"/>
      <c r="C81" s="24"/>
      <c r="D81" s="24"/>
      <c r="E81" s="24"/>
      <c r="F81" s="13"/>
    </row>
    <row r="85" spans="1:13" x14ac:dyDescent="0.2">
      <c r="M85" s="17" t="s">
        <v>31</v>
      </c>
    </row>
  </sheetData>
  <mergeCells count="38">
    <mergeCell ref="T20:T22"/>
    <mergeCell ref="A6:T6"/>
    <mergeCell ref="A13:J13"/>
    <mergeCell ref="A14:C14"/>
    <mergeCell ref="A15:C15"/>
    <mergeCell ref="D14:T14"/>
    <mergeCell ref="D15:T15"/>
    <mergeCell ref="A7:T7"/>
    <mergeCell ref="A17:J17"/>
    <mergeCell ref="A18:C18"/>
    <mergeCell ref="A20:A22"/>
    <mergeCell ref="B20:B22"/>
    <mergeCell ref="C20:C22"/>
    <mergeCell ref="D20:D22"/>
    <mergeCell ref="E20:E22"/>
    <mergeCell ref="D18:E18"/>
    <mergeCell ref="F20:J20"/>
    <mergeCell ref="Q20:Q22"/>
    <mergeCell ref="R20:R22"/>
    <mergeCell ref="S20:S22"/>
    <mergeCell ref="F21:F22"/>
    <mergeCell ref="G21:G22"/>
    <mergeCell ref="H21:H22"/>
    <mergeCell ref="I21:I22"/>
    <mergeCell ref="J21:J22"/>
    <mergeCell ref="K20:K22"/>
    <mergeCell ref="L20:L22"/>
    <mergeCell ref="M20:M22"/>
    <mergeCell ref="N20:N22"/>
    <mergeCell ref="O20:O22"/>
    <mergeCell ref="P20:P22"/>
    <mergeCell ref="A78:T78"/>
    <mergeCell ref="A69:C69"/>
    <mergeCell ref="A71:T71"/>
    <mergeCell ref="A72:T72"/>
    <mergeCell ref="B75:D75"/>
    <mergeCell ref="J75:L75"/>
    <mergeCell ref="P75:R75"/>
  </mergeCells>
  <dataValidations count="5">
    <dataValidation type="list" allowBlank="1" showInputMessage="1" showErrorMessage="1" sqref="WVG983095 D65591 IU65591 SQ65591 ACM65591 AMI65591 AWE65591 BGA65591 BPW65591 BZS65591 CJO65591 CTK65591 DDG65591 DNC65591 DWY65591 EGU65591 EQQ65591 FAM65591 FKI65591 FUE65591 GEA65591 GNW65591 GXS65591 HHO65591 HRK65591 IBG65591 ILC65591 IUY65591 JEU65591 JOQ65591 JYM65591 KII65591 KSE65591 LCA65591 LLW65591 LVS65591 MFO65591 MPK65591 MZG65591 NJC65591 NSY65591 OCU65591 OMQ65591 OWM65591 PGI65591 PQE65591 QAA65591 QJW65591 QTS65591 RDO65591 RNK65591 RXG65591 SHC65591 SQY65591 TAU65591 TKQ65591 TUM65591 UEI65591 UOE65591 UYA65591 VHW65591 VRS65591 WBO65591 WLK65591 WVG65591 D131127 IU131127 SQ131127 ACM131127 AMI131127 AWE131127 BGA131127 BPW131127 BZS131127 CJO131127 CTK131127 DDG131127 DNC131127 DWY131127 EGU131127 EQQ131127 FAM131127 FKI131127 FUE131127 GEA131127 GNW131127 GXS131127 HHO131127 HRK131127 IBG131127 ILC131127 IUY131127 JEU131127 JOQ131127 JYM131127 KII131127 KSE131127 LCA131127 LLW131127 LVS131127 MFO131127 MPK131127 MZG131127 NJC131127 NSY131127 OCU131127 OMQ131127 OWM131127 PGI131127 PQE131127 QAA131127 QJW131127 QTS131127 RDO131127 RNK131127 RXG131127 SHC131127 SQY131127 TAU131127 TKQ131127 TUM131127 UEI131127 UOE131127 UYA131127 VHW131127 VRS131127 WBO131127 WLK131127 WVG131127 D196663 IU196663 SQ196663 ACM196663 AMI196663 AWE196663 BGA196663 BPW196663 BZS196663 CJO196663 CTK196663 DDG196663 DNC196663 DWY196663 EGU196663 EQQ196663 FAM196663 FKI196663 FUE196663 GEA196663 GNW196663 GXS196663 HHO196663 HRK196663 IBG196663 ILC196663 IUY196663 JEU196663 JOQ196663 JYM196663 KII196663 KSE196663 LCA196663 LLW196663 LVS196663 MFO196663 MPK196663 MZG196663 NJC196663 NSY196663 OCU196663 OMQ196663 OWM196663 PGI196663 PQE196663 QAA196663 QJW196663 QTS196663 RDO196663 RNK196663 RXG196663 SHC196663 SQY196663 TAU196663 TKQ196663 TUM196663 UEI196663 UOE196663 UYA196663 VHW196663 VRS196663 WBO196663 WLK196663 WVG196663 D262199 IU262199 SQ262199 ACM262199 AMI262199 AWE262199 BGA262199 BPW262199 BZS262199 CJO262199 CTK262199 DDG262199 DNC262199 DWY262199 EGU262199 EQQ262199 FAM262199 FKI262199 FUE262199 GEA262199 GNW262199 GXS262199 HHO262199 HRK262199 IBG262199 ILC262199 IUY262199 JEU262199 JOQ262199 JYM262199 KII262199 KSE262199 LCA262199 LLW262199 LVS262199 MFO262199 MPK262199 MZG262199 NJC262199 NSY262199 OCU262199 OMQ262199 OWM262199 PGI262199 PQE262199 QAA262199 QJW262199 QTS262199 RDO262199 RNK262199 RXG262199 SHC262199 SQY262199 TAU262199 TKQ262199 TUM262199 UEI262199 UOE262199 UYA262199 VHW262199 VRS262199 WBO262199 WLK262199 WVG262199 D327735 IU327735 SQ327735 ACM327735 AMI327735 AWE327735 BGA327735 BPW327735 BZS327735 CJO327735 CTK327735 DDG327735 DNC327735 DWY327735 EGU327735 EQQ327735 FAM327735 FKI327735 FUE327735 GEA327735 GNW327735 GXS327735 HHO327735 HRK327735 IBG327735 ILC327735 IUY327735 JEU327735 JOQ327735 JYM327735 KII327735 KSE327735 LCA327735 LLW327735 LVS327735 MFO327735 MPK327735 MZG327735 NJC327735 NSY327735 OCU327735 OMQ327735 OWM327735 PGI327735 PQE327735 QAA327735 QJW327735 QTS327735 RDO327735 RNK327735 RXG327735 SHC327735 SQY327735 TAU327735 TKQ327735 TUM327735 UEI327735 UOE327735 UYA327735 VHW327735 VRS327735 WBO327735 WLK327735 WVG327735 D393271 IU393271 SQ393271 ACM393271 AMI393271 AWE393271 BGA393271 BPW393271 BZS393271 CJO393271 CTK393271 DDG393271 DNC393271 DWY393271 EGU393271 EQQ393271 FAM393271 FKI393271 FUE393271 GEA393271 GNW393271 GXS393271 HHO393271 HRK393271 IBG393271 ILC393271 IUY393271 JEU393271 JOQ393271 JYM393271 KII393271 KSE393271 LCA393271 LLW393271 LVS393271 MFO393271 MPK393271 MZG393271 NJC393271 NSY393271 OCU393271 OMQ393271 OWM393271 PGI393271 PQE393271 QAA393271 QJW393271 QTS393271 RDO393271 RNK393271 RXG393271 SHC393271 SQY393271 TAU393271 TKQ393271 TUM393271 UEI393271 UOE393271 UYA393271 VHW393271 VRS393271 WBO393271 WLK393271 WVG393271 D458807 IU458807 SQ458807 ACM458807 AMI458807 AWE458807 BGA458807 BPW458807 BZS458807 CJO458807 CTK458807 DDG458807 DNC458807 DWY458807 EGU458807 EQQ458807 FAM458807 FKI458807 FUE458807 GEA458807 GNW458807 GXS458807 HHO458807 HRK458807 IBG458807 ILC458807 IUY458807 JEU458807 JOQ458807 JYM458807 KII458807 KSE458807 LCA458807 LLW458807 LVS458807 MFO458807 MPK458807 MZG458807 NJC458807 NSY458807 OCU458807 OMQ458807 OWM458807 PGI458807 PQE458807 QAA458807 QJW458807 QTS458807 RDO458807 RNK458807 RXG458807 SHC458807 SQY458807 TAU458807 TKQ458807 TUM458807 UEI458807 UOE458807 UYA458807 VHW458807 VRS458807 WBO458807 WLK458807 WVG458807 D524343 IU524343 SQ524343 ACM524343 AMI524343 AWE524343 BGA524343 BPW524343 BZS524343 CJO524343 CTK524343 DDG524343 DNC524343 DWY524343 EGU524343 EQQ524343 FAM524343 FKI524343 FUE524343 GEA524343 GNW524343 GXS524343 HHO524343 HRK524343 IBG524343 ILC524343 IUY524343 JEU524343 JOQ524343 JYM524343 KII524343 KSE524343 LCA524343 LLW524343 LVS524343 MFO524343 MPK524343 MZG524343 NJC524343 NSY524343 OCU524343 OMQ524343 OWM524343 PGI524343 PQE524343 QAA524343 QJW524343 QTS524343 RDO524343 RNK524343 RXG524343 SHC524343 SQY524343 TAU524343 TKQ524343 TUM524343 UEI524343 UOE524343 UYA524343 VHW524343 VRS524343 WBO524343 WLK524343 WVG524343 D589879 IU589879 SQ589879 ACM589879 AMI589879 AWE589879 BGA589879 BPW589879 BZS589879 CJO589879 CTK589879 DDG589879 DNC589879 DWY589879 EGU589879 EQQ589879 FAM589879 FKI589879 FUE589879 GEA589879 GNW589879 GXS589879 HHO589879 HRK589879 IBG589879 ILC589879 IUY589879 JEU589879 JOQ589879 JYM589879 KII589879 KSE589879 LCA589879 LLW589879 LVS589879 MFO589879 MPK589879 MZG589879 NJC589879 NSY589879 OCU589879 OMQ589879 OWM589879 PGI589879 PQE589879 QAA589879 QJW589879 QTS589879 RDO589879 RNK589879 RXG589879 SHC589879 SQY589879 TAU589879 TKQ589879 TUM589879 UEI589879 UOE589879 UYA589879 VHW589879 VRS589879 WBO589879 WLK589879 WVG589879 D655415 IU655415 SQ655415 ACM655415 AMI655415 AWE655415 BGA655415 BPW655415 BZS655415 CJO655415 CTK655415 DDG655415 DNC655415 DWY655415 EGU655415 EQQ655415 FAM655415 FKI655415 FUE655415 GEA655415 GNW655415 GXS655415 HHO655415 HRK655415 IBG655415 ILC655415 IUY655415 JEU655415 JOQ655415 JYM655415 KII655415 KSE655415 LCA655415 LLW655415 LVS655415 MFO655415 MPK655415 MZG655415 NJC655415 NSY655415 OCU655415 OMQ655415 OWM655415 PGI655415 PQE655415 QAA655415 QJW655415 QTS655415 RDO655415 RNK655415 RXG655415 SHC655415 SQY655415 TAU655415 TKQ655415 TUM655415 UEI655415 UOE655415 UYA655415 VHW655415 VRS655415 WBO655415 WLK655415 WVG655415 D720951 IU720951 SQ720951 ACM720951 AMI720951 AWE720951 BGA720951 BPW720951 BZS720951 CJO720951 CTK720951 DDG720951 DNC720951 DWY720951 EGU720951 EQQ720951 FAM720951 FKI720951 FUE720951 GEA720951 GNW720951 GXS720951 HHO720951 HRK720951 IBG720951 ILC720951 IUY720951 JEU720951 JOQ720951 JYM720951 KII720951 KSE720951 LCA720951 LLW720951 LVS720951 MFO720951 MPK720951 MZG720951 NJC720951 NSY720951 OCU720951 OMQ720951 OWM720951 PGI720951 PQE720951 QAA720951 QJW720951 QTS720951 RDO720951 RNK720951 RXG720951 SHC720951 SQY720951 TAU720951 TKQ720951 TUM720951 UEI720951 UOE720951 UYA720951 VHW720951 VRS720951 WBO720951 WLK720951 WVG720951 D786487 IU786487 SQ786487 ACM786487 AMI786487 AWE786487 BGA786487 BPW786487 BZS786487 CJO786487 CTK786487 DDG786487 DNC786487 DWY786487 EGU786487 EQQ786487 FAM786487 FKI786487 FUE786487 GEA786487 GNW786487 GXS786487 HHO786487 HRK786487 IBG786487 ILC786487 IUY786487 JEU786487 JOQ786487 JYM786487 KII786487 KSE786487 LCA786487 LLW786487 LVS786487 MFO786487 MPK786487 MZG786487 NJC786487 NSY786487 OCU786487 OMQ786487 OWM786487 PGI786487 PQE786487 QAA786487 QJW786487 QTS786487 RDO786487 RNK786487 RXG786487 SHC786487 SQY786487 TAU786487 TKQ786487 TUM786487 UEI786487 UOE786487 UYA786487 VHW786487 VRS786487 WBO786487 WLK786487 WVG786487 D852023 IU852023 SQ852023 ACM852023 AMI852023 AWE852023 BGA852023 BPW852023 BZS852023 CJO852023 CTK852023 DDG852023 DNC852023 DWY852023 EGU852023 EQQ852023 FAM852023 FKI852023 FUE852023 GEA852023 GNW852023 GXS852023 HHO852023 HRK852023 IBG852023 ILC852023 IUY852023 JEU852023 JOQ852023 JYM852023 KII852023 KSE852023 LCA852023 LLW852023 LVS852023 MFO852023 MPK852023 MZG852023 NJC852023 NSY852023 OCU852023 OMQ852023 OWM852023 PGI852023 PQE852023 QAA852023 QJW852023 QTS852023 RDO852023 RNK852023 RXG852023 SHC852023 SQY852023 TAU852023 TKQ852023 TUM852023 UEI852023 UOE852023 UYA852023 VHW852023 VRS852023 WBO852023 WLK852023 WVG852023 D917559 IU917559 SQ917559 ACM917559 AMI917559 AWE917559 BGA917559 BPW917559 BZS917559 CJO917559 CTK917559 DDG917559 DNC917559 DWY917559 EGU917559 EQQ917559 FAM917559 FKI917559 FUE917559 GEA917559 GNW917559 GXS917559 HHO917559 HRK917559 IBG917559 ILC917559 IUY917559 JEU917559 JOQ917559 JYM917559 KII917559 KSE917559 LCA917559 LLW917559 LVS917559 MFO917559 MPK917559 MZG917559 NJC917559 NSY917559 OCU917559 OMQ917559 OWM917559 PGI917559 PQE917559 QAA917559 QJW917559 QTS917559 RDO917559 RNK917559 RXG917559 SHC917559 SQY917559 TAU917559 TKQ917559 TUM917559 UEI917559 UOE917559 UYA917559 VHW917559 VRS917559 WBO917559 WLK917559 WVG917559 D983095 IU983095 SQ983095 ACM983095 AMI983095 AWE983095 BGA983095 BPW983095 BZS983095 CJO983095 CTK983095 DDG983095 DNC983095 DWY983095 EGU983095 EQQ983095 FAM983095 FKI983095 FUE983095 GEA983095 GNW983095 GXS983095 HHO983095 HRK983095 IBG983095 ILC983095 IUY983095 JEU983095 JOQ983095 JYM983095 KII983095 KSE983095 LCA983095 LLW983095 LVS983095 MFO983095 MPK983095 MZG983095 NJC983095 NSY983095 OCU983095 OMQ983095 OWM983095 PGI983095 PQE983095 QAA983095 QJW983095 QTS983095 RDO983095 RNK983095 RXG983095 SHC983095 SQY983095 TAU983095 TKQ983095 TUM983095 UEI983095 UOE983095 UYA983095 VHW983095 VRS983095 WBO983095 WLK983095" xr:uid="{00000000-0002-0000-0100-000001000000}">
      <formula1>Taip</formula1>
    </dataValidation>
    <dataValidation type="list" allowBlank="1" showInputMessage="1" showErrorMessage="1" sqref="K9" xr:uid="{00000000-0002-0000-0100-000002000000}">
      <formula1>"sausio,vasario,kovo,balandžio,gegužės,birželio,liepos,rugpjūčio,rugsėjo,spalio,lapkričio,gruodžio"</formula1>
    </dataValidation>
    <dataValidation type="list" allowBlank="1" showInputMessage="1" showErrorMessage="1" sqref="I9" xr:uid="{00000000-0002-0000-0100-000003000000}">
      <formula1>"2017,2018,2019,2020,2021,2022"</formula1>
    </dataValidation>
    <dataValidation type="list" allowBlank="1" showInputMessage="1" showErrorMessage="1" sqref="M24:M68" xr:uid="{00000000-0002-0000-0100-000004000000}">
      <formula1>"5,6"</formula1>
    </dataValidation>
    <dataValidation type="list" allowBlank="1" showInputMessage="1" showErrorMessage="1" sqref="D18:E18" xr:uid="{B8A6B68F-A7C1-47DD-ACF4-2D381400B5A9}">
      <formula1>"Biudžetinė Terminuota, Biudžetinė Neterminuota, Verslo įm. ir kt. Terminuota, Verslo įm. ir kt. Neterminuota, Kitos organizacijos* Terminuota, Kitos organizacijos* Neterminuota"</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r:uid="{00000000-0002-0000-0100-000006000000}">
          <x14:formula1>
            <xm:f>'Atostogų išmokų FN'!$D$7:$AH$7</xm:f>
          </x14:formula1>
          <xm:sqref>N24:N68</xm:sqref>
        </x14:dataValidation>
        <x14:dataValidation type="list" allowBlank="1" showInputMessage="1" showErrorMessage="1" xr:uid="{3B18D912-4D0F-4E95-BC17-8F0432B3658B}">
          <x14:formula1>
            <xm:f>'Papild.poilsio d. išmokų FN '!$C$6:$Q$6</xm:f>
          </x14:formula1>
          <xm:sqref>Q24:Q68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77"/>
  <sheetViews>
    <sheetView showGridLines="0" tabSelected="1" topLeftCell="C7" zoomScale="70" zoomScaleNormal="70" zoomScaleSheetLayoutView="75" workbookViewId="0">
      <selection activeCell="D18" sqref="D18:E18"/>
    </sheetView>
  </sheetViews>
  <sheetFormatPr defaultRowHeight="12.75" x14ac:dyDescent="0.2"/>
  <cols>
    <col min="1" max="1" width="12.1640625" style="17" customWidth="1"/>
    <col min="2" max="2" width="30" style="17" customWidth="1"/>
    <col min="3" max="3" width="24.5" style="17" customWidth="1"/>
    <col min="4" max="4" width="17.1640625" style="17" customWidth="1"/>
    <col min="5" max="5" width="15.33203125" style="17" customWidth="1"/>
    <col min="6" max="6" width="14.83203125" style="17" customWidth="1"/>
    <col min="7" max="7" width="13.6640625" style="17" customWidth="1"/>
    <col min="8" max="8" width="12.83203125" style="17" customWidth="1"/>
    <col min="9" max="9" width="19.83203125" style="17" customWidth="1"/>
    <col min="10" max="10" width="16.83203125" style="17" customWidth="1"/>
    <col min="11" max="11" width="16.1640625" style="17" customWidth="1"/>
    <col min="12" max="12" width="19.5" style="17" customWidth="1"/>
    <col min="13" max="13" width="18.5" style="17" customWidth="1"/>
    <col min="14" max="14" width="14.33203125" style="17" customWidth="1"/>
    <col min="15" max="15" width="15.83203125" style="17" customWidth="1"/>
    <col min="16" max="16" width="17.6640625" style="17" customWidth="1"/>
    <col min="17" max="17" width="19.6640625" style="17" customWidth="1"/>
    <col min="18" max="19" width="16.83203125" style="17" customWidth="1"/>
    <col min="20" max="20" width="30" style="17" customWidth="1"/>
    <col min="21" max="251" width="9.33203125" style="17"/>
    <col min="252" max="252" width="12.1640625" style="17" customWidth="1"/>
    <col min="253" max="253" width="30" style="17" customWidth="1"/>
    <col min="254" max="254" width="24.5" style="17" customWidth="1"/>
    <col min="255" max="255" width="17.1640625" style="17" customWidth="1"/>
    <col min="256" max="256" width="15.33203125" style="17" customWidth="1"/>
    <col min="257" max="257" width="13.5" style="17" customWidth="1"/>
    <col min="258" max="259" width="12.83203125" style="17" customWidth="1"/>
    <col min="260" max="260" width="15" style="17" customWidth="1"/>
    <col min="261" max="261" width="16.83203125" style="17" customWidth="1"/>
    <col min="262" max="262" width="16.1640625" style="17" customWidth="1"/>
    <col min="263" max="263" width="15.5" style="17" customWidth="1"/>
    <col min="264" max="264" width="15.83203125" style="17" customWidth="1"/>
    <col min="265" max="265" width="19.5" style="17" customWidth="1"/>
    <col min="266" max="266" width="15.83203125" style="17" customWidth="1"/>
    <col min="267" max="267" width="14.33203125" style="17" customWidth="1"/>
    <col min="268" max="268" width="15.83203125" style="17" customWidth="1"/>
    <col min="269" max="269" width="17.6640625" style="17" customWidth="1"/>
    <col min="270" max="270" width="19.6640625" style="17" customWidth="1"/>
    <col min="271" max="271" width="14.5" style="17" customWidth="1"/>
    <col min="272" max="507" width="9.33203125" style="17"/>
    <col min="508" max="508" width="12.1640625" style="17" customWidth="1"/>
    <col min="509" max="509" width="30" style="17" customWidth="1"/>
    <col min="510" max="510" width="24.5" style="17" customWidth="1"/>
    <col min="511" max="511" width="17.1640625" style="17" customWidth="1"/>
    <col min="512" max="512" width="15.33203125" style="17" customWidth="1"/>
    <col min="513" max="513" width="13.5" style="17" customWidth="1"/>
    <col min="514" max="515" width="12.83203125" style="17" customWidth="1"/>
    <col min="516" max="516" width="15" style="17" customWidth="1"/>
    <col min="517" max="517" width="16.83203125" style="17" customWidth="1"/>
    <col min="518" max="518" width="16.1640625" style="17" customWidth="1"/>
    <col min="519" max="519" width="15.5" style="17" customWidth="1"/>
    <col min="520" max="520" width="15.83203125" style="17" customWidth="1"/>
    <col min="521" max="521" width="19.5" style="17" customWidth="1"/>
    <col min="522" max="522" width="15.83203125" style="17" customWidth="1"/>
    <col min="523" max="523" width="14.33203125" style="17" customWidth="1"/>
    <col min="524" max="524" width="15.83203125" style="17" customWidth="1"/>
    <col min="525" max="525" width="17.6640625" style="17" customWidth="1"/>
    <col min="526" max="526" width="19.6640625" style="17" customWidth="1"/>
    <col min="527" max="527" width="14.5" style="17" customWidth="1"/>
    <col min="528" max="763" width="9.33203125" style="17"/>
    <col min="764" max="764" width="12.1640625" style="17" customWidth="1"/>
    <col min="765" max="765" width="30" style="17" customWidth="1"/>
    <col min="766" max="766" width="24.5" style="17" customWidth="1"/>
    <col min="767" max="767" width="17.1640625" style="17" customWidth="1"/>
    <col min="768" max="768" width="15.33203125" style="17" customWidth="1"/>
    <col min="769" max="769" width="13.5" style="17" customWidth="1"/>
    <col min="770" max="771" width="12.83203125" style="17" customWidth="1"/>
    <col min="772" max="772" width="15" style="17" customWidth="1"/>
    <col min="773" max="773" width="16.83203125" style="17" customWidth="1"/>
    <col min="774" max="774" width="16.1640625" style="17" customWidth="1"/>
    <col min="775" max="775" width="15.5" style="17" customWidth="1"/>
    <col min="776" max="776" width="15.83203125" style="17" customWidth="1"/>
    <col min="777" max="777" width="19.5" style="17" customWidth="1"/>
    <col min="778" max="778" width="15.83203125" style="17" customWidth="1"/>
    <col min="779" max="779" width="14.33203125" style="17" customWidth="1"/>
    <col min="780" max="780" width="15.83203125" style="17" customWidth="1"/>
    <col min="781" max="781" width="17.6640625" style="17" customWidth="1"/>
    <col min="782" max="782" width="19.6640625" style="17" customWidth="1"/>
    <col min="783" max="783" width="14.5" style="17" customWidth="1"/>
    <col min="784" max="1019" width="9.33203125" style="17"/>
    <col min="1020" max="1020" width="12.1640625" style="17" customWidth="1"/>
    <col min="1021" max="1021" width="30" style="17" customWidth="1"/>
    <col min="1022" max="1022" width="24.5" style="17" customWidth="1"/>
    <col min="1023" max="1023" width="17.1640625" style="17" customWidth="1"/>
    <col min="1024" max="1024" width="15.33203125" style="17" customWidth="1"/>
    <col min="1025" max="1025" width="13.5" style="17" customWidth="1"/>
    <col min="1026" max="1027" width="12.83203125" style="17" customWidth="1"/>
    <col min="1028" max="1028" width="15" style="17" customWidth="1"/>
    <col min="1029" max="1029" width="16.83203125" style="17" customWidth="1"/>
    <col min="1030" max="1030" width="16.1640625" style="17" customWidth="1"/>
    <col min="1031" max="1031" width="15.5" style="17" customWidth="1"/>
    <col min="1032" max="1032" width="15.83203125" style="17" customWidth="1"/>
    <col min="1033" max="1033" width="19.5" style="17" customWidth="1"/>
    <col min="1034" max="1034" width="15.83203125" style="17" customWidth="1"/>
    <col min="1035" max="1035" width="14.33203125" style="17" customWidth="1"/>
    <col min="1036" max="1036" width="15.83203125" style="17" customWidth="1"/>
    <col min="1037" max="1037" width="17.6640625" style="17" customWidth="1"/>
    <col min="1038" max="1038" width="19.6640625" style="17" customWidth="1"/>
    <col min="1039" max="1039" width="14.5" style="17" customWidth="1"/>
    <col min="1040" max="1275" width="9.33203125" style="17"/>
    <col min="1276" max="1276" width="12.1640625" style="17" customWidth="1"/>
    <col min="1277" max="1277" width="30" style="17" customWidth="1"/>
    <col min="1278" max="1278" width="24.5" style="17" customWidth="1"/>
    <col min="1279" max="1279" width="17.1640625" style="17" customWidth="1"/>
    <col min="1280" max="1280" width="15.33203125" style="17" customWidth="1"/>
    <col min="1281" max="1281" width="13.5" style="17" customWidth="1"/>
    <col min="1282" max="1283" width="12.83203125" style="17" customWidth="1"/>
    <col min="1284" max="1284" width="15" style="17" customWidth="1"/>
    <col min="1285" max="1285" width="16.83203125" style="17" customWidth="1"/>
    <col min="1286" max="1286" width="16.1640625" style="17" customWidth="1"/>
    <col min="1287" max="1287" width="15.5" style="17" customWidth="1"/>
    <col min="1288" max="1288" width="15.83203125" style="17" customWidth="1"/>
    <col min="1289" max="1289" width="19.5" style="17" customWidth="1"/>
    <col min="1290" max="1290" width="15.83203125" style="17" customWidth="1"/>
    <col min="1291" max="1291" width="14.33203125" style="17" customWidth="1"/>
    <col min="1292" max="1292" width="15.83203125" style="17" customWidth="1"/>
    <col min="1293" max="1293" width="17.6640625" style="17" customWidth="1"/>
    <col min="1294" max="1294" width="19.6640625" style="17" customWidth="1"/>
    <col min="1295" max="1295" width="14.5" style="17" customWidth="1"/>
    <col min="1296" max="1531" width="9.33203125" style="17"/>
    <col min="1532" max="1532" width="12.1640625" style="17" customWidth="1"/>
    <col min="1533" max="1533" width="30" style="17" customWidth="1"/>
    <col min="1534" max="1534" width="24.5" style="17" customWidth="1"/>
    <col min="1535" max="1535" width="17.1640625" style="17" customWidth="1"/>
    <col min="1536" max="1536" width="15.33203125" style="17" customWidth="1"/>
    <col min="1537" max="1537" width="13.5" style="17" customWidth="1"/>
    <col min="1538" max="1539" width="12.83203125" style="17" customWidth="1"/>
    <col min="1540" max="1540" width="15" style="17" customWidth="1"/>
    <col min="1541" max="1541" width="16.83203125" style="17" customWidth="1"/>
    <col min="1542" max="1542" width="16.1640625" style="17" customWidth="1"/>
    <col min="1543" max="1543" width="15.5" style="17" customWidth="1"/>
    <col min="1544" max="1544" width="15.83203125" style="17" customWidth="1"/>
    <col min="1545" max="1545" width="19.5" style="17" customWidth="1"/>
    <col min="1546" max="1546" width="15.83203125" style="17" customWidth="1"/>
    <col min="1547" max="1547" width="14.33203125" style="17" customWidth="1"/>
    <col min="1548" max="1548" width="15.83203125" style="17" customWidth="1"/>
    <col min="1549" max="1549" width="17.6640625" style="17" customWidth="1"/>
    <col min="1550" max="1550" width="19.6640625" style="17" customWidth="1"/>
    <col min="1551" max="1551" width="14.5" style="17" customWidth="1"/>
    <col min="1552" max="1787" width="9.33203125" style="17"/>
    <col min="1788" max="1788" width="12.1640625" style="17" customWidth="1"/>
    <col min="1789" max="1789" width="30" style="17" customWidth="1"/>
    <col min="1790" max="1790" width="24.5" style="17" customWidth="1"/>
    <col min="1791" max="1791" width="17.1640625" style="17" customWidth="1"/>
    <col min="1792" max="1792" width="15.33203125" style="17" customWidth="1"/>
    <col min="1793" max="1793" width="13.5" style="17" customWidth="1"/>
    <col min="1794" max="1795" width="12.83203125" style="17" customWidth="1"/>
    <col min="1796" max="1796" width="15" style="17" customWidth="1"/>
    <col min="1797" max="1797" width="16.83203125" style="17" customWidth="1"/>
    <col min="1798" max="1798" width="16.1640625" style="17" customWidth="1"/>
    <col min="1799" max="1799" width="15.5" style="17" customWidth="1"/>
    <col min="1800" max="1800" width="15.83203125" style="17" customWidth="1"/>
    <col min="1801" max="1801" width="19.5" style="17" customWidth="1"/>
    <col min="1802" max="1802" width="15.83203125" style="17" customWidth="1"/>
    <col min="1803" max="1803" width="14.33203125" style="17" customWidth="1"/>
    <col min="1804" max="1804" width="15.83203125" style="17" customWidth="1"/>
    <col min="1805" max="1805" width="17.6640625" style="17" customWidth="1"/>
    <col min="1806" max="1806" width="19.6640625" style="17" customWidth="1"/>
    <col min="1807" max="1807" width="14.5" style="17" customWidth="1"/>
    <col min="1808" max="2043" width="9.33203125" style="17"/>
    <col min="2044" max="2044" width="12.1640625" style="17" customWidth="1"/>
    <col min="2045" max="2045" width="30" style="17" customWidth="1"/>
    <col min="2046" max="2046" width="24.5" style="17" customWidth="1"/>
    <col min="2047" max="2047" width="17.1640625" style="17" customWidth="1"/>
    <col min="2048" max="2048" width="15.33203125" style="17" customWidth="1"/>
    <col min="2049" max="2049" width="13.5" style="17" customWidth="1"/>
    <col min="2050" max="2051" width="12.83203125" style="17" customWidth="1"/>
    <col min="2052" max="2052" width="15" style="17" customWidth="1"/>
    <col min="2053" max="2053" width="16.83203125" style="17" customWidth="1"/>
    <col min="2054" max="2054" width="16.1640625" style="17" customWidth="1"/>
    <col min="2055" max="2055" width="15.5" style="17" customWidth="1"/>
    <col min="2056" max="2056" width="15.83203125" style="17" customWidth="1"/>
    <col min="2057" max="2057" width="19.5" style="17" customWidth="1"/>
    <col min="2058" max="2058" width="15.83203125" style="17" customWidth="1"/>
    <col min="2059" max="2059" width="14.33203125" style="17" customWidth="1"/>
    <col min="2060" max="2060" width="15.83203125" style="17" customWidth="1"/>
    <col min="2061" max="2061" width="17.6640625" style="17" customWidth="1"/>
    <col min="2062" max="2062" width="19.6640625" style="17" customWidth="1"/>
    <col min="2063" max="2063" width="14.5" style="17" customWidth="1"/>
    <col min="2064" max="2299" width="9.33203125" style="17"/>
    <col min="2300" max="2300" width="12.1640625" style="17" customWidth="1"/>
    <col min="2301" max="2301" width="30" style="17" customWidth="1"/>
    <col min="2302" max="2302" width="24.5" style="17" customWidth="1"/>
    <col min="2303" max="2303" width="17.1640625" style="17" customWidth="1"/>
    <col min="2304" max="2304" width="15.33203125" style="17" customWidth="1"/>
    <col min="2305" max="2305" width="13.5" style="17" customWidth="1"/>
    <col min="2306" max="2307" width="12.83203125" style="17" customWidth="1"/>
    <col min="2308" max="2308" width="15" style="17" customWidth="1"/>
    <col min="2309" max="2309" width="16.83203125" style="17" customWidth="1"/>
    <col min="2310" max="2310" width="16.1640625" style="17" customWidth="1"/>
    <col min="2311" max="2311" width="15.5" style="17" customWidth="1"/>
    <col min="2312" max="2312" width="15.83203125" style="17" customWidth="1"/>
    <col min="2313" max="2313" width="19.5" style="17" customWidth="1"/>
    <col min="2314" max="2314" width="15.83203125" style="17" customWidth="1"/>
    <col min="2315" max="2315" width="14.33203125" style="17" customWidth="1"/>
    <col min="2316" max="2316" width="15.83203125" style="17" customWidth="1"/>
    <col min="2317" max="2317" width="17.6640625" style="17" customWidth="1"/>
    <col min="2318" max="2318" width="19.6640625" style="17" customWidth="1"/>
    <col min="2319" max="2319" width="14.5" style="17" customWidth="1"/>
    <col min="2320" max="2555" width="9.33203125" style="17"/>
    <col min="2556" max="2556" width="12.1640625" style="17" customWidth="1"/>
    <col min="2557" max="2557" width="30" style="17" customWidth="1"/>
    <col min="2558" max="2558" width="24.5" style="17" customWidth="1"/>
    <col min="2559" max="2559" width="17.1640625" style="17" customWidth="1"/>
    <col min="2560" max="2560" width="15.33203125" style="17" customWidth="1"/>
    <col min="2561" max="2561" width="13.5" style="17" customWidth="1"/>
    <col min="2562" max="2563" width="12.83203125" style="17" customWidth="1"/>
    <col min="2564" max="2564" width="15" style="17" customWidth="1"/>
    <col min="2565" max="2565" width="16.83203125" style="17" customWidth="1"/>
    <col min="2566" max="2566" width="16.1640625" style="17" customWidth="1"/>
    <col min="2567" max="2567" width="15.5" style="17" customWidth="1"/>
    <col min="2568" max="2568" width="15.83203125" style="17" customWidth="1"/>
    <col min="2569" max="2569" width="19.5" style="17" customWidth="1"/>
    <col min="2570" max="2570" width="15.83203125" style="17" customWidth="1"/>
    <col min="2571" max="2571" width="14.33203125" style="17" customWidth="1"/>
    <col min="2572" max="2572" width="15.83203125" style="17" customWidth="1"/>
    <col min="2573" max="2573" width="17.6640625" style="17" customWidth="1"/>
    <col min="2574" max="2574" width="19.6640625" style="17" customWidth="1"/>
    <col min="2575" max="2575" width="14.5" style="17" customWidth="1"/>
    <col min="2576" max="2811" width="9.33203125" style="17"/>
    <col min="2812" max="2812" width="12.1640625" style="17" customWidth="1"/>
    <col min="2813" max="2813" width="30" style="17" customWidth="1"/>
    <col min="2814" max="2814" width="24.5" style="17" customWidth="1"/>
    <col min="2815" max="2815" width="17.1640625" style="17" customWidth="1"/>
    <col min="2816" max="2816" width="15.33203125" style="17" customWidth="1"/>
    <col min="2817" max="2817" width="13.5" style="17" customWidth="1"/>
    <col min="2818" max="2819" width="12.83203125" style="17" customWidth="1"/>
    <col min="2820" max="2820" width="15" style="17" customWidth="1"/>
    <col min="2821" max="2821" width="16.83203125" style="17" customWidth="1"/>
    <col min="2822" max="2822" width="16.1640625" style="17" customWidth="1"/>
    <col min="2823" max="2823" width="15.5" style="17" customWidth="1"/>
    <col min="2824" max="2824" width="15.83203125" style="17" customWidth="1"/>
    <col min="2825" max="2825" width="19.5" style="17" customWidth="1"/>
    <col min="2826" max="2826" width="15.83203125" style="17" customWidth="1"/>
    <col min="2827" max="2827" width="14.33203125" style="17" customWidth="1"/>
    <col min="2828" max="2828" width="15.83203125" style="17" customWidth="1"/>
    <col min="2829" max="2829" width="17.6640625" style="17" customWidth="1"/>
    <col min="2830" max="2830" width="19.6640625" style="17" customWidth="1"/>
    <col min="2831" max="2831" width="14.5" style="17" customWidth="1"/>
    <col min="2832" max="3067" width="9.33203125" style="17"/>
    <col min="3068" max="3068" width="12.1640625" style="17" customWidth="1"/>
    <col min="3069" max="3069" width="30" style="17" customWidth="1"/>
    <col min="3070" max="3070" width="24.5" style="17" customWidth="1"/>
    <col min="3071" max="3071" width="17.1640625" style="17" customWidth="1"/>
    <col min="3072" max="3072" width="15.33203125" style="17" customWidth="1"/>
    <col min="3073" max="3073" width="13.5" style="17" customWidth="1"/>
    <col min="3074" max="3075" width="12.83203125" style="17" customWidth="1"/>
    <col min="3076" max="3076" width="15" style="17" customWidth="1"/>
    <col min="3077" max="3077" width="16.83203125" style="17" customWidth="1"/>
    <col min="3078" max="3078" width="16.1640625" style="17" customWidth="1"/>
    <col min="3079" max="3079" width="15.5" style="17" customWidth="1"/>
    <col min="3080" max="3080" width="15.83203125" style="17" customWidth="1"/>
    <col min="3081" max="3081" width="19.5" style="17" customWidth="1"/>
    <col min="3082" max="3082" width="15.83203125" style="17" customWidth="1"/>
    <col min="3083" max="3083" width="14.33203125" style="17" customWidth="1"/>
    <col min="3084" max="3084" width="15.83203125" style="17" customWidth="1"/>
    <col min="3085" max="3085" width="17.6640625" style="17" customWidth="1"/>
    <col min="3086" max="3086" width="19.6640625" style="17" customWidth="1"/>
    <col min="3087" max="3087" width="14.5" style="17" customWidth="1"/>
    <col min="3088" max="3323" width="9.33203125" style="17"/>
    <col min="3324" max="3324" width="12.1640625" style="17" customWidth="1"/>
    <col min="3325" max="3325" width="30" style="17" customWidth="1"/>
    <col min="3326" max="3326" width="24.5" style="17" customWidth="1"/>
    <col min="3327" max="3327" width="17.1640625" style="17" customWidth="1"/>
    <col min="3328" max="3328" width="15.33203125" style="17" customWidth="1"/>
    <col min="3329" max="3329" width="13.5" style="17" customWidth="1"/>
    <col min="3330" max="3331" width="12.83203125" style="17" customWidth="1"/>
    <col min="3332" max="3332" width="15" style="17" customWidth="1"/>
    <col min="3333" max="3333" width="16.83203125" style="17" customWidth="1"/>
    <col min="3334" max="3334" width="16.1640625" style="17" customWidth="1"/>
    <col min="3335" max="3335" width="15.5" style="17" customWidth="1"/>
    <col min="3336" max="3336" width="15.83203125" style="17" customWidth="1"/>
    <col min="3337" max="3337" width="19.5" style="17" customWidth="1"/>
    <col min="3338" max="3338" width="15.83203125" style="17" customWidth="1"/>
    <col min="3339" max="3339" width="14.33203125" style="17" customWidth="1"/>
    <col min="3340" max="3340" width="15.83203125" style="17" customWidth="1"/>
    <col min="3341" max="3341" width="17.6640625" style="17" customWidth="1"/>
    <col min="3342" max="3342" width="19.6640625" style="17" customWidth="1"/>
    <col min="3343" max="3343" width="14.5" style="17" customWidth="1"/>
    <col min="3344" max="3579" width="9.33203125" style="17"/>
    <col min="3580" max="3580" width="12.1640625" style="17" customWidth="1"/>
    <col min="3581" max="3581" width="30" style="17" customWidth="1"/>
    <col min="3582" max="3582" width="24.5" style="17" customWidth="1"/>
    <col min="3583" max="3583" width="17.1640625" style="17" customWidth="1"/>
    <col min="3584" max="3584" width="15.33203125" style="17" customWidth="1"/>
    <col min="3585" max="3585" width="13.5" style="17" customWidth="1"/>
    <col min="3586" max="3587" width="12.83203125" style="17" customWidth="1"/>
    <col min="3588" max="3588" width="15" style="17" customWidth="1"/>
    <col min="3589" max="3589" width="16.83203125" style="17" customWidth="1"/>
    <col min="3590" max="3590" width="16.1640625" style="17" customWidth="1"/>
    <col min="3591" max="3591" width="15.5" style="17" customWidth="1"/>
    <col min="3592" max="3592" width="15.83203125" style="17" customWidth="1"/>
    <col min="3593" max="3593" width="19.5" style="17" customWidth="1"/>
    <col min="3594" max="3594" width="15.83203125" style="17" customWidth="1"/>
    <col min="3595" max="3595" width="14.33203125" style="17" customWidth="1"/>
    <col min="3596" max="3596" width="15.83203125" style="17" customWidth="1"/>
    <col min="3597" max="3597" width="17.6640625" style="17" customWidth="1"/>
    <col min="3598" max="3598" width="19.6640625" style="17" customWidth="1"/>
    <col min="3599" max="3599" width="14.5" style="17" customWidth="1"/>
    <col min="3600" max="3835" width="9.33203125" style="17"/>
    <col min="3836" max="3836" width="12.1640625" style="17" customWidth="1"/>
    <col min="3837" max="3837" width="30" style="17" customWidth="1"/>
    <col min="3838" max="3838" width="24.5" style="17" customWidth="1"/>
    <col min="3839" max="3839" width="17.1640625" style="17" customWidth="1"/>
    <col min="3840" max="3840" width="15.33203125" style="17" customWidth="1"/>
    <col min="3841" max="3841" width="13.5" style="17" customWidth="1"/>
    <col min="3842" max="3843" width="12.83203125" style="17" customWidth="1"/>
    <col min="3844" max="3844" width="15" style="17" customWidth="1"/>
    <col min="3845" max="3845" width="16.83203125" style="17" customWidth="1"/>
    <col min="3846" max="3846" width="16.1640625" style="17" customWidth="1"/>
    <col min="3847" max="3847" width="15.5" style="17" customWidth="1"/>
    <col min="3848" max="3848" width="15.83203125" style="17" customWidth="1"/>
    <col min="3849" max="3849" width="19.5" style="17" customWidth="1"/>
    <col min="3850" max="3850" width="15.83203125" style="17" customWidth="1"/>
    <col min="3851" max="3851" width="14.33203125" style="17" customWidth="1"/>
    <col min="3852" max="3852" width="15.83203125" style="17" customWidth="1"/>
    <col min="3853" max="3853" width="17.6640625" style="17" customWidth="1"/>
    <col min="3854" max="3854" width="19.6640625" style="17" customWidth="1"/>
    <col min="3855" max="3855" width="14.5" style="17" customWidth="1"/>
    <col min="3856" max="4091" width="9.33203125" style="17"/>
    <col min="4092" max="4092" width="12.1640625" style="17" customWidth="1"/>
    <col min="4093" max="4093" width="30" style="17" customWidth="1"/>
    <col min="4094" max="4094" width="24.5" style="17" customWidth="1"/>
    <col min="4095" max="4095" width="17.1640625" style="17" customWidth="1"/>
    <col min="4096" max="4096" width="15.33203125" style="17" customWidth="1"/>
    <col min="4097" max="4097" width="13.5" style="17" customWidth="1"/>
    <col min="4098" max="4099" width="12.83203125" style="17" customWidth="1"/>
    <col min="4100" max="4100" width="15" style="17" customWidth="1"/>
    <col min="4101" max="4101" width="16.83203125" style="17" customWidth="1"/>
    <col min="4102" max="4102" width="16.1640625" style="17" customWidth="1"/>
    <col min="4103" max="4103" width="15.5" style="17" customWidth="1"/>
    <col min="4104" max="4104" width="15.83203125" style="17" customWidth="1"/>
    <col min="4105" max="4105" width="19.5" style="17" customWidth="1"/>
    <col min="4106" max="4106" width="15.83203125" style="17" customWidth="1"/>
    <col min="4107" max="4107" width="14.33203125" style="17" customWidth="1"/>
    <col min="4108" max="4108" width="15.83203125" style="17" customWidth="1"/>
    <col min="4109" max="4109" width="17.6640625" style="17" customWidth="1"/>
    <col min="4110" max="4110" width="19.6640625" style="17" customWidth="1"/>
    <col min="4111" max="4111" width="14.5" style="17" customWidth="1"/>
    <col min="4112" max="4347" width="9.33203125" style="17"/>
    <col min="4348" max="4348" width="12.1640625" style="17" customWidth="1"/>
    <col min="4349" max="4349" width="30" style="17" customWidth="1"/>
    <col min="4350" max="4350" width="24.5" style="17" customWidth="1"/>
    <col min="4351" max="4351" width="17.1640625" style="17" customWidth="1"/>
    <col min="4352" max="4352" width="15.33203125" style="17" customWidth="1"/>
    <col min="4353" max="4353" width="13.5" style="17" customWidth="1"/>
    <col min="4354" max="4355" width="12.83203125" style="17" customWidth="1"/>
    <col min="4356" max="4356" width="15" style="17" customWidth="1"/>
    <col min="4357" max="4357" width="16.83203125" style="17" customWidth="1"/>
    <col min="4358" max="4358" width="16.1640625" style="17" customWidth="1"/>
    <col min="4359" max="4359" width="15.5" style="17" customWidth="1"/>
    <col min="4360" max="4360" width="15.83203125" style="17" customWidth="1"/>
    <col min="4361" max="4361" width="19.5" style="17" customWidth="1"/>
    <col min="4362" max="4362" width="15.83203125" style="17" customWidth="1"/>
    <col min="4363" max="4363" width="14.33203125" style="17" customWidth="1"/>
    <col min="4364" max="4364" width="15.83203125" style="17" customWidth="1"/>
    <col min="4365" max="4365" width="17.6640625" style="17" customWidth="1"/>
    <col min="4366" max="4366" width="19.6640625" style="17" customWidth="1"/>
    <col min="4367" max="4367" width="14.5" style="17" customWidth="1"/>
    <col min="4368" max="4603" width="9.33203125" style="17"/>
    <col min="4604" max="4604" width="12.1640625" style="17" customWidth="1"/>
    <col min="4605" max="4605" width="30" style="17" customWidth="1"/>
    <col min="4606" max="4606" width="24.5" style="17" customWidth="1"/>
    <col min="4607" max="4607" width="17.1640625" style="17" customWidth="1"/>
    <col min="4608" max="4608" width="15.33203125" style="17" customWidth="1"/>
    <col min="4609" max="4609" width="13.5" style="17" customWidth="1"/>
    <col min="4610" max="4611" width="12.83203125" style="17" customWidth="1"/>
    <col min="4612" max="4612" width="15" style="17" customWidth="1"/>
    <col min="4613" max="4613" width="16.83203125" style="17" customWidth="1"/>
    <col min="4614" max="4614" width="16.1640625" style="17" customWidth="1"/>
    <col min="4615" max="4615" width="15.5" style="17" customWidth="1"/>
    <col min="4616" max="4616" width="15.83203125" style="17" customWidth="1"/>
    <col min="4617" max="4617" width="19.5" style="17" customWidth="1"/>
    <col min="4618" max="4618" width="15.83203125" style="17" customWidth="1"/>
    <col min="4619" max="4619" width="14.33203125" style="17" customWidth="1"/>
    <col min="4620" max="4620" width="15.83203125" style="17" customWidth="1"/>
    <col min="4621" max="4621" width="17.6640625" style="17" customWidth="1"/>
    <col min="4622" max="4622" width="19.6640625" style="17" customWidth="1"/>
    <col min="4623" max="4623" width="14.5" style="17" customWidth="1"/>
    <col min="4624" max="4859" width="9.33203125" style="17"/>
    <col min="4860" max="4860" width="12.1640625" style="17" customWidth="1"/>
    <col min="4861" max="4861" width="30" style="17" customWidth="1"/>
    <col min="4862" max="4862" width="24.5" style="17" customWidth="1"/>
    <col min="4863" max="4863" width="17.1640625" style="17" customWidth="1"/>
    <col min="4864" max="4864" width="15.33203125" style="17" customWidth="1"/>
    <col min="4865" max="4865" width="13.5" style="17" customWidth="1"/>
    <col min="4866" max="4867" width="12.83203125" style="17" customWidth="1"/>
    <col min="4868" max="4868" width="15" style="17" customWidth="1"/>
    <col min="4869" max="4869" width="16.83203125" style="17" customWidth="1"/>
    <col min="4870" max="4870" width="16.1640625" style="17" customWidth="1"/>
    <col min="4871" max="4871" width="15.5" style="17" customWidth="1"/>
    <col min="4872" max="4872" width="15.83203125" style="17" customWidth="1"/>
    <col min="4873" max="4873" width="19.5" style="17" customWidth="1"/>
    <col min="4874" max="4874" width="15.83203125" style="17" customWidth="1"/>
    <col min="4875" max="4875" width="14.33203125" style="17" customWidth="1"/>
    <col min="4876" max="4876" width="15.83203125" style="17" customWidth="1"/>
    <col min="4877" max="4877" width="17.6640625" style="17" customWidth="1"/>
    <col min="4878" max="4878" width="19.6640625" style="17" customWidth="1"/>
    <col min="4879" max="4879" width="14.5" style="17" customWidth="1"/>
    <col min="4880" max="5115" width="9.33203125" style="17"/>
    <col min="5116" max="5116" width="12.1640625" style="17" customWidth="1"/>
    <col min="5117" max="5117" width="30" style="17" customWidth="1"/>
    <col min="5118" max="5118" width="24.5" style="17" customWidth="1"/>
    <col min="5119" max="5119" width="17.1640625" style="17" customWidth="1"/>
    <col min="5120" max="5120" width="15.33203125" style="17" customWidth="1"/>
    <col min="5121" max="5121" width="13.5" style="17" customWidth="1"/>
    <col min="5122" max="5123" width="12.83203125" style="17" customWidth="1"/>
    <col min="5124" max="5124" width="15" style="17" customWidth="1"/>
    <col min="5125" max="5125" width="16.83203125" style="17" customWidth="1"/>
    <col min="5126" max="5126" width="16.1640625" style="17" customWidth="1"/>
    <col min="5127" max="5127" width="15.5" style="17" customWidth="1"/>
    <col min="5128" max="5128" width="15.83203125" style="17" customWidth="1"/>
    <col min="5129" max="5129" width="19.5" style="17" customWidth="1"/>
    <col min="5130" max="5130" width="15.83203125" style="17" customWidth="1"/>
    <col min="5131" max="5131" width="14.33203125" style="17" customWidth="1"/>
    <col min="5132" max="5132" width="15.83203125" style="17" customWidth="1"/>
    <col min="5133" max="5133" width="17.6640625" style="17" customWidth="1"/>
    <col min="5134" max="5134" width="19.6640625" style="17" customWidth="1"/>
    <col min="5135" max="5135" width="14.5" style="17" customWidth="1"/>
    <col min="5136" max="5371" width="9.33203125" style="17"/>
    <col min="5372" max="5372" width="12.1640625" style="17" customWidth="1"/>
    <col min="5373" max="5373" width="30" style="17" customWidth="1"/>
    <col min="5374" max="5374" width="24.5" style="17" customWidth="1"/>
    <col min="5375" max="5375" width="17.1640625" style="17" customWidth="1"/>
    <col min="5376" max="5376" width="15.33203125" style="17" customWidth="1"/>
    <col min="5377" max="5377" width="13.5" style="17" customWidth="1"/>
    <col min="5378" max="5379" width="12.83203125" style="17" customWidth="1"/>
    <col min="5380" max="5380" width="15" style="17" customWidth="1"/>
    <col min="5381" max="5381" width="16.83203125" style="17" customWidth="1"/>
    <col min="5382" max="5382" width="16.1640625" style="17" customWidth="1"/>
    <col min="5383" max="5383" width="15.5" style="17" customWidth="1"/>
    <col min="5384" max="5384" width="15.83203125" style="17" customWidth="1"/>
    <col min="5385" max="5385" width="19.5" style="17" customWidth="1"/>
    <col min="5386" max="5386" width="15.83203125" style="17" customWidth="1"/>
    <col min="5387" max="5387" width="14.33203125" style="17" customWidth="1"/>
    <col min="5388" max="5388" width="15.83203125" style="17" customWidth="1"/>
    <col min="5389" max="5389" width="17.6640625" style="17" customWidth="1"/>
    <col min="5390" max="5390" width="19.6640625" style="17" customWidth="1"/>
    <col min="5391" max="5391" width="14.5" style="17" customWidth="1"/>
    <col min="5392" max="5627" width="9.33203125" style="17"/>
    <col min="5628" max="5628" width="12.1640625" style="17" customWidth="1"/>
    <col min="5629" max="5629" width="30" style="17" customWidth="1"/>
    <col min="5630" max="5630" width="24.5" style="17" customWidth="1"/>
    <col min="5631" max="5631" width="17.1640625" style="17" customWidth="1"/>
    <col min="5632" max="5632" width="15.33203125" style="17" customWidth="1"/>
    <col min="5633" max="5633" width="13.5" style="17" customWidth="1"/>
    <col min="5634" max="5635" width="12.83203125" style="17" customWidth="1"/>
    <col min="5636" max="5636" width="15" style="17" customWidth="1"/>
    <col min="5637" max="5637" width="16.83203125" style="17" customWidth="1"/>
    <col min="5638" max="5638" width="16.1640625" style="17" customWidth="1"/>
    <col min="5639" max="5639" width="15.5" style="17" customWidth="1"/>
    <col min="5640" max="5640" width="15.83203125" style="17" customWidth="1"/>
    <col min="5641" max="5641" width="19.5" style="17" customWidth="1"/>
    <col min="5642" max="5642" width="15.83203125" style="17" customWidth="1"/>
    <col min="5643" max="5643" width="14.33203125" style="17" customWidth="1"/>
    <col min="5644" max="5644" width="15.83203125" style="17" customWidth="1"/>
    <col min="5645" max="5645" width="17.6640625" style="17" customWidth="1"/>
    <col min="5646" max="5646" width="19.6640625" style="17" customWidth="1"/>
    <col min="5647" max="5647" width="14.5" style="17" customWidth="1"/>
    <col min="5648" max="5883" width="9.33203125" style="17"/>
    <col min="5884" max="5884" width="12.1640625" style="17" customWidth="1"/>
    <col min="5885" max="5885" width="30" style="17" customWidth="1"/>
    <col min="5886" max="5886" width="24.5" style="17" customWidth="1"/>
    <col min="5887" max="5887" width="17.1640625" style="17" customWidth="1"/>
    <col min="5888" max="5888" width="15.33203125" style="17" customWidth="1"/>
    <col min="5889" max="5889" width="13.5" style="17" customWidth="1"/>
    <col min="5890" max="5891" width="12.83203125" style="17" customWidth="1"/>
    <col min="5892" max="5892" width="15" style="17" customWidth="1"/>
    <col min="5893" max="5893" width="16.83203125" style="17" customWidth="1"/>
    <col min="5894" max="5894" width="16.1640625" style="17" customWidth="1"/>
    <col min="5895" max="5895" width="15.5" style="17" customWidth="1"/>
    <col min="5896" max="5896" width="15.83203125" style="17" customWidth="1"/>
    <col min="5897" max="5897" width="19.5" style="17" customWidth="1"/>
    <col min="5898" max="5898" width="15.83203125" style="17" customWidth="1"/>
    <col min="5899" max="5899" width="14.33203125" style="17" customWidth="1"/>
    <col min="5900" max="5900" width="15.83203125" style="17" customWidth="1"/>
    <col min="5901" max="5901" width="17.6640625" style="17" customWidth="1"/>
    <col min="5902" max="5902" width="19.6640625" style="17" customWidth="1"/>
    <col min="5903" max="5903" width="14.5" style="17" customWidth="1"/>
    <col min="5904" max="6139" width="9.33203125" style="17"/>
    <col min="6140" max="6140" width="12.1640625" style="17" customWidth="1"/>
    <col min="6141" max="6141" width="30" style="17" customWidth="1"/>
    <col min="6142" max="6142" width="24.5" style="17" customWidth="1"/>
    <col min="6143" max="6143" width="17.1640625" style="17" customWidth="1"/>
    <col min="6144" max="6144" width="15.33203125" style="17" customWidth="1"/>
    <col min="6145" max="6145" width="13.5" style="17" customWidth="1"/>
    <col min="6146" max="6147" width="12.83203125" style="17" customWidth="1"/>
    <col min="6148" max="6148" width="15" style="17" customWidth="1"/>
    <col min="6149" max="6149" width="16.83203125" style="17" customWidth="1"/>
    <col min="6150" max="6150" width="16.1640625" style="17" customWidth="1"/>
    <col min="6151" max="6151" width="15.5" style="17" customWidth="1"/>
    <col min="6152" max="6152" width="15.83203125" style="17" customWidth="1"/>
    <col min="6153" max="6153" width="19.5" style="17" customWidth="1"/>
    <col min="6154" max="6154" width="15.83203125" style="17" customWidth="1"/>
    <col min="6155" max="6155" width="14.33203125" style="17" customWidth="1"/>
    <col min="6156" max="6156" width="15.83203125" style="17" customWidth="1"/>
    <col min="6157" max="6157" width="17.6640625" style="17" customWidth="1"/>
    <col min="6158" max="6158" width="19.6640625" style="17" customWidth="1"/>
    <col min="6159" max="6159" width="14.5" style="17" customWidth="1"/>
    <col min="6160" max="6395" width="9.33203125" style="17"/>
    <col min="6396" max="6396" width="12.1640625" style="17" customWidth="1"/>
    <col min="6397" max="6397" width="30" style="17" customWidth="1"/>
    <col min="6398" max="6398" width="24.5" style="17" customWidth="1"/>
    <col min="6399" max="6399" width="17.1640625" style="17" customWidth="1"/>
    <col min="6400" max="6400" width="15.33203125" style="17" customWidth="1"/>
    <col min="6401" max="6401" width="13.5" style="17" customWidth="1"/>
    <col min="6402" max="6403" width="12.83203125" style="17" customWidth="1"/>
    <col min="6404" max="6404" width="15" style="17" customWidth="1"/>
    <col min="6405" max="6405" width="16.83203125" style="17" customWidth="1"/>
    <col min="6406" max="6406" width="16.1640625" style="17" customWidth="1"/>
    <col min="6407" max="6407" width="15.5" style="17" customWidth="1"/>
    <col min="6408" max="6408" width="15.83203125" style="17" customWidth="1"/>
    <col min="6409" max="6409" width="19.5" style="17" customWidth="1"/>
    <col min="6410" max="6410" width="15.83203125" style="17" customWidth="1"/>
    <col min="6411" max="6411" width="14.33203125" style="17" customWidth="1"/>
    <col min="6412" max="6412" width="15.83203125" style="17" customWidth="1"/>
    <col min="6413" max="6413" width="17.6640625" style="17" customWidth="1"/>
    <col min="6414" max="6414" width="19.6640625" style="17" customWidth="1"/>
    <col min="6415" max="6415" width="14.5" style="17" customWidth="1"/>
    <col min="6416" max="6651" width="9.33203125" style="17"/>
    <col min="6652" max="6652" width="12.1640625" style="17" customWidth="1"/>
    <col min="6653" max="6653" width="30" style="17" customWidth="1"/>
    <col min="6654" max="6654" width="24.5" style="17" customWidth="1"/>
    <col min="6655" max="6655" width="17.1640625" style="17" customWidth="1"/>
    <col min="6656" max="6656" width="15.33203125" style="17" customWidth="1"/>
    <col min="6657" max="6657" width="13.5" style="17" customWidth="1"/>
    <col min="6658" max="6659" width="12.83203125" style="17" customWidth="1"/>
    <col min="6660" max="6660" width="15" style="17" customWidth="1"/>
    <col min="6661" max="6661" width="16.83203125" style="17" customWidth="1"/>
    <col min="6662" max="6662" width="16.1640625" style="17" customWidth="1"/>
    <col min="6663" max="6663" width="15.5" style="17" customWidth="1"/>
    <col min="6664" max="6664" width="15.83203125" style="17" customWidth="1"/>
    <col min="6665" max="6665" width="19.5" style="17" customWidth="1"/>
    <col min="6666" max="6666" width="15.83203125" style="17" customWidth="1"/>
    <col min="6667" max="6667" width="14.33203125" style="17" customWidth="1"/>
    <col min="6668" max="6668" width="15.83203125" style="17" customWidth="1"/>
    <col min="6669" max="6669" width="17.6640625" style="17" customWidth="1"/>
    <col min="6670" max="6670" width="19.6640625" style="17" customWidth="1"/>
    <col min="6671" max="6671" width="14.5" style="17" customWidth="1"/>
    <col min="6672" max="6907" width="9.33203125" style="17"/>
    <col min="6908" max="6908" width="12.1640625" style="17" customWidth="1"/>
    <col min="6909" max="6909" width="30" style="17" customWidth="1"/>
    <col min="6910" max="6910" width="24.5" style="17" customWidth="1"/>
    <col min="6911" max="6911" width="17.1640625" style="17" customWidth="1"/>
    <col min="6912" max="6912" width="15.33203125" style="17" customWidth="1"/>
    <col min="6913" max="6913" width="13.5" style="17" customWidth="1"/>
    <col min="6914" max="6915" width="12.83203125" style="17" customWidth="1"/>
    <col min="6916" max="6916" width="15" style="17" customWidth="1"/>
    <col min="6917" max="6917" width="16.83203125" style="17" customWidth="1"/>
    <col min="6918" max="6918" width="16.1640625" style="17" customWidth="1"/>
    <col min="6919" max="6919" width="15.5" style="17" customWidth="1"/>
    <col min="6920" max="6920" width="15.83203125" style="17" customWidth="1"/>
    <col min="6921" max="6921" width="19.5" style="17" customWidth="1"/>
    <col min="6922" max="6922" width="15.83203125" style="17" customWidth="1"/>
    <col min="6923" max="6923" width="14.33203125" style="17" customWidth="1"/>
    <col min="6924" max="6924" width="15.83203125" style="17" customWidth="1"/>
    <col min="6925" max="6925" width="17.6640625" style="17" customWidth="1"/>
    <col min="6926" max="6926" width="19.6640625" style="17" customWidth="1"/>
    <col min="6927" max="6927" width="14.5" style="17" customWidth="1"/>
    <col min="6928" max="7163" width="9.33203125" style="17"/>
    <col min="7164" max="7164" width="12.1640625" style="17" customWidth="1"/>
    <col min="7165" max="7165" width="30" style="17" customWidth="1"/>
    <col min="7166" max="7166" width="24.5" style="17" customWidth="1"/>
    <col min="7167" max="7167" width="17.1640625" style="17" customWidth="1"/>
    <col min="7168" max="7168" width="15.33203125" style="17" customWidth="1"/>
    <col min="7169" max="7169" width="13.5" style="17" customWidth="1"/>
    <col min="7170" max="7171" width="12.83203125" style="17" customWidth="1"/>
    <col min="7172" max="7172" width="15" style="17" customWidth="1"/>
    <col min="7173" max="7173" width="16.83203125" style="17" customWidth="1"/>
    <col min="7174" max="7174" width="16.1640625" style="17" customWidth="1"/>
    <col min="7175" max="7175" width="15.5" style="17" customWidth="1"/>
    <col min="7176" max="7176" width="15.83203125" style="17" customWidth="1"/>
    <col min="7177" max="7177" width="19.5" style="17" customWidth="1"/>
    <col min="7178" max="7178" width="15.83203125" style="17" customWidth="1"/>
    <col min="7179" max="7179" width="14.33203125" style="17" customWidth="1"/>
    <col min="7180" max="7180" width="15.83203125" style="17" customWidth="1"/>
    <col min="7181" max="7181" width="17.6640625" style="17" customWidth="1"/>
    <col min="7182" max="7182" width="19.6640625" style="17" customWidth="1"/>
    <col min="7183" max="7183" width="14.5" style="17" customWidth="1"/>
    <col min="7184" max="7419" width="9.33203125" style="17"/>
    <col min="7420" max="7420" width="12.1640625" style="17" customWidth="1"/>
    <col min="7421" max="7421" width="30" style="17" customWidth="1"/>
    <col min="7422" max="7422" width="24.5" style="17" customWidth="1"/>
    <col min="7423" max="7423" width="17.1640625" style="17" customWidth="1"/>
    <col min="7424" max="7424" width="15.33203125" style="17" customWidth="1"/>
    <col min="7425" max="7425" width="13.5" style="17" customWidth="1"/>
    <col min="7426" max="7427" width="12.83203125" style="17" customWidth="1"/>
    <col min="7428" max="7428" width="15" style="17" customWidth="1"/>
    <col min="7429" max="7429" width="16.83203125" style="17" customWidth="1"/>
    <col min="7430" max="7430" width="16.1640625" style="17" customWidth="1"/>
    <col min="7431" max="7431" width="15.5" style="17" customWidth="1"/>
    <col min="7432" max="7432" width="15.83203125" style="17" customWidth="1"/>
    <col min="7433" max="7433" width="19.5" style="17" customWidth="1"/>
    <col min="7434" max="7434" width="15.83203125" style="17" customWidth="1"/>
    <col min="7435" max="7435" width="14.33203125" style="17" customWidth="1"/>
    <col min="7436" max="7436" width="15.83203125" style="17" customWidth="1"/>
    <col min="7437" max="7437" width="17.6640625" style="17" customWidth="1"/>
    <col min="7438" max="7438" width="19.6640625" style="17" customWidth="1"/>
    <col min="7439" max="7439" width="14.5" style="17" customWidth="1"/>
    <col min="7440" max="7675" width="9.33203125" style="17"/>
    <col min="7676" max="7676" width="12.1640625" style="17" customWidth="1"/>
    <col min="7677" max="7677" width="30" style="17" customWidth="1"/>
    <col min="7678" max="7678" width="24.5" style="17" customWidth="1"/>
    <col min="7679" max="7679" width="17.1640625" style="17" customWidth="1"/>
    <col min="7680" max="7680" width="15.33203125" style="17" customWidth="1"/>
    <col min="7681" max="7681" width="13.5" style="17" customWidth="1"/>
    <col min="7682" max="7683" width="12.83203125" style="17" customWidth="1"/>
    <col min="7684" max="7684" width="15" style="17" customWidth="1"/>
    <col min="7685" max="7685" width="16.83203125" style="17" customWidth="1"/>
    <col min="7686" max="7686" width="16.1640625" style="17" customWidth="1"/>
    <col min="7687" max="7687" width="15.5" style="17" customWidth="1"/>
    <col min="7688" max="7688" width="15.83203125" style="17" customWidth="1"/>
    <col min="7689" max="7689" width="19.5" style="17" customWidth="1"/>
    <col min="7690" max="7690" width="15.83203125" style="17" customWidth="1"/>
    <col min="7691" max="7691" width="14.33203125" style="17" customWidth="1"/>
    <col min="7692" max="7692" width="15.83203125" style="17" customWidth="1"/>
    <col min="7693" max="7693" width="17.6640625" style="17" customWidth="1"/>
    <col min="7694" max="7694" width="19.6640625" style="17" customWidth="1"/>
    <col min="7695" max="7695" width="14.5" style="17" customWidth="1"/>
    <col min="7696" max="7931" width="9.33203125" style="17"/>
    <col min="7932" max="7932" width="12.1640625" style="17" customWidth="1"/>
    <col min="7933" max="7933" width="30" style="17" customWidth="1"/>
    <col min="7934" max="7934" width="24.5" style="17" customWidth="1"/>
    <col min="7935" max="7935" width="17.1640625" style="17" customWidth="1"/>
    <col min="7936" max="7936" width="15.33203125" style="17" customWidth="1"/>
    <col min="7937" max="7937" width="13.5" style="17" customWidth="1"/>
    <col min="7938" max="7939" width="12.83203125" style="17" customWidth="1"/>
    <col min="7940" max="7940" width="15" style="17" customWidth="1"/>
    <col min="7941" max="7941" width="16.83203125" style="17" customWidth="1"/>
    <col min="7942" max="7942" width="16.1640625" style="17" customWidth="1"/>
    <col min="7943" max="7943" width="15.5" style="17" customWidth="1"/>
    <col min="7944" max="7944" width="15.83203125" style="17" customWidth="1"/>
    <col min="7945" max="7945" width="19.5" style="17" customWidth="1"/>
    <col min="7946" max="7946" width="15.83203125" style="17" customWidth="1"/>
    <col min="7947" max="7947" width="14.33203125" style="17" customWidth="1"/>
    <col min="7948" max="7948" width="15.83203125" style="17" customWidth="1"/>
    <col min="7949" max="7949" width="17.6640625" style="17" customWidth="1"/>
    <col min="7950" max="7950" width="19.6640625" style="17" customWidth="1"/>
    <col min="7951" max="7951" width="14.5" style="17" customWidth="1"/>
    <col min="7952" max="8187" width="9.33203125" style="17"/>
    <col min="8188" max="8188" width="12.1640625" style="17" customWidth="1"/>
    <col min="8189" max="8189" width="30" style="17" customWidth="1"/>
    <col min="8190" max="8190" width="24.5" style="17" customWidth="1"/>
    <col min="8191" max="8191" width="17.1640625" style="17" customWidth="1"/>
    <col min="8192" max="8192" width="15.33203125" style="17" customWidth="1"/>
    <col min="8193" max="8193" width="13.5" style="17" customWidth="1"/>
    <col min="8194" max="8195" width="12.83203125" style="17" customWidth="1"/>
    <col min="8196" max="8196" width="15" style="17" customWidth="1"/>
    <col min="8197" max="8197" width="16.83203125" style="17" customWidth="1"/>
    <col min="8198" max="8198" width="16.1640625" style="17" customWidth="1"/>
    <col min="8199" max="8199" width="15.5" style="17" customWidth="1"/>
    <col min="8200" max="8200" width="15.83203125" style="17" customWidth="1"/>
    <col min="8201" max="8201" width="19.5" style="17" customWidth="1"/>
    <col min="8202" max="8202" width="15.83203125" style="17" customWidth="1"/>
    <col min="8203" max="8203" width="14.33203125" style="17" customWidth="1"/>
    <col min="8204" max="8204" width="15.83203125" style="17" customWidth="1"/>
    <col min="8205" max="8205" width="17.6640625" style="17" customWidth="1"/>
    <col min="8206" max="8206" width="19.6640625" style="17" customWidth="1"/>
    <col min="8207" max="8207" width="14.5" style="17" customWidth="1"/>
    <col min="8208" max="8443" width="9.33203125" style="17"/>
    <col min="8444" max="8444" width="12.1640625" style="17" customWidth="1"/>
    <col min="8445" max="8445" width="30" style="17" customWidth="1"/>
    <col min="8446" max="8446" width="24.5" style="17" customWidth="1"/>
    <col min="8447" max="8447" width="17.1640625" style="17" customWidth="1"/>
    <col min="8448" max="8448" width="15.33203125" style="17" customWidth="1"/>
    <col min="8449" max="8449" width="13.5" style="17" customWidth="1"/>
    <col min="8450" max="8451" width="12.83203125" style="17" customWidth="1"/>
    <col min="8452" max="8452" width="15" style="17" customWidth="1"/>
    <col min="8453" max="8453" width="16.83203125" style="17" customWidth="1"/>
    <col min="8454" max="8454" width="16.1640625" style="17" customWidth="1"/>
    <col min="8455" max="8455" width="15.5" style="17" customWidth="1"/>
    <col min="8456" max="8456" width="15.83203125" style="17" customWidth="1"/>
    <col min="8457" max="8457" width="19.5" style="17" customWidth="1"/>
    <col min="8458" max="8458" width="15.83203125" style="17" customWidth="1"/>
    <col min="8459" max="8459" width="14.33203125" style="17" customWidth="1"/>
    <col min="8460" max="8460" width="15.83203125" style="17" customWidth="1"/>
    <col min="8461" max="8461" width="17.6640625" style="17" customWidth="1"/>
    <col min="8462" max="8462" width="19.6640625" style="17" customWidth="1"/>
    <col min="8463" max="8463" width="14.5" style="17" customWidth="1"/>
    <col min="8464" max="8699" width="9.33203125" style="17"/>
    <col min="8700" max="8700" width="12.1640625" style="17" customWidth="1"/>
    <col min="8701" max="8701" width="30" style="17" customWidth="1"/>
    <col min="8702" max="8702" width="24.5" style="17" customWidth="1"/>
    <col min="8703" max="8703" width="17.1640625" style="17" customWidth="1"/>
    <col min="8704" max="8704" width="15.33203125" style="17" customWidth="1"/>
    <col min="8705" max="8705" width="13.5" style="17" customWidth="1"/>
    <col min="8706" max="8707" width="12.83203125" style="17" customWidth="1"/>
    <col min="8708" max="8708" width="15" style="17" customWidth="1"/>
    <col min="8709" max="8709" width="16.83203125" style="17" customWidth="1"/>
    <col min="8710" max="8710" width="16.1640625" style="17" customWidth="1"/>
    <col min="8711" max="8711" width="15.5" style="17" customWidth="1"/>
    <col min="8712" max="8712" width="15.83203125" style="17" customWidth="1"/>
    <col min="8713" max="8713" width="19.5" style="17" customWidth="1"/>
    <col min="8714" max="8714" width="15.83203125" style="17" customWidth="1"/>
    <col min="8715" max="8715" width="14.33203125" style="17" customWidth="1"/>
    <col min="8716" max="8716" width="15.83203125" style="17" customWidth="1"/>
    <col min="8717" max="8717" width="17.6640625" style="17" customWidth="1"/>
    <col min="8718" max="8718" width="19.6640625" style="17" customWidth="1"/>
    <col min="8719" max="8719" width="14.5" style="17" customWidth="1"/>
    <col min="8720" max="8955" width="9.33203125" style="17"/>
    <col min="8956" max="8956" width="12.1640625" style="17" customWidth="1"/>
    <col min="8957" max="8957" width="30" style="17" customWidth="1"/>
    <col min="8958" max="8958" width="24.5" style="17" customWidth="1"/>
    <col min="8959" max="8959" width="17.1640625" style="17" customWidth="1"/>
    <col min="8960" max="8960" width="15.33203125" style="17" customWidth="1"/>
    <col min="8961" max="8961" width="13.5" style="17" customWidth="1"/>
    <col min="8962" max="8963" width="12.83203125" style="17" customWidth="1"/>
    <col min="8964" max="8964" width="15" style="17" customWidth="1"/>
    <col min="8965" max="8965" width="16.83203125" style="17" customWidth="1"/>
    <col min="8966" max="8966" width="16.1640625" style="17" customWidth="1"/>
    <col min="8967" max="8967" width="15.5" style="17" customWidth="1"/>
    <col min="8968" max="8968" width="15.83203125" style="17" customWidth="1"/>
    <col min="8969" max="8969" width="19.5" style="17" customWidth="1"/>
    <col min="8970" max="8970" width="15.83203125" style="17" customWidth="1"/>
    <col min="8971" max="8971" width="14.33203125" style="17" customWidth="1"/>
    <col min="8972" max="8972" width="15.83203125" style="17" customWidth="1"/>
    <col min="8973" max="8973" width="17.6640625" style="17" customWidth="1"/>
    <col min="8974" max="8974" width="19.6640625" style="17" customWidth="1"/>
    <col min="8975" max="8975" width="14.5" style="17" customWidth="1"/>
    <col min="8976" max="9211" width="9.33203125" style="17"/>
    <col min="9212" max="9212" width="12.1640625" style="17" customWidth="1"/>
    <col min="9213" max="9213" width="30" style="17" customWidth="1"/>
    <col min="9214" max="9214" width="24.5" style="17" customWidth="1"/>
    <col min="9215" max="9215" width="17.1640625" style="17" customWidth="1"/>
    <col min="9216" max="9216" width="15.33203125" style="17" customWidth="1"/>
    <col min="9217" max="9217" width="13.5" style="17" customWidth="1"/>
    <col min="9218" max="9219" width="12.83203125" style="17" customWidth="1"/>
    <col min="9220" max="9220" width="15" style="17" customWidth="1"/>
    <col min="9221" max="9221" width="16.83203125" style="17" customWidth="1"/>
    <col min="9222" max="9222" width="16.1640625" style="17" customWidth="1"/>
    <col min="9223" max="9223" width="15.5" style="17" customWidth="1"/>
    <col min="9224" max="9224" width="15.83203125" style="17" customWidth="1"/>
    <col min="9225" max="9225" width="19.5" style="17" customWidth="1"/>
    <col min="9226" max="9226" width="15.83203125" style="17" customWidth="1"/>
    <col min="9227" max="9227" width="14.33203125" style="17" customWidth="1"/>
    <col min="9228" max="9228" width="15.83203125" style="17" customWidth="1"/>
    <col min="9229" max="9229" width="17.6640625" style="17" customWidth="1"/>
    <col min="9230" max="9230" width="19.6640625" style="17" customWidth="1"/>
    <col min="9231" max="9231" width="14.5" style="17" customWidth="1"/>
    <col min="9232" max="9467" width="9.33203125" style="17"/>
    <col min="9468" max="9468" width="12.1640625" style="17" customWidth="1"/>
    <col min="9469" max="9469" width="30" style="17" customWidth="1"/>
    <col min="9470" max="9470" width="24.5" style="17" customWidth="1"/>
    <col min="9471" max="9471" width="17.1640625" style="17" customWidth="1"/>
    <col min="9472" max="9472" width="15.33203125" style="17" customWidth="1"/>
    <col min="9473" max="9473" width="13.5" style="17" customWidth="1"/>
    <col min="9474" max="9475" width="12.83203125" style="17" customWidth="1"/>
    <col min="9476" max="9476" width="15" style="17" customWidth="1"/>
    <col min="9477" max="9477" width="16.83203125" style="17" customWidth="1"/>
    <col min="9478" max="9478" width="16.1640625" style="17" customWidth="1"/>
    <col min="9479" max="9479" width="15.5" style="17" customWidth="1"/>
    <col min="9480" max="9480" width="15.83203125" style="17" customWidth="1"/>
    <col min="9481" max="9481" width="19.5" style="17" customWidth="1"/>
    <col min="9482" max="9482" width="15.83203125" style="17" customWidth="1"/>
    <col min="9483" max="9483" width="14.33203125" style="17" customWidth="1"/>
    <col min="9484" max="9484" width="15.83203125" style="17" customWidth="1"/>
    <col min="9485" max="9485" width="17.6640625" style="17" customWidth="1"/>
    <col min="9486" max="9486" width="19.6640625" style="17" customWidth="1"/>
    <col min="9487" max="9487" width="14.5" style="17" customWidth="1"/>
    <col min="9488" max="9723" width="9.33203125" style="17"/>
    <col min="9724" max="9724" width="12.1640625" style="17" customWidth="1"/>
    <col min="9725" max="9725" width="30" style="17" customWidth="1"/>
    <col min="9726" max="9726" width="24.5" style="17" customWidth="1"/>
    <col min="9727" max="9727" width="17.1640625" style="17" customWidth="1"/>
    <col min="9728" max="9728" width="15.33203125" style="17" customWidth="1"/>
    <col min="9729" max="9729" width="13.5" style="17" customWidth="1"/>
    <col min="9730" max="9731" width="12.83203125" style="17" customWidth="1"/>
    <col min="9732" max="9732" width="15" style="17" customWidth="1"/>
    <col min="9733" max="9733" width="16.83203125" style="17" customWidth="1"/>
    <col min="9734" max="9734" width="16.1640625" style="17" customWidth="1"/>
    <col min="9735" max="9735" width="15.5" style="17" customWidth="1"/>
    <col min="9736" max="9736" width="15.83203125" style="17" customWidth="1"/>
    <col min="9737" max="9737" width="19.5" style="17" customWidth="1"/>
    <col min="9738" max="9738" width="15.83203125" style="17" customWidth="1"/>
    <col min="9739" max="9739" width="14.33203125" style="17" customWidth="1"/>
    <col min="9740" max="9740" width="15.83203125" style="17" customWidth="1"/>
    <col min="9741" max="9741" width="17.6640625" style="17" customWidth="1"/>
    <col min="9742" max="9742" width="19.6640625" style="17" customWidth="1"/>
    <col min="9743" max="9743" width="14.5" style="17" customWidth="1"/>
    <col min="9744" max="9979" width="9.33203125" style="17"/>
    <col min="9980" max="9980" width="12.1640625" style="17" customWidth="1"/>
    <col min="9981" max="9981" width="30" style="17" customWidth="1"/>
    <col min="9982" max="9982" width="24.5" style="17" customWidth="1"/>
    <col min="9983" max="9983" width="17.1640625" style="17" customWidth="1"/>
    <col min="9984" max="9984" width="15.33203125" style="17" customWidth="1"/>
    <col min="9985" max="9985" width="13.5" style="17" customWidth="1"/>
    <col min="9986" max="9987" width="12.83203125" style="17" customWidth="1"/>
    <col min="9988" max="9988" width="15" style="17" customWidth="1"/>
    <col min="9989" max="9989" width="16.83203125" style="17" customWidth="1"/>
    <col min="9990" max="9990" width="16.1640625" style="17" customWidth="1"/>
    <col min="9991" max="9991" width="15.5" style="17" customWidth="1"/>
    <col min="9992" max="9992" width="15.83203125" style="17" customWidth="1"/>
    <col min="9993" max="9993" width="19.5" style="17" customWidth="1"/>
    <col min="9994" max="9994" width="15.83203125" style="17" customWidth="1"/>
    <col min="9995" max="9995" width="14.33203125" style="17" customWidth="1"/>
    <col min="9996" max="9996" width="15.83203125" style="17" customWidth="1"/>
    <col min="9997" max="9997" width="17.6640625" style="17" customWidth="1"/>
    <col min="9998" max="9998" width="19.6640625" style="17" customWidth="1"/>
    <col min="9999" max="9999" width="14.5" style="17" customWidth="1"/>
    <col min="10000" max="10235" width="9.33203125" style="17"/>
    <col min="10236" max="10236" width="12.1640625" style="17" customWidth="1"/>
    <col min="10237" max="10237" width="30" style="17" customWidth="1"/>
    <col min="10238" max="10238" width="24.5" style="17" customWidth="1"/>
    <col min="10239" max="10239" width="17.1640625" style="17" customWidth="1"/>
    <col min="10240" max="10240" width="15.33203125" style="17" customWidth="1"/>
    <col min="10241" max="10241" width="13.5" style="17" customWidth="1"/>
    <col min="10242" max="10243" width="12.83203125" style="17" customWidth="1"/>
    <col min="10244" max="10244" width="15" style="17" customWidth="1"/>
    <col min="10245" max="10245" width="16.83203125" style="17" customWidth="1"/>
    <col min="10246" max="10246" width="16.1640625" style="17" customWidth="1"/>
    <col min="10247" max="10247" width="15.5" style="17" customWidth="1"/>
    <col min="10248" max="10248" width="15.83203125" style="17" customWidth="1"/>
    <col min="10249" max="10249" width="19.5" style="17" customWidth="1"/>
    <col min="10250" max="10250" width="15.83203125" style="17" customWidth="1"/>
    <col min="10251" max="10251" width="14.33203125" style="17" customWidth="1"/>
    <col min="10252" max="10252" width="15.83203125" style="17" customWidth="1"/>
    <col min="10253" max="10253" width="17.6640625" style="17" customWidth="1"/>
    <col min="10254" max="10254" width="19.6640625" style="17" customWidth="1"/>
    <col min="10255" max="10255" width="14.5" style="17" customWidth="1"/>
    <col min="10256" max="10491" width="9.33203125" style="17"/>
    <col min="10492" max="10492" width="12.1640625" style="17" customWidth="1"/>
    <col min="10493" max="10493" width="30" style="17" customWidth="1"/>
    <col min="10494" max="10494" width="24.5" style="17" customWidth="1"/>
    <col min="10495" max="10495" width="17.1640625" style="17" customWidth="1"/>
    <col min="10496" max="10496" width="15.33203125" style="17" customWidth="1"/>
    <col min="10497" max="10497" width="13.5" style="17" customWidth="1"/>
    <col min="10498" max="10499" width="12.83203125" style="17" customWidth="1"/>
    <col min="10500" max="10500" width="15" style="17" customWidth="1"/>
    <col min="10501" max="10501" width="16.83203125" style="17" customWidth="1"/>
    <col min="10502" max="10502" width="16.1640625" style="17" customWidth="1"/>
    <col min="10503" max="10503" width="15.5" style="17" customWidth="1"/>
    <col min="10504" max="10504" width="15.83203125" style="17" customWidth="1"/>
    <col min="10505" max="10505" width="19.5" style="17" customWidth="1"/>
    <col min="10506" max="10506" width="15.83203125" style="17" customWidth="1"/>
    <col min="10507" max="10507" width="14.33203125" style="17" customWidth="1"/>
    <col min="10508" max="10508" width="15.83203125" style="17" customWidth="1"/>
    <col min="10509" max="10509" width="17.6640625" style="17" customWidth="1"/>
    <col min="10510" max="10510" width="19.6640625" style="17" customWidth="1"/>
    <col min="10511" max="10511" width="14.5" style="17" customWidth="1"/>
    <col min="10512" max="10747" width="9.33203125" style="17"/>
    <col min="10748" max="10748" width="12.1640625" style="17" customWidth="1"/>
    <col min="10749" max="10749" width="30" style="17" customWidth="1"/>
    <col min="10750" max="10750" width="24.5" style="17" customWidth="1"/>
    <col min="10751" max="10751" width="17.1640625" style="17" customWidth="1"/>
    <col min="10752" max="10752" width="15.33203125" style="17" customWidth="1"/>
    <col min="10753" max="10753" width="13.5" style="17" customWidth="1"/>
    <col min="10754" max="10755" width="12.83203125" style="17" customWidth="1"/>
    <col min="10756" max="10756" width="15" style="17" customWidth="1"/>
    <col min="10757" max="10757" width="16.83203125" style="17" customWidth="1"/>
    <col min="10758" max="10758" width="16.1640625" style="17" customWidth="1"/>
    <col min="10759" max="10759" width="15.5" style="17" customWidth="1"/>
    <col min="10760" max="10760" width="15.83203125" style="17" customWidth="1"/>
    <col min="10761" max="10761" width="19.5" style="17" customWidth="1"/>
    <col min="10762" max="10762" width="15.83203125" style="17" customWidth="1"/>
    <col min="10763" max="10763" width="14.33203125" style="17" customWidth="1"/>
    <col min="10764" max="10764" width="15.83203125" style="17" customWidth="1"/>
    <col min="10765" max="10765" width="17.6640625" style="17" customWidth="1"/>
    <col min="10766" max="10766" width="19.6640625" style="17" customWidth="1"/>
    <col min="10767" max="10767" width="14.5" style="17" customWidth="1"/>
    <col min="10768" max="11003" width="9.33203125" style="17"/>
    <col min="11004" max="11004" width="12.1640625" style="17" customWidth="1"/>
    <col min="11005" max="11005" width="30" style="17" customWidth="1"/>
    <col min="11006" max="11006" width="24.5" style="17" customWidth="1"/>
    <col min="11007" max="11007" width="17.1640625" style="17" customWidth="1"/>
    <col min="11008" max="11008" width="15.33203125" style="17" customWidth="1"/>
    <col min="11009" max="11009" width="13.5" style="17" customWidth="1"/>
    <col min="11010" max="11011" width="12.83203125" style="17" customWidth="1"/>
    <col min="11012" max="11012" width="15" style="17" customWidth="1"/>
    <col min="11013" max="11013" width="16.83203125" style="17" customWidth="1"/>
    <col min="11014" max="11014" width="16.1640625" style="17" customWidth="1"/>
    <col min="11015" max="11015" width="15.5" style="17" customWidth="1"/>
    <col min="11016" max="11016" width="15.83203125" style="17" customWidth="1"/>
    <col min="11017" max="11017" width="19.5" style="17" customWidth="1"/>
    <col min="11018" max="11018" width="15.83203125" style="17" customWidth="1"/>
    <col min="11019" max="11019" width="14.33203125" style="17" customWidth="1"/>
    <col min="11020" max="11020" width="15.83203125" style="17" customWidth="1"/>
    <col min="11021" max="11021" width="17.6640625" style="17" customWidth="1"/>
    <col min="11022" max="11022" width="19.6640625" style="17" customWidth="1"/>
    <col min="11023" max="11023" width="14.5" style="17" customWidth="1"/>
    <col min="11024" max="11259" width="9.33203125" style="17"/>
    <col min="11260" max="11260" width="12.1640625" style="17" customWidth="1"/>
    <col min="11261" max="11261" width="30" style="17" customWidth="1"/>
    <col min="11262" max="11262" width="24.5" style="17" customWidth="1"/>
    <col min="11263" max="11263" width="17.1640625" style="17" customWidth="1"/>
    <col min="11264" max="11264" width="15.33203125" style="17" customWidth="1"/>
    <col min="11265" max="11265" width="13.5" style="17" customWidth="1"/>
    <col min="11266" max="11267" width="12.83203125" style="17" customWidth="1"/>
    <col min="11268" max="11268" width="15" style="17" customWidth="1"/>
    <col min="11269" max="11269" width="16.83203125" style="17" customWidth="1"/>
    <col min="11270" max="11270" width="16.1640625" style="17" customWidth="1"/>
    <col min="11271" max="11271" width="15.5" style="17" customWidth="1"/>
    <col min="11272" max="11272" width="15.83203125" style="17" customWidth="1"/>
    <col min="11273" max="11273" width="19.5" style="17" customWidth="1"/>
    <col min="11274" max="11274" width="15.83203125" style="17" customWidth="1"/>
    <col min="11275" max="11275" width="14.33203125" style="17" customWidth="1"/>
    <col min="11276" max="11276" width="15.83203125" style="17" customWidth="1"/>
    <col min="11277" max="11277" width="17.6640625" style="17" customWidth="1"/>
    <col min="11278" max="11278" width="19.6640625" style="17" customWidth="1"/>
    <col min="11279" max="11279" width="14.5" style="17" customWidth="1"/>
    <col min="11280" max="11515" width="9.33203125" style="17"/>
    <col min="11516" max="11516" width="12.1640625" style="17" customWidth="1"/>
    <col min="11517" max="11517" width="30" style="17" customWidth="1"/>
    <col min="11518" max="11518" width="24.5" style="17" customWidth="1"/>
    <col min="11519" max="11519" width="17.1640625" style="17" customWidth="1"/>
    <col min="11520" max="11520" width="15.33203125" style="17" customWidth="1"/>
    <col min="11521" max="11521" width="13.5" style="17" customWidth="1"/>
    <col min="11522" max="11523" width="12.83203125" style="17" customWidth="1"/>
    <col min="11524" max="11524" width="15" style="17" customWidth="1"/>
    <col min="11525" max="11525" width="16.83203125" style="17" customWidth="1"/>
    <col min="11526" max="11526" width="16.1640625" style="17" customWidth="1"/>
    <col min="11527" max="11527" width="15.5" style="17" customWidth="1"/>
    <col min="11528" max="11528" width="15.83203125" style="17" customWidth="1"/>
    <col min="11529" max="11529" width="19.5" style="17" customWidth="1"/>
    <col min="11530" max="11530" width="15.83203125" style="17" customWidth="1"/>
    <col min="11531" max="11531" width="14.33203125" style="17" customWidth="1"/>
    <col min="11532" max="11532" width="15.83203125" style="17" customWidth="1"/>
    <col min="11533" max="11533" width="17.6640625" style="17" customWidth="1"/>
    <col min="11534" max="11534" width="19.6640625" style="17" customWidth="1"/>
    <col min="11535" max="11535" width="14.5" style="17" customWidth="1"/>
    <col min="11536" max="11771" width="9.33203125" style="17"/>
    <col min="11772" max="11772" width="12.1640625" style="17" customWidth="1"/>
    <col min="11773" max="11773" width="30" style="17" customWidth="1"/>
    <col min="11774" max="11774" width="24.5" style="17" customWidth="1"/>
    <col min="11775" max="11775" width="17.1640625" style="17" customWidth="1"/>
    <col min="11776" max="11776" width="15.33203125" style="17" customWidth="1"/>
    <col min="11777" max="11777" width="13.5" style="17" customWidth="1"/>
    <col min="11778" max="11779" width="12.83203125" style="17" customWidth="1"/>
    <col min="11780" max="11780" width="15" style="17" customWidth="1"/>
    <col min="11781" max="11781" width="16.83203125" style="17" customWidth="1"/>
    <col min="11782" max="11782" width="16.1640625" style="17" customWidth="1"/>
    <col min="11783" max="11783" width="15.5" style="17" customWidth="1"/>
    <col min="11784" max="11784" width="15.83203125" style="17" customWidth="1"/>
    <col min="11785" max="11785" width="19.5" style="17" customWidth="1"/>
    <col min="11786" max="11786" width="15.83203125" style="17" customWidth="1"/>
    <col min="11787" max="11787" width="14.33203125" style="17" customWidth="1"/>
    <col min="11788" max="11788" width="15.83203125" style="17" customWidth="1"/>
    <col min="11789" max="11789" width="17.6640625" style="17" customWidth="1"/>
    <col min="11790" max="11790" width="19.6640625" style="17" customWidth="1"/>
    <col min="11791" max="11791" width="14.5" style="17" customWidth="1"/>
    <col min="11792" max="12027" width="9.33203125" style="17"/>
    <col min="12028" max="12028" width="12.1640625" style="17" customWidth="1"/>
    <col min="12029" max="12029" width="30" style="17" customWidth="1"/>
    <col min="12030" max="12030" width="24.5" style="17" customWidth="1"/>
    <col min="12031" max="12031" width="17.1640625" style="17" customWidth="1"/>
    <col min="12032" max="12032" width="15.33203125" style="17" customWidth="1"/>
    <col min="12033" max="12033" width="13.5" style="17" customWidth="1"/>
    <col min="12034" max="12035" width="12.83203125" style="17" customWidth="1"/>
    <col min="12036" max="12036" width="15" style="17" customWidth="1"/>
    <col min="12037" max="12037" width="16.83203125" style="17" customWidth="1"/>
    <col min="12038" max="12038" width="16.1640625" style="17" customWidth="1"/>
    <col min="12039" max="12039" width="15.5" style="17" customWidth="1"/>
    <col min="12040" max="12040" width="15.83203125" style="17" customWidth="1"/>
    <col min="12041" max="12041" width="19.5" style="17" customWidth="1"/>
    <col min="12042" max="12042" width="15.83203125" style="17" customWidth="1"/>
    <col min="12043" max="12043" width="14.33203125" style="17" customWidth="1"/>
    <col min="12044" max="12044" width="15.83203125" style="17" customWidth="1"/>
    <col min="12045" max="12045" width="17.6640625" style="17" customWidth="1"/>
    <col min="12046" max="12046" width="19.6640625" style="17" customWidth="1"/>
    <col min="12047" max="12047" width="14.5" style="17" customWidth="1"/>
    <col min="12048" max="12283" width="9.33203125" style="17"/>
    <col min="12284" max="12284" width="12.1640625" style="17" customWidth="1"/>
    <col min="12285" max="12285" width="30" style="17" customWidth="1"/>
    <col min="12286" max="12286" width="24.5" style="17" customWidth="1"/>
    <col min="12287" max="12287" width="17.1640625" style="17" customWidth="1"/>
    <col min="12288" max="12288" width="15.33203125" style="17" customWidth="1"/>
    <col min="12289" max="12289" width="13.5" style="17" customWidth="1"/>
    <col min="12290" max="12291" width="12.83203125" style="17" customWidth="1"/>
    <col min="12292" max="12292" width="15" style="17" customWidth="1"/>
    <col min="12293" max="12293" width="16.83203125" style="17" customWidth="1"/>
    <col min="12294" max="12294" width="16.1640625" style="17" customWidth="1"/>
    <col min="12295" max="12295" width="15.5" style="17" customWidth="1"/>
    <col min="12296" max="12296" width="15.83203125" style="17" customWidth="1"/>
    <col min="12297" max="12297" width="19.5" style="17" customWidth="1"/>
    <col min="12298" max="12298" width="15.83203125" style="17" customWidth="1"/>
    <col min="12299" max="12299" width="14.33203125" style="17" customWidth="1"/>
    <col min="12300" max="12300" width="15.83203125" style="17" customWidth="1"/>
    <col min="12301" max="12301" width="17.6640625" style="17" customWidth="1"/>
    <col min="12302" max="12302" width="19.6640625" style="17" customWidth="1"/>
    <col min="12303" max="12303" width="14.5" style="17" customWidth="1"/>
    <col min="12304" max="12539" width="9.33203125" style="17"/>
    <col min="12540" max="12540" width="12.1640625" style="17" customWidth="1"/>
    <col min="12541" max="12541" width="30" style="17" customWidth="1"/>
    <col min="12542" max="12542" width="24.5" style="17" customWidth="1"/>
    <col min="12543" max="12543" width="17.1640625" style="17" customWidth="1"/>
    <col min="12544" max="12544" width="15.33203125" style="17" customWidth="1"/>
    <col min="12545" max="12545" width="13.5" style="17" customWidth="1"/>
    <col min="12546" max="12547" width="12.83203125" style="17" customWidth="1"/>
    <col min="12548" max="12548" width="15" style="17" customWidth="1"/>
    <col min="12549" max="12549" width="16.83203125" style="17" customWidth="1"/>
    <col min="12550" max="12550" width="16.1640625" style="17" customWidth="1"/>
    <col min="12551" max="12551" width="15.5" style="17" customWidth="1"/>
    <col min="12552" max="12552" width="15.83203125" style="17" customWidth="1"/>
    <col min="12553" max="12553" width="19.5" style="17" customWidth="1"/>
    <col min="12554" max="12554" width="15.83203125" style="17" customWidth="1"/>
    <col min="12555" max="12555" width="14.33203125" style="17" customWidth="1"/>
    <col min="12556" max="12556" width="15.83203125" style="17" customWidth="1"/>
    <col min="12557" max="12557" width="17.6640625" style="17" customWidth="1"/>
    <col min="12558" max="12558" width="19.6640625" style="17" customWidth="1"/>
    <col min="12559" max="12559" width="14.5" style="17" customWidth="1"/>
    <col min="12560" max="12795" width="9.33203125" style="17"/>
    <col min="12796" max="12796" width="12.1640625" style="17" customWidth="1"/>
    <col min="12797" max="12797" width="30" style="17" customWidth="1"/>
    <col min="12798" max="12798" width="24.5" style="17" customWidth="1"/>
    <col min="12799" max="12799" width="17.1640625" style="17" customWidth="1"/>
    <col min="12800" max="12800" width="15.33203125" style="17" customWidth="1"/>
    <col min="12801" max="12801" width="13.5" style="17" customWidth="1"/>
    <col min="12802" max="12803" width="12.83203125" style="17" customWidth="1"/>
    <col min="12804" max="12804" width="15" style="17" customWidth="1"/>
    <col min="12805" max="12805" width="16.83203125" style="17" customWidth="1"/>
    <col min="12806" max="12806" width="16.1640625" style="17" customWidth="1"/>
    <col min="12807" max="12807" width="15.5" style="17" customWidth="1"/>
    <col min="12808" max="12808" width="15.83203125" style="17" customWidth="1"/>
    <col min="12809" max="12809" width="19.5" style="17" customWidth="1"/>
    <col min="12810" max="12810" width="15.83203125" style="17" customWidth="1"/>
    <col min="12811" max="12811" width="14.33203125" style="17" customWidth="1"/>
    <col min="12812" max="12812" width="15.83203125" style="17" customWidth="1"/>
    <col min="12813" max="12813" width="17.6640625" style="17" customWidth="1"/>
    <col min="12814" max="12814" width="19.6640625" style="17" customWidth="1"/>
    <col min="12815" max="12815" width="14.5" style="17" customWidth="1"/>
    <col min="12816" max="13051" width="9.33203125" style="17"/>
    <col min="13052" max="13052" width="12.1640625" style="17" customWidth="1"/>
    <col min="13053" max="13053" width="30" style="17" customWidth="1"/>
    <col min="13054" max="13054" width="24.5" style="17" customWidth="1"/>
    <col min="13055" max="13055" width="17.1640625" style="17" customWidth="1"/>
    <col min="13056" max="13056" width="15.33203125" style="17" customWidth="1"/>
    <col min="13057" max="13057" width="13.5" style="17" customWidth="1"/>
    <col min="13058" max="13059" width="12.83203125" style="17" customWidth="1"/>
    <col min="13060" max="13060" width="15" style="17" customWidth="1"/>
    <col min="13061" max="13061" width="16.83203125" style="17" customWidth="1"/>
    <col min="13062" max="13062" width="16.1640625" style="17" customWidth="1"/>
    <col min="13063" max="13063" width="15.5" style="17" customWidth="1"/>
    <col min="13064" max="13064" width="15.83203125" style="17" customWidth="1"/>
    <col min="13065" max="13065" width="19.5" style="17" customWidth="1"/>
    <col min="13066" max="13066" width="15.83203125" style="17" customWidth="1"/>
    <col min="13067" max="13067" width="14.33203125" style="17" customWidth="1"/>
    <col min="13068" max="13068" width="15.83203125" style="17" customWidth="1"/>
    <col min="13069" max="13069" width="17.6640625" style="17" customWidth="1"/>
    <col min="13070" max="13070" width="19.6640625" style="17" customWidth="1"/>
    <col min="13071" max="13071" width="14.5" style="17" customWidth="1"/>
    <col min="13072" max="13307" width="9.33203125" style="17"/>
    <col min="13308" max="13308" width="12.1640625" style="17" customWidth="1"/>
    <col min="13309" max="13309" width="30" style="17" customWidth="1"/>
    <col min="13310" max="13310" width="24.5" style="17" customWidth="1"/>
    <col min="13311" max="13311" width="17.1640625" style="17" customWidth="1"/>
    <col min="13312" max="13312" width="15.33203125" style="17" customWidth="1"/>
    <col min="13313" max="13313" width="13.5" style="17" customWidth="1"/>
    <col min="13314" max="13315" width="12.83203125" style="17" customWidth="1"/>
    <col min="13316" max="13316" width="15" style="17" customWidth="1"/>
    <col min="13317" max="13317" width="16.83203125" style="17" customWidth="1"/>
    <col min="13318" max="13318" width="16.1640625" style="17" customWidth="1"/>
    <col min="13319" max="13319" width="15.5" style="17" customWidth="1"/>
    <col min="13320" max="13320" width="15.83203125" style="17" customWidth="1"/>
    <col min="13321" max="13321" width="19.5" style="17" customWidth="1"/>
    <col min="13322" max="13322" width="15.83203125" style="17" customWidth="1"/>
    <col min="13323" max="13323" width="14.33203125" style="17" customWidth="1"/>
    <col min="13324" max="13324" width="15.83203125" style="17" customWidth="1"/>
    <col min="13325" max="13325" width="17.6640625" style="17" customWidth="1"/>
    <col min="13326" max="13326" width="19.6640625" style="17" customWidth="1"/>
    <col min="13327" max="13327" width="14.5" style="17" customWidth="1"/>
    <col min="13328" max="13563" width="9.33203125" style="17"/>
    <col min="13564" max="13564" width="12.1640625" style="17" customWidth="1"/>
    <col min="13565" max="13565" width="30" style="17" customWidth="1"/>
    <col min="13566" max="13566" width="24.5" style="17" customWidth="1"/>
    <col min="13567" max="13567" width="17.1640625" style="17" customWidth="1"/>
    <col min="13568" max="13568" width="15.33203125" style="17" customWidth="1"/>
    <col min="13569" max="13569" width="13.5" style="17" customWidth="1"/>
    <col min="13570" max="13571" width="12.83203125" style="17" customWidth="1"/>
    <col min="13572" max="13572" width="15" style="17" customWidth="1"/>
    <col min="13573" max="13573" width="16.83203125" style="17" customWidth="1"/>
    <col min="13574" max="13574" width="16.1640625" style="17" customWidth="1"/>
    <col min="13575" max="13575" width="15.5" style="17" customWidth="1"/>
    <col min="13576" max="13576" width="15.83203125" style="17" customWidth="1"/>
    <col min="13577" max="13577" width="19.5" style="17" customWidth="1"/>
    <col min="13578" max="13578" width="15.83203125" style="17" customWidth="1"/>
    <col min="13579" max="13579" width="14.33203125" style="17" customWidth="1"/>
    <col min="13580" max="13580" width="15.83203125" style="17" customWidth="1"/>
    <col min="13581" max="13581" width="17.6640625" style="17" customWidth="1"/>
    <col min="13582" max="13582" width="19.6640625" style="17" customWidth="1"/>
    <col min="13583" max="13583" width="14.5" style="17" customWidth="1"/>
    <col min="13584" max="13819" width="9.33203125" style="17"/>
    <col min="13820" max="13820" width="12.1640625" style="17" customWidth="1"/>
    <col min="13821" max="13821" width="30" style="17" customWidth="1"/>
    <col min="13822" max="13822" width="24.5" style="17" customWidth="1"/>
    <col min="13823" max="13823" width="17.1640625" style="17" customWidth="1"/>
    <col min="13824" max="13824" width="15.33203125" style="17" customWidth="1"/>
    <col min="13825" max="13825" width="13.5" style="17" customWidth="1"/>
    <col min="13826" max="13827" width="12.83203125" style="17" customWidth="1"/>
    <col min="13828" max="13828" width="15" style="17" customWidth="1"/>
    <col min="13829" max="13829" width="16.83203125" style="17" customWidth="1"/>
    <col min="13830" max="13830" width="16.1640625" style="17" customWidth="1"/>
    <col min="13831" max="13831" width="15.5" style="17" customWidth="1"/>
    <col min="13832" max="13832" width="15.83203125" style="17" customWidth="1"/>
    <col min="13833" max="13833" width="19.5" style="17" customWidth="1"/>
    <col min="13834" max="13834" width="15.83203125" style="17" customWidth="1"/>
    <col min="13835" max="13835" width="14.33203125" style="17" customWidth="1"/>
    <col min="13836" max="13836" width="15.83203125" style="17" customWidth="1"/>
    <col min="13837" max="13837" width="17.6640625" style="17" customWidth="1"/>
    <col min="13838" max="13838" width="19.6640625" style="17" customWidth="1"/>
    <col min="13839" max="13839" width="14.5" style="17" customWidth="1"/>
    <col min="13840" max="14075" width="9.33203125" style="17"/>
    <col min="14076" max="14076" width="12.1640625" style="17" customWidth="1"/>
    <col min="14077" max="14077" width="30" style="17" customWidth="1"/>
    <col min="14078" max="14078" width="24.5" style="17" customWidth="1"/>
    <col min="14079" max="14079" width="17.1640625" style="17" customWidth="1"/>
    <col min="14080" max="14080" width="15.33203125" style="17" customWidth="1"/>
    <col min="14081" max="14081" width="13.5" style="17" customWidth="1"/>
    <col min="14082" max="14083" width="12.83203125" style="17" customWidth="1"/>
    <col min="14084" max="14084" width="15" style="17" customWidth="1"/>
    <col min="14085" max="14085" width="16.83203125" style="17" customWidth="1"/>
    <col min="14086" max="14086" width="16.1640625" style="17" customWidth="1"/>
    <col min="14087" max="14087" width="15.5" style="17" customWidth="1"/>
    <col min="14088" max="14088" width="15.83203125" style="17" customWidth="1"/>
    <col min="14089" max="14089" width="19.5" style="17" customWidth="1"/>
    <col min="14090" max="14090" width="15.83203125" style="17" customWidth="1"/>
    <col min="14091" max="14091" width="14.33203125" style="17" customWidth="1"/>
    <col min="14092" max="14092" width="15.83203125" style="17" customWidth="1"/>
    <col min="14093" max="14093" width="17.6640625" style="17" customWidth="1"/>
    <col min="14094" max="14094" width="19.6640625" style="17" customWidth="1"/>
    <col min="14095" max="14095" width="14.5" style="17" customWidth="1"/>
    <col min="14096" max="14331" width="9.33203125" style="17"/>
    <col min="14332" max="14332" width="12.1640625" style="17" customWidth="1"/>
    <col min="14333" max="14333" width="30" style="17" customWidth="1"/>
    <col min="14334" max="14334" width="24.5" style="17" customWidth="1"/>
    <col min="14335" max="14335" width="17.1640625" style="17" customWidth="1"/>
    <col min="14336" max="14336" width="15.33203125" style="17" customWidth="1"/>
    <col min="14337" max="14337" width="13.5" style="17" customWidth="1"/>
    <col min="14338" max="14339" width="12.83203125" style="17" customWidth="1"/>
    <col min="14340" max="14340" width="15" style="17" customWidth="1"/>
    <col min="14341" max="14341" width="16.83203125" style="17" customWidth="1"/>
    <col min="14342" max="14342" width="16.1640625" style="17" customWidth="1"/>
    <col min="14343" max="14343" width="15.5" style="17" customWidth="1"/>
    <col min="14344" max="14344" width="15.83203125" style="17" customWidth="1"/>
    <col min="14345" max="14345" width="19.5" style="17" customWidth="1"/>
    <col min="14346" max="14346" width="15.83203125" style="17" customWidth="1"/>
    <col min="14347" max="14347" width="14.33203125" style="17" customWidth="1"/>
    <col min="14348" max="14348" width="15.83203125" style="17" customWidth="1"/>
    <col min="14349" max="14349" width="17.6640625" style="17" customWidth="1"/>
    <col min="14350" max="14350" width="19.6640625" style="17" customWidth="1"/>
    <col min="14351" max="14351" width="14.5" style="17" customWidth="1"/>
    <col min="14352" max="14587" width="9.33203125" style="17"/>
    <col min="14588" max="14588" width="12.1640625" style="17" customWidth="1"/>
    <col min="14589" max="14589" width="30" style="17" customWidth="1"/>
    <col min="14590" max="14590" width="24.5" style="17" customWidth="1"/>
    <col min="14591" max="14591" width="17.1640625" style="17" customWidth="1"/>
    <col min="14592" max="14592" width="15.33203125" style="17" customWidth="1"/>
    <col min="14593" max="14593" width="13.5" style="17" customWidth="1"/>
    <col min="14594" max="14595" width="12.83203125" style="17" customWidth="1"/>
    <col min="14596" max="14596" width="15" style="17" customWidth="1"/>
    <col min="14597" max="14597" width="16.83203125" style="17" customWidth="1"/>
    <col min="14598" max="14598" width="16.1640625" style="17" customWidth="1"/>
    <col min="14599" max="14599" width="15.5" style="17" customWidth="1"/>
    <col min="14600" max="14600" width="15.83203125" style="17" customWidth="1"/>
    <col min="14601" max="14601" width="19.5" style="17" customWidth="1"/>
    <col min="14602" max="14602" width="15.83203125" style="17" customWidth="1"/>
    <col min="14603" max="14603" width="14.33203125" style="17" customWidth="1"/>
    <col min="14604" max="14604" width="15.83203125" style="17" customWidth="1"/>
    <col min="14605" max="14605" width="17.6640625" style="17" customWidth="1"/>
    <col min="14606" max="14606" width="19.6640625" style="17" customWidth="1"/>
    <col min="14607" max="14607" width="14.5" style="17" customWidth="1"/>
    <col min="14608" max="14843" width="9.33203125" style="17"/>
    <col min="14844" max="14844" width="12.1640625" style="17" customWidth="1"/>
    <col min="14845" max="14845" width="30" style="17" customWidth="1"/>
    <col min="14846" max="14846" width="24.5" style="17" customWidth="1"/>
    <col min="14847" max="14847" width="17.1640625" style="17" customWidth="1"/>
    <col min="14848" max="14848" width="15.33203125" style="17" customWidth="1"/>
    <col min="14849" max="14849" width="13.5" style="17" customWidth="1"/>
    <col min="14850" max="14851" width="12.83203125" style="17" customWidth="1"/>
    <col min="14852" max="14852" width="15" style="17" customWidth="1"/>
    <col min="14853" max="14853" width="16.83203125" style="17" customWidth="1"/>
    <col min="14854" max="14854" width="16.1640625" style="17" customWidth="1"/>
    <col min="14855" max="14855" width="15.5" style="17" customWidth="1"/>
    <col min="14856" max="14856" width="15.83203125" style="17" customWidth="1"/>
    <col min="14857" max="14857" width="19.5" style="17" customWidth="1"/>
    <col min="14858" max="14858" width="15.83203125" style="17" customWidth="1"/>
    <col min="14859" max="14859" width="14.33203125" style="17" customWidth="1"/>
    <col min="14860" max="14860" width="15.83203125" style="17" customWidth="1"/>
    <col min="14861" max="14861" width="17.6640625" style="17" customWidth="1"/>
    <col min="14862" max="14862" width="19.6640625" style="17" customWidth="1"/>
    <col min="14863" max="14863" width="14.5" style="17" customWidth="1"/>
    <col min="14864" max="15099" width="9.33203125" style="17"/>
    <col min="15100" max="15100" width="12.1640625" style="17" customWidth="1"/>
    <col min="15101" max="15101" width="30" style="17" customWidth="1"/>
    <col min="15102" max="15102" width="24.5" style="17" customWidth="1"/>
    <col min="15103" max="15103" width="17.1640625" style="17" customWidth="1"/>
    <col min="15104" max="15104" width="15.33203125" style="17" customWidth="1"/>
    <col min="15105" max="15105" width="13.5" style="17" customWidth="1"/>
    <col min="15106" max="15107" width="12.83203125" style="17" customWidth="1"/>
    <col min="15108" max="15108" width="15" style="17" customWidth="1"/>
    <col min="15109" max="15109" width="16.83203125" style="17" customWidth="1"/>
    <col min="15110" max="15110" width="16.1640625" style="17" customWidth="1"/>
    <col min="15111" max="15111" width="15.5" style="17" customWidth="1"/>
    <col min="15112" max="15112" width="15.83203125" style="17" customWidth="1"/>
    <col min="15113" max="15113" width="19.5" style="17" customWidth="1"/>
    <col min="15114" max="15114" width="15.83203125" style="17" customWidth="1"/>
    <col min="15115" max="15115" width="14.33203125" style="17" customWidth="1"/>
    <col min="15116" max="15116" width="15.83203125" style="17" customWidth="1"/>
    <col min="15117" max="15117" width="17.6640625" style="17" customWidth="1"/>
    <col min="15118" max="15118" width="19.6640625" style="17" customWidth="1"/>
    <col min="15119" max="15119" width="14.5" style="17" customWidth="1"/>
    <col min="15120" max="15355" width="9.33203125" style="17"/>
    <col min="15356" max="15356" width="12.1640625" style="17" customWidth="1"/>
    <col min="15357" max="15357" width="30" style="17" customWidth="1"/>
    <col min="15358" max="15358" width="24.5" style="17" customWidth="1"/>
    <col min="15359" max="15359" width="17.1640625" style="17" customWidth="1"/>
    <col min="15360" max="15360" width="15.33203125" style="17" customWidth="1"/>
    <col min="15361" max="15361" width="13.5" style="17" customWidth="1"/>
    <col min="15362" max="15363" width="12.83203125" style="17" customWidth="1"/>
    <col min="15364" max="15364" width="15" style="17" customWidth="1"/>
    <col min="15365" max="15365" width="16.83203125" style="17" customWidth="1"/>
    <col min="15366" max="15366" width="16.1640625" style="17" customWidth="1"/>
    <col min="15367" max="15367" width="15.5" style="17" customWidth="1"/>
    <col min="15368" max="15368" width="15.83203125" style="17" customWidth="1"/>
    <col min="15369" max="15369" width="19.5" style="17" customWidth="1"/>
    <col min="15370" max="15370" width="15.83203125" style="17" customWidth="1"/>
    <col min="15371" max="15371" width="14.33203125" style="17" customWidth="1"/>
    <col min="15372" max="15372" width="15.83203125" style="17" customWidth="1"/>
    <col min="15373" max="15373" width="17.6640625" style="17" customWidth="1"/>
    <col min="15374" max="15374" width="19.6640625" style="17" customWidth="1"/>
    <col min="15375" max="15375" width="14.5" style="17" customWidth="1"/>
    <col min="15376" max="15611" width="9.33203125" style="17"/>
    <col min="15612" max="15612" width="12.1640625" style="17" customWidth="1"/>
    <col min="15613" max="15613" width="30" style="17" customWidth="1"/>
    <col min="15614" max="15614" width="24.5" style="17" customWidth="1"/>
    <col min="15615" max="15615" width="17.1640625" style="17" customWidth="1"/>
    <col min="15616" max="15616" width="15.33203125" style="17" customWidth="1"/>
    <col min="15617" max="15617" width="13.5" style="17" customWidth="1"/>
    <col min="15618" max="15619" width="12.83203125" style="17" customWidth="1"/>
    <col min="15620" max="15620" width="15" style="17" customWidth="1"/>
    <col min="15621" max="15621" width="16.83203125" style="17" customWidth="1"/>
    <col min="15622" max="15622" width="16.1640625" style="17" customWidth="1"/>
    <col min="15623" max="15623" width="15.5" style="17" customWidth="1"/>
    <col min="15624" max="15624" width="15.83203125" style="17" customWidth="1"/>
    <col min="15625" max="15625" width="19.5" style="17" customWidth="1"/>
    <col min="15626" max="15626" width="15.83203125" style="17" customWidth="1"/>
    <col min="15627" max="15627" width="14.33203125" style="17" customWidth="1"/>
    <col min="15628" max="15628" width="15.83203125" style="17" customWidth="1"/>
    <col min="15629" max="15629" width="17.6640625" style="17" customWidth="1"/>
    <col min="15630" max="15630" width="19.6640625" style="17" customWidth="1"/>
    <col min="15631" max="15631" width="14.5" style="17" customWidth="1"/>
    <col min="15632" max="15867" width="9.33203125" style="17"/>
    <col min="15868" max="15868" width="12.1640625" style="17" customWidth="1"/>
    <col min="15869" max="15869" width="30" style="17" customWidth="1"/>
    <col min="15870" max="15870" width="24.5" style="17" customWidth="1"/>
    <col min="15871" max="15871" width="17.1640625" style="17" customWidth="1"/>
    <col min="15872" max="15872" width="15.33203125" style="17" customWidth="1"/>
    <col min="15873" max="15873" width="13.5" style="17" customWidth="1"/>
    <col min="15874" max="15875" width="12.83203125" style="17" customWidth="1"/>
    <col min="15876" max="15876" width="15" style="17" customWidth="1"/>
    <col min="15877" max="15877" width="16.83203125" style="17" customWidth="1"/>
    <col min="15878" max="15878" width="16.1640625" style="17" customWidth="1"/>
    <col min="15879" max="15879" width="15.5" style="17" customWidth="1"/>
    <col min="15880" max="15880" width="15.83203125" style="17" customWidth="1"/>
    <col min="15881" max="15881" width="19.5" style="17" customWidth="1"/>
    <col min="15882" max="15882" width="15.83203125" style="17" customWidth="1"/>
    <col min="15883" max="15883" width="14.33203125" style="17" customWidth="1"/>
    <col min="15884" max="15884" width="15.83203125" style="17" customWidth="1"/>
    <col min="15885" max="15885" width="17.6640625" style="17" customWidth="1"/>
    <col min="15886" max="15886" width="19.6640625" style="17" customWidth="1"/>
    <col min="15887" max="15887" width="14.5" style="17" customWidth="1"/>
    <col min="15888" max="16123" width="9.33203125" style="17"/>
    <col min="16124" max="16124" width="12.1640625" style="17" customWidth="1"/>
    <col min="16125" max="16125" width="30" style="17" customWidth="1"/>
    <col min="16126" max="16126" width="24.5" style="17" customWidth="1"/>
    <col min="16127" max="16127" width="17.1640625" style="17" customWidth="1"/>
    <col min="16128" max="16128" width="15.33203125" style="17" customWidth="1"/>
    <col min="16129" max="16129" width="13.5" style="17" customWidth="1"/>
    <col min="16130" max="16131" width="12.83203125" style="17" customWidth="1"/>
    <col min="16132" max="16132" width="15" style="17" customWidth="1"/>
    <col min="16133" max="16133" width="16.83203125" style="17" customWidth="1"/>
    <col min="16134" max="16134" width="16.1640625" style="17" customWidth="1"/>
    <col min="16135" max="16135" width="15.5" style="17" customWidth="1"/>
    <col min="16136" max="16136" width="15.83203125" style="17" customWidth="1"/>
    <col min="16137" max="16137" width="19.5" style="17" customWidth="1"/>
    <col min="16138" max="16138" width="15.83203125" style="17" customWidth="1"/>
    <col min="16139" max="16139" width="14.33203125" style="17" customWidth="1"/>
    <col min="16140" max="16140" width="15.83203125" style="17" customWidth="1"/>
    <col min="16141" max="16141" width="17.6640625" style="17" customWidth="1"/>
    <col min="16142" max="16142" width="19.6640625" style="17" customWidth="1"/>
    <col min="16143" max="16143" width="14.5" style="17" customWidth="1"/>
    <col min="16144" max="16383" width="9.33203125" style="17"/>
    <col min="16384" max="16384" width="9.1640625" style="17" customWidth="1"/>
  </cols>
  <sheetData>
    <row r="1" spans="1:20" s="25" customFormat="1" ht="15.75" x14ac:dyDescent="0.25">
      <c r="F1" s="26"/>
      <c r="H1" s="27"/>
      <c r="I1" s="27"/>
      <c r="J1" s="27"/>
      <c r="K1" s="27"/>
      <c r="L1" s="27"/>
      <c r="M1" s="27"/>
      <c r="N1" s="27"/>
      <c r="O1" s="27"/>
      <c r="P1" s="27"/>
      <c r="Q1" s="27"/>
      <c r="R1" s="27"/>
    </row>
    <row r="2" spans="1:20" s="25" customFormat="1" ht="15.75" x14ac:dyDescent="0.25">
      <c r="A2" s="48"/>
      <c r="F2" s="26"/>
      <c r="H2" s="27"/>
      <c r="I2" s="27"/>
      <c r="J2" s="27"/>
      <c r="K2" s="27"/>
      <c r="L2" s="27"/>
      <c r="M2" s="27"/>
      <c r="N2" s="27"/>
      <c r="O2" s="27"/>
      <c r="P2" s="27"/>
      <c r="Q2" s="27"/>
      <c r="R2" s="27"/>
    </row>
    <row r="3" spans="1:20" s="25" customFormat="1" ht="15.75" x14ac:dyDescent="0.25">
      <c r="A3" s="48"/>
      <c r="F3" s="26"/>
      <c r="H3" s="27"/>
      <c r="I3" s="27"/>
      <c r="J3" s="27"/>
      <c r="K3" s="27"/>
      <c r="L3" s="27"/>
      <c r="M3" s="27"/>
      <c r="N3" s="27"/>
      <c r="O3" s="27"/>
      <c r="P3" s="27"/>
      <c r="Q3" s="27"/>
      <c r="R3" s="27"/>
    </row>
    <row r="4" spans="1:20" x14ac:dyDescent="0.2">
      <c r="A4" s="48"/>
    </row>
    <row r="5" spans="1:20" x14ac:dyDescent="0.2">
      <c r="A5" s="48"/>
    </row>
    <row r="6" spans="1:20" ht="15.75" x14ac:dyDescent="0.25">
      <c r="A6" s="85" t="s">
        <v>28</v>
      </c>
      <c r="B6" s="85"/>
      <c r="C6" s="85"/>
      <c r="D6" s="85"/>
      <c r="E6" s="85"/>
      <c r="F6" s="85"/>
      <c r="G6" s="85"/>
      <c r="H6" s="85"/>
      <c r="I6" s="85"/>
      <c r="J6" s="85"/>
      <c r="K6" s="85"/>
      <c r="L6" s="85"/>
      <c r="M6" s="85"/>
      <c r="N6" s="85"/>
      <c r="O6" s="85"/>
      <c r="P6" s="85"/>
      <c r="Q6" s="85"/>
      <c r="R6" s="85"/>
      <c r="S6" s="85"/>
      <c r="T6" s="85"/>
    </row>
    <row r="7" spans="1:20" ht="15.75" x14ac:dyDescent="0.25">
      <c r="A7" s="85" t="s">
        <v>52</v>
      </c>
      <c r="B7" s="85"/>
      <c r="C7" s="85"/>
      <c r="D7" s="85"/>
      <c r="E7" s="85"/>
      <c r="F7" s="85"/>
      <c r="G7" s="85"/>
      <c r="H7" s="85"/>
      <c r="I7" s="85"/>
      <c r="J7" s="85"/>
      <c r="K7" s="85"/>
      <c r="L7" s="85"/>
      <c r="M7" s="85"/>
      <c r="N7" s="85"/>
      <c r="O7" s="85"/>
      <c r="P7" s="85"/>
      <c r="Q7" s="85"/>
      <c r="R7" s="85"/>
      <c r="S7" s="85"/>
      <c r="T7" s="85"/>
    </row>
    <row r="8" spans="1:20" ht="15.75" x14ac:dyDescent="0.25">
      <c r="A8" s="53"/>
      <c r="B8" s="53"/>
      <c r="C8" s="53"/>
      <c r="D8" s="53"/>
      <c r="E8" s="53"/>
      <c r="F8" s="53"/>
      <c r="G8" s="53"/>
      <c r="H8" s="53"/>
      <c r="I8" s="53"/>
      <c r="J8" s="53"/>
      <c r="K8" s="53"/>
      <c r="L8" s="53"/>
      <c r="M8" s="53"/>
      <c r="N8" s="53"/>
      <c r="O8" s="53"/>
      <c r="P8" s="53"/>
      <c r="Q8" s="53"/>
      <c r="R8" s="53"/>
      <c r="S8" s="53"/>
      <c r="T8" s="53"/>
    </row>
    <row r="9" spans="1:20" ht="15.75" x14ac:dyDescent="0.25">
      <c r="A9" s="28"/>
      <c r="B9" s="28"/>
      <c r="C9" s="28"/>
      <c r="D9" s="28"/>
      <c r="E9" s="28"/>
      <c r="F9" s="28"/>
      <c r="H9" s="29" t="s">
        <v>36</v>
      </c>
      <c r="I9" s="30"/>
      <c r="J9" s="28" t="s">
        <v>37</v>
      </c>
      <c r="K9" s="52"/>
      <c r="L9" s="28" t="s">
        <v>38</v>
      </c>
      <c r="M9" s="28"/>
      <c r="N9" s="28"/>
      <c r="O9" s="28"/>
      <c r="P9" s="28"/>
      <c r="Q9" s="28"/>
    </row>
    <row r="10" spans="1:20" ht="15.75" x14ac:dyDescent="0.25">
      <c r="A10" s="36"/>
      <c r="B10" s="36"/>
      <c r="C10" s="36"/>
      <c r="D10" s="36"/>
      <c r="E10" s="36"/>
      <c r="F10" s="36"/>
      <c r="H10" s="36"/>
      <c r="I10" s="36"/>
      <c r="J10" s="36"/>
      <c r="K10" s="36"/>
      <c r="L10" s="36"/>
      <c r="M10" s="36"/>
      <c r="N10" s="36"/>
      <c r="O10" s="36"/>
      <c r="P10" s="36"/>
      <c r="Q10" s="36"/>
    </row>
    <row r="11" spans="1:20" ht="15" customHeight="1" x14ac:dyDescent="0.25">
      <c r="A11" s="49"/>
      <c r="B11" s="49"/>
      <c r="C11" s="49"/>
      <c r="D11" s="49"/>
      <c r="E11" s="49"/>
      <c r="F11" s="49"/>
      <c r="H11" s="49"/>
      <c r="I11" s="50" t="s">
        <v>44</v>
      </c>
      <c r="J11" s="51"/>
      <c r="K11" s="49"/>
      <c r="L11" s="49"/>
      <c r="M11" s="49"/>
      <c r="N11" s="49"/>
      <c r="O11" s="49"/>
      <c r="P11" s="49"/>
      <c r="Q11" s="49"/>
    </row>
    <row r="12" spans="1:20" ht="15.75" x14ac:dyDescent="0.25">
      <c r="A12" s="18"/>
      <c r="B12" s="18"/>
      <c r="C12" s="18"/>
      <c r="D12" s="18"/>
      <c r="E12" s="18"/>
      <c r="F12" s="18"/>
      <c r="G12" s="18"/>
      <c r="H12" s="18"/>
      <c r="I12" s="18"/>
      <c r="J12" s="18"/>
      <c r="K12" s="18"/>
      <c r="L12" s="18"/>
      <c r="M12" s="18"/>
      <c r="N12" s="18"/>
      <c r="O12" s="18"/>
      <c r="P12" s="18"/>
      <c r="Q12" s="18"/>
    </row>
    <row r="13" spans="1:20" x14ac:dyDescent="0.2">
      <c r="A13" s="75" t="s">
        <v>39</v>
      </c>
      <c r="B13" s="75"/>
      <c r="C13" s="75"/>
      <c r="D13" s="75"/>
      <c r="E13" s="75"/>
      <c r="F13" s="75"/>
      <c r="G13" s="75"/>
      <c r="H13" s="75"/>
      <c r="I13" s="75"/>
      <c r="J13" s="75"/>
      <c r="K13" s="37"/>
    </row>
    <row r="14" spans="1:20" x14ac:dyDescent="0.2">
      <c r="A14" s="86" t="s">
        <v>24</v>
      </c>
      <c r="B14" s="86"/>
      <c r="C14" s="86"/>
      <c r="D14" s="87"/>
      <c r="E14" s="87"/>
      <c r="F14" s="87"/>
      <c r="G14" s="87"/>
      <c r="H14" s="87"/>
      <c r="I14" s="87"/>
      <c r="J14" s="87"/>
      <c r="K14" s="87"/>
      <c r="L14" s="87"/>
      <c r="M14" s="87"/>
      <c r="N14" s="87"/>
      <c r="O14" s="87"/>
      <c r="P14" s="87"/>
      <c r="Q14" s="87"/>
      <c r="R14" s="87"/>
      <c r="S14" s="87"/>
      <c r="T14" s="87"/>
    </row>
    <row r="15" spans="1:20" x14ac:dyDescent="0.2">
      <c r="A15" s="86" t="s">
        <v>32</v>
      </c>
      <c r="B15" s="86"/>
      <c r="C15" s="86"/>
      <c r="D15" s="87"/>
      <c r="E15" s="87"/>
      <c r="F15" s="87"/>
      <c r="G15" s="87"/>
      <c r="H15" s="87"/>
      <c r="I15" s="87"/>
      <c r="J15" s="87"/>
      <c r="K15" s="87"/>
      <c r="L15" s="87"/>
      <c r="M15" s="87"/>
      <c r="N15" s="87"/>
      <c r="O15" s="87"/>
      <c r="P15" s="87"/>
      <c r="Q15" s="87"/>
      <c r="R15" s="87"/>
      <c r="S15" s="87"/>
      <c r="T15" s="87"/>
    </row>
    <row r="16" spans="1:20" x14ac:dyDescent="0.2">
      <c r="A16" s="38"/>
      <c r="B16" s="38"/>
      <c r="C16" s="38"/>
      <c r="D16" s="39"/>
      <c r="E16" s="39"/>
      <c r="F16" s="39"/>
      <c r="G16" s="39"/>
      <c r="H16" s="39"/>
      <c r="I16" s="39"/>
      <c r="J16" s="39"/>
      <c r="K16" s="39"/>
    </row>
    <row r="17" spans="1:20" x14ac:dyDescent="0.2">
      <c r="A17" s="75" t="s">
        <v>40</v>
      </c>
      <c r="B17" s="75"/>
      <c r="C17" s="75"/>
      <c r="D17" s="75"/>
      <c r="E17" s="75"/>
      <c r="F17" s="75"/>
      <c r="G17" s="75"/>
      <c r="H17" s="75"/>
      <c r="I17" s="75"/>
      <c r="J17" s="75"/>
      <c r="K17" s="37"/>
    </row>
    <row r="18" spans="1:20" x14ac:dyDescent="0.2">
      <c r="A18" s="86" t="s">
        <v>55</v>
      </c>
      <c r="B18" s="86"/>
      <c r="C18" s="86"/>
      <c r="D18" s="89" t="s">
        <v>85</v>
      </c>
      <c r="E18" s="90"/>
      <c r="F18" s="40">
        <f>+IF(D18="Biudžetinė Terminuota",0.0217,IF(D18="Biudžetinė Neterminuota",0.0145,0))</f>
        <v>1.4500000000000001E-2</v>
      </c>
      <c r="G18" s="37"/>
      <c r="H18" s="37"/>
      <c r="I18" s="37"/>
      <c r="J18" s="37"/>
      <c r="K18" s="37"/>
    </row>
    <row r="19" spans="1:20" x14ac:dyDescent="0.2">
      <c r="D19" s="41"/>
    </row>
    <row r="20" spans="1:20" s="19" customFormat="1" ht="16.5" customHeight="1" x14ac:dyDescent="0.2">
      <c r="A20" s="81" t="s">
        <v>5</v>
      </c>
      <c r="B20" s="81" t="s">
        <v>6</v>
      </c>
      <c r="C20" s="81" t="s">
        <v>7</v>
      </c>
      <c r="D20" s="81" t="s">
        <v>8</v>
      </c>
      <c r="E20" s="81" t="s">
        <v>45</v>
      </c>
      <c r="F20" s="78" t="s">
        <v>9</v>
      </c>
      <c r="G20" s="79"/>
      <c r="H20" s="79"/>
      <c r="I20" s="79"/>
      <c r="J20" s="80"/>
      <c r="K20" s="82" t="s">
        <v>56</v>
      </c>
      <c r="L20" s="82" t="s">
        <v>41</v>
      </c>
      <c r="M20" s="81" t="s">
        <v>10</v>
      </c>
      <c r="N20" s="81" t="s">
        <v>11</v>
      </c>
      <c r="O20" s="81" t="s">
        <v>19</v>
      </c>
      <c r="P20" s="81" t="s">
        <v>25</v>
      </c>
      <c r="Q20" s="81" t="s">
        <v>26</v>
      </c>
      <c r="R20" s="81" t="s">
        <v>29</v>
      </c>
      <c r="S20" s="81" t="s">
        <v>27</v>
      </c>
      <c r="T20" s="82" t="s">
        <v>77</v>
      </c>
    </row>
    <row r="21" spans="1:20" s="19" customFormat="1" ht="12.75" customHeight="1" x14ac:dyDescent="0.2">
      <c r="A21" s="81"/>
      <c r="B21" s="81"/>
      <c r="C21" s="81"/>
      <c r="D21" s="81"/>
      <c r="E21" s="81"/>
      <c r="F21" s="81" t="s">
        <v>12</v>
      </c>
      <c r="G21" s="81" t="s">
        <v>13</v>
      </c>
      <c r="H21" s="81" t="s">
        <v>14</v>
      </c>
      <c r="I21" s="81" t="s">
        <v>78</v>
      </c>
      <c r="J21" s="81" t="s">
        <v>15</v>
      </c>
      <c r="K21" s="83"/>
      <c r="L21" s="83"/>
      <c r="M21" s="81"/>
      <c r="N21" s="81"/>
      <c r="O21" s="81"/>
      <c r="P21" s="81"/>
      <c r="Q21" s="81"/>
      <c r="R21" s="81"/>
      <c r="S21" s="81"/>
      <c r="T21" s="83"/>
    </row>
    <row r="22" spans="1:20" s="19" customFormat="1" ht="82.5" customHeight="1" x14ac:dyDescent="0.2">
      <c r="A22" s="81"/>
      <c r="B22" s="81"/>
      <c r="C22" s="81"/>
      <c r="D22" s="81"/>
      <c r="E22" s="81"/>
      <c r="F22" s="81"/>
      <c r="G22" s="81"/>
      <c r="H22" s="81"/>
      <c r="I22" s="81"/>
      <c r="J22" s="81"/>
      <c r="K22" s="84"/>
      <c r="L22" s="84"/>
      <c r="M22" s="81"/>
      <c r="N22" s="81"/>
      <c r="O22" s="81"/>
      <c r="P22" s="81"/>
      <c r="Q22" s="81"/>
      <c r="R22" s="81"/>
      <c r="S22" s="81"/>
      <c r="T22" s="84"/>
    </row>
    <row r="23" spans="1:20" x14ac:dyDescent="0.2">
      <c r="A23" s="16">
        <v>1</v>
      </c>
      <c r="B23" s="16">
        <v>2</v>
      </c>
      <c r="C23" s="16">
        <v>3</v>
      </c>
      <c r="D23" s="16">
        <v>4</v>
      </c>
      <c r="E23" s="16">
        <v>5</v>
      </c>
      <c r="F23" s="31" t="s">
        <v>16</v>
      </c>
      <c r="G23" s="16">
        <v>7</v>
      </c>
      <c r="H23" s="16">
        <v>8</v>
      </c>
      <c r="I23" s="16">
        <v>9</v>
      </c>
      <c r="J23" s="16">
        <v>10</v>
      </c>
      <c r="K23" s="16">
        <v>11</v>
      </c>
      <c r="L23" s="58" t="s">
        <v>80</v>
      </c>
      <c r="M23" s="58">
        <v>13</v>
      </c>
      <c r="N23" s="58">
        <v>14</v>
      </c>
      <c r="O23" s="58">
        <v>15</v>
      </c>
      <c r="P23" s="58">
        <v>16</v>
      </c>
      <c r="Q23" s="58">
        <v>17</v>
      </c>
      <c r="R23" s="58">
        <v>18</v>
      </c>
      <c r="S23" s="58">
        <v>19</v>
      </c>
      <c r="T23" s="58">
        <v>20</v>
      </c>
    </row>
    <row r="24" spans="1:20" x14ac:dyDescent="0.2">
      <c r="A24" s="42"/>
      <c r="B24" s="3"/>
      <c r="C24" s="3"/>
      <c r="D24" s="4"/>
      <c r="E24" s="4"/>
      <c r="F24" s="4"/>
      <c r="G24" s="4"/>
      <c r="H24" s="4"/>
      <c r="I24" s="4"/>
      <c r="J24" s="4"/>
      <c r="K24" s="4">
        <f>(1+$F$18)*(F24+G24+H24+I24)+J24</f>
        <v>0</v>
      </c>
      <c r="L24" s="32">
        <f t="shared" ref="L24:L68" si="0">IF(D24=0,0,K24*E24/D24)</f>
        <v>0</v>
      </c>
      <c r="M24" s="33"/>
      <c r="N24" s="14"/>
      <c r="O24" s="34" t="str">
        <f>IF(OR(M24="",N24=""),"",VLOOKUP(CONCATENATE(M24," dienų darbo savaitė"),'Atostogų išmokų FN'!$A$17:$AH$18,N24-24)/100)</f>
        <v/>
      </c>
      <c r="P24" s="32">
        <f>IF(M24="",0,(L24-((J24+H24)*E24/D24))*O24)</f>
        <v>0</v>
      </c>
      <c r="Q24" s="4"/>
      <c r="R24" s="34" t="str">
        <f>IF(OR(M24="",Q24=""),"",HLOOKUP(Q24,'Papild.poilsio d. išmokų FN '!$C$6:$Q$8,3,0)/100)</f>
        <v/>
      </c>
      <c r="S24" s="32">
        <f>+IF(Q24="",0,(L24-((H24+J24)*E24/D24))*R24)</f>
        <v>0</v>
      </c>
      <c r="T24" s="70"/>
    </row>
    <row r="25" spans="1:20" x14ac:dyDescent="0.2">
      <c r="A25" s="42"/>
      <c r="B25" s="3"/>
      <c r="C25" s="3"/>
      <c r="D25" s="4"/>
      <c r="E25" s="4"/>
      <c r="F25" s="4"/>
      <c r="G25" s="4"/>
      <c r="H25" s="4"/>
      <c r="I25" s="4"/>
      <c r="J25" s="4"/>
      <c r="K25" s="4">
        <f t="shared" ref="K25:K68" si="1">(1+$F$18)*(F25+G25+H25+I25)+J25</f>
        <v>0</v>
      </c>
      <c r="L25" s="32">
        <f t="shared" si="0"/>
        <v>0</v>
      </c>
      <c r="M25" s="33"/>
      <c r="N25" s="14"/>
      <c r="O25" s="34" t="str">
        <f>IF(OR(M25="",N25=""),"",VLOOKUP(CONCATENATE(M25," dienų darbo savaitė"),'Atostogų išmokų FN'!$A$17:$AH$18,N25-24)/100)</f>
        <v/>
      </c>
      <c r="P25" s="32">
        <f t="shared" ref="P25:P68" si="2">IF(M25="",0,(L25-((J25+H25)*E25/D25))*O25)</f>
        <v>0</v>
      </c>
      <c r="Q25" s="4"/>
      <c r="R25" s="34" t="str">
        <f>IF(OR(M25="",Q25=""),"",HLOOKUP(Q25,'Papild.poilsio d. išmokų FN '!$C$6:$Q$8,3,0)/100)</f>
        <v/>
      </c>
      <c r="S25" s="32">
        <f t="shared" ref="S25:S68" si="3">+IF(Q25="",0,(L25-((H25+J25)*E25/D25))*R25)</f>
        <v>0</v>
      </c>
      <c r="T25" s="70"/>
    </row>
    <row r="26" spans="1:20" x14ac:dyDescent="0.2">
      <c r="A26" s="42"/>
      <c r="B26" s="3"/>
      <c r="C26" s="3"/>
      <c r="D26" s="4"/>
      <c r="E26" s="4"/>
      <c r="F26" s="4"/>
      <c r="G26" s="4"/>
      <c r="H26" s="4"/>
      <c r="I26" s="4"/>
      <c r="J26" s="4"/>
      <c r="K26" s="4">
        <f t="shared" si="1"/>
        <v>0</v>
      </c>
      <c r="L26" s="32">
        <f t="shared" si="0"/>
        <v>0</v>
      </c>
      <c r="M26" s="33"/>
      <c r="N26" s="14"/>
      <c r="O26" s="34" t="str">
        <f>IF(OR(M26="",N26=""),"",VLOOKUP(CONCATENATE(M26," dienų darbo savaitė"),'Atostogų išmokų FN'!$A$17:$AH$18,N26-24)/100)</f>
        <v/>
      </c>
      <c r="P26" s="32">
        <f t="shared" si="2"/>
        <v>0</v>
      </c>
      <c r="Q26" s="4"/>
      <c r="R26" s="34" t="str">
        <f>IF(OR(M26="",Q26=""),"",HLOOKUP(Q26,'Papild.poilsio d. išmokų FN '!$C$6:$Q$8,3,0)/100)</f>
        <v/>
      </c>
      <c r="S26" s="32">
        <f t="shared" si="3"/>
        <v>0</v>
      </c>
      <c r="T26" s="70"/>
    </row>
    <row r="27" spans="1:20" x14ac:dyDescent="0.2">
      <c r="A27" s="42"/>
      <c r="B27" s="3"/>
      <c r="C27" s="3"/>
      <c r="D27" s="4"/>
      <c r="E27" s="4"/>
      <c r="F27" s="4"/>
      <c r="G27" s="4"/>
      <c r="H27" s="4"/>
      <c r="I27" s="4"/>
      <c r="J27" s="4"/>
      <c r="K27" s="4">
        <f t="shared" si="1"/>
        <v>0</v>
      </c>
      <c r="L27" s="32">
        <f t="shared" si="0"/>
        <v>0</v>
      </c>
      <c r="M27" s="33"/>
      <c r="N27" s="14"/>
      <c r="O27" s="34" t="str">
        <f>IF(OR(M27="",N27=""),"",VLOOKUP(CONCATENATE(M27," dienų darbo savaitė"),'Atostogų išmokų FN'!$A$17:$AH$18,N27-24)/100)</f>
        <v/>
      </c>
      <c r="P27" s="32">
        <f t="shared" si="2"/>
        <v>0</v>
      </c>
      <c r="Q27" s="4"/>
      <c r="R27" s="34" t="str">
        <f>IF(OR(M27="",Q27=""),"",HLOOKUP(Q27,'Papild.poilsio d. išmokų FN '!$C$6:$Q$8,3,0)/100)</f>
        <v/>
      </c>
      <c r="S27" s="32">
        <f t="shared" si="3"/>
        <v>0</v>
      </c>
      <c r="T27" s="70"/>
    </row>
    <row r="28" spans="1:20" x14ac:dyDescent="0.2">
      <c r="A28" s="42"/>
      <c r="B28" s="3"/>
      <c r="C28" s="3"/>
      <c r="D28" s="4"/>
      <c r="E28" s="4"/>
      <c r="F28" s="4"/>
      <c r="G28" s="4"/>
      <c r="H28" s="4"/>
      <c r="I28" s="4"/>
      <c r="J28" s="4"/>
      <c r="K28" s="4">
        <f t="shared" si="1"/>
        <v>0</v>
      </c>
      <c r="L28" s="32">
        <f t="shared" si="0"/>
        <v>0</v>
      </c>
      <c r="M28" s="33"/>
      <c r="N28" s="14"/>
      <c r="O28" s="34" t="str">
        <f>IF(OR(M28="",N28=""),"",VLOOKUP(CONCATENATE(M28," dienų darbo savaitė"),'Atostogų išmokų FN'!$A$17:$AH$18,N28-24)/100)</f>
        <v/>
      </c>
      <c r="P28" s="32">
        <f t="shared" si="2"/>
        <v>0</v>
      </c>
      <c r="Q28" s="4"/>
      <c r="R28" s="34" t="str">
        <f>IF(OR(M28="",Q28=""),"",HLOOKUP(Q28,'Papild.poilsio d. išmokų FN '!$C$6:$Q$8,3,0)/100)</f>
        <v/>
      </c>
      <c r="S28" s="32">
        <f t="shared" si="3"/>
        <v>0</v>
      </c>
      <c r="T28" s="70"/>
    </row>
    <row r="29" spans="1:20" x14ac:dyDescent="0.2">
      <c r="A29" s="42"/>
      <c r="B29" s="3"/>
      <c r="C29" s="3"/>
      <c r="D29" s="4"/>
      <c r="E29" s="4"/>
      <c r="F29" s="4"/>
      <c r="G29" s="4"/>
      <c r="H29" s="4"/>
      <c r="I29" s="4"/>
      <c r="J29" s="4"/>
      <c r="K29" s="4">
        <f t="shared" si="1"/>
        <v>0</v>
      </c>
      <c r="L29" s="32">
        <f t="shared" si="0"/>
        <v>0</v>
      </c>
      <c r="M29" s="33"/>
      <c r="N29" s="14"/>
      <c r="O29" s="34" t="str">
        <f>IF(OR(M29="",N29=""),"",VLOOKUP(CONCATENATE(M29," dienų darbo savaitė"),'Atostogų išmokų FN'!$A$17:$AH$18,N29-24)/100)</f>
        <v/>
      </c>
      <c r="P29" s="32">
        <f t="shared" si="2"/>
        <v>0</v>
      </c>
      <c r="Q29" s="4"/>
      <c r="R29" s="34" t="str">
        <f>IF(OR(M29="",Q29=""),"",HLOOKUP(Q29,'Papild.poilsio d. išmokų FN '!$C$6:$Q$8,3,0)/100)</f>
        <v/>
      </c>
      <c r="S29" s="32">
        <f t="shared" si="3"/>
        <v>0</v>
      </c>
      <c r="T29" s="70"/>
    </row>
    <row r="30" spans="1:20" x14ac:dyDescent="0.2">
      <c r="A30" s="42"/>
      <c r="B30" s="3"/>
      <c r="C30" s="3"/>
      <c r="D30" s="4"/>
      <c r="E30" s="4"/>
      <c r="F30" s="4"/>
      <c r="G30" s="4"/>
      <c r="H30" s="4"/>
      <c r="I30" s="4"/>
      <c r="J30" s="4"/>
      <c r="K30" s="4">
        <f t="shared" si="1"/>
        <v>0</v>
      </c>
      <c r="L30" s="32">
        <f t="shared" si="0"/>
        <v>0</v>
      </c>
      <c r="M30" s="33"/>
      <c r="N30" s="14"/>
      <c r="O30" s="34" t="str">
        <f>IF(OR(M30="",N30=""),"",VLOOKUP(CONCATENATE(M30," dienų darbo savaitė"),'Atostogų išmokų FN'!$A$17:$AH$18,N30-24)/100)</f>
        <v/>
      </c>
      <c r="P30" s="32">
        <f t="shared" si="2"/>
        <v>0</v>
      </c>
      <c r="Q30" s="4"/>
      <c r="R30" s="34" t="str">
        <f>IF(OR(M30="",Q30=""),"",HLOOKUP(Q30,'Papild.poilsio d. išmokų FN '!$C$6:$Q$8,3,0)/100)</f>
        <v/>
      </c>
      <c r="S30" s="32">
        <f t="shared" si="3"/>
        <v>0</v>
      </c>
      <c r="T30" s="70"/>
    </row>
    <row r="31" spans="1:20" x14ac:dyDescent="0.2">
      <c r="A31" s="42"/>
      <c r="B31" s="3"/>
      <c r="C31" s="3"/>
      <c r="D31" s="4"/>
      <c r="E31" s="4"/>
      <c r="F31" s="4"/>
      <c r="G31" s="4"/>
      <c r="H31" s="4"/>
      <c r="I31" s="4"/>
      <c r="J31" s="4"/>
      <c r="K31" s="4">
        <f t="shared" si="1"/>
        <v>0</v>
      </c>
      <c r="L31" s="32">
        <f t="shared" si="0"/>
        <v>0</v>
      </c>
      <c r="M31" s="33"/>
      <c r="N31" s="14"/>
      <c r="O31" s="34" t="str">
        <f>IF(OR(M31="",N31=""),"",VLOOKUP(CONCATENATE(M31," dienų darbo savaitė"),'Atostogų išmokų FN'!$A$17:$AH$18,N31-24)/100)</f>
        <v/>
      </c>
      <c r="P31" s="32">
        <f t="shared" si="2"/>
        <v>0</v>
      </c>
      <c r="Q31" s="4"/>
      <c r="R31" s="34" t="str">
        <f>IF(OR(M31="",Q31=""),"",HLOOKUP(Q31,'Papild.poilsio d. išmokų FN '!$C$6:$Q$8,3,0)/100)</f>
        <v/>
      </c>
      <c r="S31" s="32">
        <f t="shared" si="3"/>
        <v>0</v>
      </c>
      <c r="T31" s="70"/>
    </row>
    <row r="32" spans="1:20" x14ac:dyDescent="0.2">
      <c r="A32" s="42"/>
      <c r="B32" s="3"/>
      <c r="C32" s="3"/>
      <c r="D32" s="4"/>
      <c r="E32" s="4"/>
      <c r="F32" s="4"/>
      <c r="G32" s="4"/>
      <c r="H32" s="4"/>
      <c r="I32" s="4"/>
      <c r="J32" s="4"/>
      <c r="K32" s="4">
        <f t="shared" si="1"/>
        <v>0</v>
      </c>
      <c r="L32" s="32">
        <f t="shared" si="0"/>
        <v>0</v>
      </c>
      <c r="M32" s="33"/>
      <c r="N32" s="14"/>
      <c r="O32" s="34" t="str">
        <f>IF(OR(M32="",N32=""),"",VLOOKUP(CONCATENATE(M32," dienų darbo savaitė"),'Atostogų išmokų FN'!$A$17:$AH$18,N32-24)/100)</f>
        <v/>
      </c>
      <c r="P32" s="32">
        <f t="shared" si="2"/>
        <v>0</v>
      </c>
      <c r="Q32" s="4"/>
      <c r="R32" s="34" t="str">
        <f>IF(OR(M32="",Q32=""),"",HLOOKUP(Q32,'Papild.poilsio d. išmokų FN '!$C$6:$Q$8,3,0)/100)</f>
        <v/>
      </c>
      <c r="S32" s="32">
        <f t="shared" si="3"/>
        <v>0</v>
      </c>
      <c r="T32" s="70"/>
    </row>
    <row r="33" spans="1:20" x14ac:dyDescent="0.2">
      <c r="A33" s="42"/>
      <c r="B33" s="3"/>
      <c r="C33" s="3"/>
      <c r="D33" s="4"/>
      <c r="E33" s="4"/>
      <c r="F33" s="4"/>
      <c r="G33" s="4"/>
      <c r="H33" s="4"/>
      <c r="I33" s="4"/>
      <c r="J33" s="4"/>
      <c r="K33" s="4">
        <f t="shared" si="1"/>
        <v>0</v>
      </c>
      <c r="L33" s="32">
        <f t="shared" si="0"/>
        <v>0</v>
      </c>
      <c r="M33" s="33"/>
      <c r="N33" s="14"/>
      <c r="O33" s="34" t="str">
        <f>IF(OR(M33="",N33=""),"",VLOOKUP(CONCATENATE(M33," dienų darbo savaitė"),'Atostogų išmokų FN'!$A$17:$AH$18,N33-24)/100)</f>
        <v/>
      </c>
      <c r="P33" s="32">
        <f t="shared" si="2"/>
        <v>0</v>
      </c>
      <c r="Q33" s="4"/>
      <c r="R33" s="34" t="str">
        <f>IF(OR(M33="",Q33=""),"",HLOOKUP(Q33,'Papild.poilsio d. išmokų FN '!$C$6:$Q$8,3,0)/100)</f>
        <v/>
      </c>
      <c r="S33" s="32">
        <f t="shared" si="3"/>
        <v>0</v>
      </c>
      <c r="T33" s="70"/>
    </row>
    <row r="34" spans="1:20" x14ac:dyDescent="0.2">
      <c r="A34" s="42"/>
      <c r="B34" s="3"/>
      <c r="C34" s="3"/>
      <c r="D34" s="4"/>
      <c r="E34" s="4"/>
      <c r="F34" s="4"/>
      <c r="G34" s="4"/>
      <c r="H34" s="4"/>
      <c r="I34" s="4"/>
      <c r="J34" s="4"/>
      <c r="K34" s="4">
        <f t="shared" si="1"/>
        <v>0</v>
      </c>
      <c r="L34" s="32">
        <f t="shared" si="0"/>
        <v>0</v>
      </c>
      <c r="M34" s="33"/>
      <c r="N34" s="14"/>
      <c r="O34" s="34" t="str">
        <f>IF(OR(M34="",N34=""),"",VLOOKUP(CONCATENATE(M34," dienų darbo savaitė"),'Atostogų išmokų FN'!$A$17:$AH$18,N34-24)/100)</f>
        <v/>
      </c>
      <c r="P34" s="32">
        <f t="shared" si="2"/>
        <v>0</v>
      </c>
      <c r="Q34" s="4"/>
      <c r="R34" s="34" t="str">
        <f>IF(OR(M34="",Q34=""),"",HLOOKUP(Q34,'Papild.poilsio d. išmokų FN '!$C$6:$Q$8,3,0)/100)</f>
        <v/>
      </c>
      <c r="S34" s="32">
        <f t="shared" si="3"/>
        <v>0</v>
      </c>
      <c r="T34" s="70"/>
    </row>
    <row r="35" spans="1:20" x14ac:dyDescent="0.2">
      <c r="A35" s="42"/>
      <c r="B35" s="3"/>
      <c r="C35" s="3"/>
      <c r="D35" s="4"/>
      <c r="E35" s="4"/>
      <c r="F35" s="4"/>
      <c r="G35" s="4"/>
      <c r="H35" s="4"/>
      <c r="I35" s="4"/>
      <c r="J35" s="4"/>
      <c r="K35" s="4">
        <f t="shared" si="1"/>
        <v>0</v>
      </c>
      <c r="L35" s="32">
        <f t="shared" si="0"/>
        <v>0</v>
      </c>
      <c r="M35" s="33"/>
      <c r="N35" s="14"/>
      <c r="O35" s="34" t="str">
        <f>IF(OR(M35="",N35=""),"",VLOOKUP(CONCATENATE(M35," dienų darbo savaitė"),'Atostogų išmokų FN'!$A$17:$AH$18,N35-24)/100)</f>
        <v/>
      </c>
      <c r="P35" s="32">
        <f t="shared" si="2"/>
        <v>0</v>
      </c>
      <c r="Q35" s="4"/>
      <c r="R35" s="34" t="str">
        <f>IF(OR(M35="",Q35=""),"",HLOOKUP(Q35,'Papild.poilsio d. išmokų FN '!$C$6:$Q$8,3,0)/100)</f>
        <v/>
      </c>
      <c r="S35" s="32">
        <f t="shared" si="3"/>
        <v>0</v>
      </c>
      <c r="T35" s="70"/>
    </row>
    <row r="36" spans="1:20" x14ac:dyDescent="0.2">
      <c r="A36" s="42"/>
      <c r="B36" s="3"/>
      <c r="C36" s="3"/>
      <c r="D36" s="4"/>
      <c r="E36" s="4"/>
      <c r="F36" s="4"/>
      <c r="G36" s="4"/>
      <c r="H36" s="4"/>
      <c r="I36" s="4"/>
      <c r="J36" s="4"/>
      <c r="K36" s="4">
        <f t="shared" si="1"/>
        <v>0</v>
      </c>
      <c r="L36" s="32">
        <f t="shared" si="0"/>
        <v>0</v>
      </c>
      <c r="M36" s="33"/>
      <c r="N36" s="14"/>
      <c r="O36" s="34" t="str">
        <f>IF(OR(M36="",N36=""),"",VLOOKUP(CONCATENATE(M36," dienų darbo savaitė"),'Atostogų išmokų FN'!$A$17:$AH$18,N36-24)/100)</f>
        <v/>
      </c>
      <c r="P36" s="32">
        <f t="shared" si="2"/>
        <v>0</v>
      </c>
      <c r="Q36" s="4"/>
      <c r="R36" s="34" t="str">
        <f>IF(OR(M36="",Q36=""),"",HLOOKUP(Q36,'Papild.poilsio d. išmokų FN '!$C$6:$Q$8,3,0)/100)</f>
        <v/>
      </c>
      <c r="S36" s="32">
        <f t="shared" si="3"/>
        <v>0</v>
      </c>
      <c r="T36" s="70"/>
    </row>
    <row r="37" spans="1:20" x14ac:dyDescent="0.2">
      <c r="A37" s="42"/>
      <c r="B37" s="3"/>
      <c r="C37" s="3"/>
      <c r="D37" s="4"/>
      <c r="E37" s="4"/>
      <c r="F37" s="4"/>
      <c r="G37" s="4"/>
      <c r="H37" s="4"/>
      <c r="I37" s="4"/>
      <c r="J37" s="4"/>
      <c r="K37" s="4">
        <f t="shared" si="1"/>
        <v>0</v>
      </c>
      <c r="L37" s="32">
        <f t="shared" si="0"/>
        <v>0</v>
      </c>
      <c r="M37" s="33"/>
      <c r="N37" s="14"/>
      <c r="O37" s="34" t="str">
        <f>IF(OR(M37="",N37=""),"",VLOOKUP(CONCATENATE(M37," dienų darbo savaitė"),'Atostogų išmokų FN'!$A$17:$AH$18,N37-24)/100)</f>
        <v/>
      </c>
      <c r="P37" s="32">
        <f t="shared" si="2"/>
        <v>0</v>
      </c>
      <c r="Q37" s="4"/>
      <c r="R37" s="34" t="str">
        <f>IF(OR(M37="",Q37=""),"",HLOOKUP(Q37,'Papild.poilsio d. išmokų FN '!$C$6:$Q$8,3,0)/100)</f>
        <v/>
      </c>
      <c r="S37" s="32">
        <f t="shared" si="3"/>
        <v>0</v>
      </c>
      <c r="T37" s="70"/>
    </row>
    <row r="38" spans="1:20" x14ac:dyDescent="0.2">
      <c r="A38" s="42"/>
      <c r="B38" s="3"/>
      <c r="C38" s="3"/>
      <c r="D38" s="4"/>
      <c r="E38" s="4"/>
      <c r="F38" s="4"/>
      <c r="G38" s="4"/>
      <c r="H38" s="4"/>
      <c r="I38" s="4"/>
      <c r="J38" s="4"/>
      <c r="K38" s="4">
        <f t="shared" si="1"/>
        <v>0</v>
      </c>
      <c r="L38" s="32">
        <f t="shared" si="0"/>
        <v>0</v>
      </c>
      <c r="M38" s="33"/>
      <c r="N38" s="14"/>
      <c r="O38" s="34" t="str">
        <f>IF(OR(M38="",N38=""),"",VLOOKUP(CONCATENATE(M38," dienų darbo savaitė"),'Atostogų išmokų FN'!$A$17:$AH$18,N38-24)/100)</f>
        <v/>
      </c>
      <c r="P38" s="32">
        <f t="shared" si="2"/>
        <v>0</v>
      </c>
      <c r="Q38" s="4"/>
      <c r="R38" s="34" t="str">
        <f>IF(OR(M38="",Q38=""),"",HLOOKUP(Q38,'Papild.poilsio d. išmokų FN '!$C$6:$Q$8,3,0)/100)</f>
        <v/>
      </c>
      <c r="S38" s="32">
        <f t="shared" si="3"/>
        <v>0</v>
      </c>
      <c r="T38" s="70"/>
    </row>
    <row r="39" spans="1:20" x14ac:dyDescent="0.2">
      <c r="A39" s="42"/>
      <c r="B39" s="3"/>
      <c r="C39" s="3"/>
      <c r="D39" s="4"/>
      <c r="E39" s="4"/>
      <c r="F39" s="4"/>
      <c r="G39" s="4"/>
      <c r="H39" s="4"/>
      <c r="I39" s="4"/>
      <c r="J39" s="4"/>
      <c r="K39" s="4">
        <f t="shared" si="1"/>
        <v>0</v>
      </c>
      <c r="L39" s="32">
        <f t="shared" si="0"/>
        <v>0</v>
      </c>
      <c r="M39" s="33"/>
      <c r="N39" s="14"/>
      <c r="O39" s="34" t="str">
        <f>IF(OR(M39="",N39=""),"",VLOOKUP(CONCATENATE(M39," dienų darbo savaitė"),'Atostogų išmokų FN'!$A$17:$AH$18,N39-24)/100)</f>
        <v/>
      </c>
      <c r="P39" s="32">
        <f t="shared" si="2"/>
        <v>0</v>
      </c>
      <c r="Q39" s="4"/>
      <c r="R39" s="34" t="str">
        <f>IF(OR(M39="",Q39=""),"",HLOOKUP(Q39,'Papild.poilsio d. išmokų FN '!$C$6:$Q$8,3,0)/100)</f>
        <v/>
      </c>
      <c r="S39" s="32">
        <f t="shared" si="3"/>
        <v>0</v>
      </c>
      <c r="T39" s="70"/>
    </row>
    <row r="40" spans="1:20" x14ac:dyDescent="0.2">
      <c r="A40" s="42"/>
      <c r="B40" s="3"/>
      <c r="C40" s="3"/>
      <c r="D40" s="4"/>
      <c r="E40" s="4"/>
      <c r="F40" s="4"/>
      <c r="G40" s="4"/>
      <c r="H40" s="4"/>
      <c r="I40" s="4"/>
      <c r="J40" s="4"/>
      <c r="K40" s="4">
        <f t="shared" si="1"/>
        <v>0</v>
      </c>
      <c r="L40" s="32">
        <f t="shared" si="0"/>
        <v>0</v>
      </c>
      <c r="M40" s="33"/>
      <c r="N40" s="14"/>
      <c r="O40" s="34" t="str">
        <f>IF(OR(M40="",N40=""),"",VLOOKUP(CONCATENATE(M40," dienų darbo savaitė"),'Atostogų išmokų FN'!$A$17:$AH$18,N40-24)/100)</f>
        <v/>
      </c>
      <c r="P40" s="32">
        <f t="shared" si="2"/>
        <v>0</v>
      </c>
      <c r="Q40" s="4"/>
      <c r="R40" s="34" t="str">
        <f>IF(OR(M40="",Q40=""),"",HLOOKUP(Q40,'Papild.poilsio d. išmokų FN '!$C$6:$Q$8,3,0)/100)</f>
        <v/>
      </c>
      <c r="S40" s="32">
        <f t="shared" si="3"/>
        <v>0</v>
      </c>
      <c r="T40" s="70"/>
    </row>
    <row r="41" spans="1:20" x14ac:dyDescent="0.2">
      <c r="A41" s="42"/>
      <c r="B41" s="3"/>
      <c r="C41" s="3"/>
      <c r="D41" s="4"/>
      <c r="E41" s="4"/>
      <c r="F41" s="4"/>
      <c r="G41" s="4"/>
      <c r="H41" s="4"/>
      <c r="I41" s="4"/>
      <c r="J41" s="4"/>
      <c r="K41" s="4">
        <f t="shared" si="1"/>
        <v>0</v>
      </c>
      <c r="L41" s="32">
        <f t="shared" si="0"/>
        <v>0</v>
      </c>
      <c r="M41" s="33"/>
      <c r="N41" s="14"/>
      <c r="O41" s="34" t="str">
        <f>IF(OR(M41="",N41=""),"",VLOOKUP(CONCATENATE(M41," dienų darbo savaitė"),'Atostogų išmokų FN'!$A$17:$AH$18,N41-24)/100)</f>
        <v/>
      </c>
      <c r="P41" s="32">
        <f>IF(M41="",0,(L41-((J41+H41)*E41/D41))*O41)</f>
        <v>0</v>
      </c>
      <c r="Q41" s="4"/>
      <c r="R41" s="34" t="str">
        <f>IF(OR(M41="",Q41=""),"",HLOOKUP(Q41,'Papild.poilsio d. išmokų FN '!$C$6:$Q$8,3,0)/100)</f>
        <v/>
      </c>
      <c r="S41" s="32">
        <f t="shared" si="3"/>
        <v>0</v>
      </c>
      <c r="T41" s="70"/>
    </row>
    <row r="42" spans="1:20" x14ac:dyDescent="0.2">
      <c r="A42" s="42"/>
      <c r="B42" s="3"/>
      <c r="C42" s="3"/>
      <c r="D42" s="4"/>
      <c r="E42" s="4"/>
      <c r="F42" s="4"/>
      <c r="G42" s="4"/>
      <c r="H42" s="4"/>
      <c r="I42" s="4"/>
      <c r="J42" s="4"/>
      <c r="K42" s="4">
        <f t="shared" si="1"/>
        <v>0</v>
      </c>
      <c r="L42" s="32">
        <f t="shared" si="0"/>
        <v>0</v>
      </c>
      <c r="M42" s="33"/>
      <c r="N42" s="14"/>
      <c r="O42" s="34" t="str">
        <f>IF(OR(M42="",N42=""),"",VLOOKUP(CONCATENATE(M42," dienų darbo savaitė"),'Atostogų išmokų FN'!$A$17:$AH$18,N42-24)/100)</f>
        <v/>
      </c>
      <c r="P42" s="32">
        <f t="shared" si="2"/>
        <v>0</v>
      </c>
      <c r="Q42" s="4"/>
      <c r="R42" s="34" t="str">
        <f>IF(OR(M42="",Q42=""),"",HLOOKUP(Q42,'Papild.poilsio d. išmokų FN '!$C$6:$Q$8,3,0)/100)</f>
        <v/>
      </c>
      <c r="S42" s="32">
        <f t="shared" si="3"/>
        <v>0</v>
      </c>
      <c r="T42" s="70"/>
    </row>
    <row r="43" spans="1:20" x14ac:dyDescent="0.2">
      <c r="A43" s="42"/>
      <c r="B43" s="3"/>
      <c r="C43" s="3"/>
      <c r="D43" s="4"/>
      <c r="E43" s="4"/>
      <c r="F43" s="4"/>
      <c r="G43" s="4"/>
      <c r="H43" s="4"/>
      <c r="I43" s="4"/>
      <c r="J43" s="4"/>
      <c r="K43" s="4">
        <f t="shared" si="1"/>
        <v>0</v>
      </c>
      <c r="L43" s="32">
        <f t="shared" si="0"/>
        <v>0</v>
      </c>
      <c r="M43" s="33"/>
      <c r="N43" s="14"/>
      <c r="O43" s="34" t="str">
        <f>IF(OR(M43="",N43=""),"",VLOOKUP(CONCATENATE(M43," dienų darbo savaitė"),'Atostogų išmokų FN'!$A$17:$AH$18,N43-24)/100)</f>
        <v/>
      </c>
      <c r="P43" s="32">
        <f t="shared" si="2"/>
        <v>0</v>
      </c>
      <c r="Q43" s="4"/>
      <c r="R43" s="34" t="str">
        <f>IF(OR(M43="",Q43=""),"",HLOOKUP(Q43,'Papild.poilsio d. išmokų FN '!$C$6:$Q$8,3,0)/100)</f>
        <v/>
      </c>
      <c r="S43" s="32">
        <f t="shared" si="3"/>
        <v>0</v>
      </c>
      <c r="T43" s="70"/>
    </row>
    <row r="44" spans="1:20" x14ac:dyDescent="0.2">
      <c r="A44" s="42"/>
      <c r="B44" s="3"/>
      <c r="C44" s="3"/>
      <c r="D44" s="4"/>
      <c r="E44" s="4"/>
      <c r="F44" s="4"/>
      <c r="G44" s="4"/>
      <c r="H44" s="4"/>
      <c r="I44" s="4"/>
      <c r="J44" s="4"/>
      <c r="K44" s="4">
        <f t="shared" si="1"/>
        <v>0</v>
      </c>
      <c r="L44" s="32">
        <f t="shared" si="0"/>
        <v>0</v>
      </c>
      <c r="M44" s="33"/>
      <c r="N44" s="14"/>
      <c r="O44" s="34" t="str">
        <f>IF(OR(M44="",N44=""),"",VLOOKUP(CONCATENATE(M44," dienų darbo savaitė"),'Atostogų išmokų FN'!$A$17:$AH$18,N44-24)/100)</f>
        <v/>
      </c>
      <c r="P44" s="32">
        <f t="shared" si="2"/>
        <v>0</v>
      </c>
      <c r="Q44" s="4"/>
      <c r="R44" s="34" t="str">
        <f>IF(OR(M44="",Q44=""),"",HLOOKUP(Q44,'Papild.poilsio d. išmokų FN '!$C$6:$Q$8,3,0)/100)</f>
        <v/>
      </c>
      <c r="S44" s="32">
        <f>+IF(Q44="",0,(L44-((H44+J44)*E44/D44))*R44)</f>
        <v>0</v>
      </c>
      <c r="T44" s="70"/>
    </row>
    <row r="45" spans="1:20" x14ac:dyDescent="0.2">
      <c r="A45" s="42"/>
      <c r="B45" s="3"/>
      <c r="C45" s="3"/>
      <c r="D45" s="4"/>
      <c r="E45" s="4"/>
      <c r="F45" s="4"/>
      <c r="G45" s="4"/>
      <c r="H45" s="4"/>
      <c r="I45" s="4"/>
      <c r="J45" s="4"/>
      <c r="K45" s="4">
        <f t="shared" si="1"/>
        <v>0</v>
      </c>
      <c r="L45" s="32">
        <f t="shared" si="0"/>
        <v>0</v>
      </c>
      <c r="M45" s="33"/>
      <c r="N45" s="14"/>
      <c r="O45" s="34" t="str">
        <f>IF(OR(M45="",N45=""),"",VLOOKUP(CONCATENATE(M45," dienų darbo savaitė"),'Atostogų išmokų FN'!$A$17:$AH$18,N45-24)/100)</f>
        <v/>
      </c>
      <c r="P45" s="32">
        <f t="shared" si="2"/>
        <v>0</v>
      </c>
      <c r="Q45" s="4"/>
      <c r="R45" s="34" t="str">
        <f>IF(OR(M45="",Q45=""),"",HLOOKUP(Q45,'Papild.poilsio d. išmokų FN '!$C$6:$Q$8,3,0)/100)</f>
        <v/>
      </c>
      <c r="S45" s="32">
        <f t="shared" si="3"/>
        <v>0</v>
      </c>
      <c r="T45" s="70"/>
    </row>
    <row r="46" spans="1:20" x14ac:dyDescent="0.2">
      <c r="A46" s="42"/>
      <c r="B46" s="3"/>
      <c r="C46" s="3"/>
      <c r="D46" s="4"/>
      <c r="E46" s="4"/>
      <c r="F46" s="4"/>
      <c r="G46" s="4"/>
      <c r="H46" s="4"/>
      <c r="I46" s="4"/>
      <c r="J46" s="4"/>
      <c r="K46" s="4">
        <f t="shared" si="1"/>
        <v>0</v>
      </c>
      <c r="L46" s="32">
        <f t="shared" si="0"/>
        <v>0</v>
      </c>
      <c r="M46" s="33"/>
      <c r="N46" s="14"/>
      <c r="O46" s="34" t="str">
        <f>IF(OR(M46="",N46=""),"",VLOOKUP(CONCATENATE(M46," dienų darbo savaitė"),'Atostogų išmokų FN'!$A$17:$AH$18,N46-24)/100)</f>
        <v/>
      </c>
      <c r="P46" s="32">
        <f t="shared" si="2"/>
        <v>0</v>
      </c>
      <c r="Q46" s="4"/>
      <c r="R46" s="34" t="str">
        <f>IF(OR(M46="",Q46=""),"",HLOOKUP(Q46,'Papild.poilsio d. išmokų FN '!$C$6:$Q$8,3,0)/100)</f>
        <v/>
      </c>
      <c r="S46" s="32">
        <f t="shared" si="3"/>
        <v>0</v>
      </c>
      <c r="T46" s="70"/>
    </row>
    <row r="47" spans="1:20" x14ac:dyDescent="0.2">
      <c r="A47" s="42"/>
      <c r="B47" s="3"/>
      <c r="C47" s="3"/>
      <c r="D47" s="4"/>
      <c r="E47" s="4"/>
      <c r="F47" s="4"/>
      <c r="G47" s="4"/>
      <c r="H47" s="4"/>
      <c r="I47" s="4"/>
      <c r="J47" s="4"/>
      <c r="K47" s="4">
        <f t="shared" si="1"/>
        <v>0</v>
      </c>
      <c r="L47" s="32">
        <f t="shared" si="0"/>
        <v>0</v>
      </c>
      <c r="M47" s="33"/>
      <c r="N47" s="14"/>
      <c r="O47" s="34" t="str">
        <f>IF(OR(M47="",N47=""),"",VLOOKUP(CONCATENATE(M47," dienų darbo savaitė"),'Atostogų išmokų FN'!$A$17:$AH$18,N47-24)/100)</f>
        <v/>
      </c>
      <c r="P47" s="32">
        <f t="shared" si="2"/>
        <v>0</v>
      </c>
      <c r="Q47" s="4"/>
      <c r="R47" s="34" t="str">
        <f>IF(OR(M47="",Q47=""),"",HLOOKUP(Q47,'Papild.poilsio d. išmokų FN '!$C$6:$Q$8,3,0)/100)</f>
        <v/>
      </c>
      <c r="S47" s="32">
        <f t="shared" si="3"/>
        <v>0</v>
      </c>
      <c r="T47" s="70"/>
    </row>
    <row r="48" spans="1:20" x14ac:dyDescent="0.2">
      <c r="A48" s="42"/>
      <c r="B48" s="3"/>
      <c r="C48" s="3"/>
      <c r="D48" s="4"/>
      <c r="E48" s="4"/>
      <c r="F48" s="4"/>
      <c r="G48" s="4"/>
      <c r="H48" s="4"/>
      <c r="I48" s="4"/>
      <c r="J48" s="4"/>
      <c r="K48" s="4">
        <f t="shared" si="1"/>
        <v>0</v>
      </c>
      <c r="L48" s="32">
        <f t="shared" si="0"/>
        <v>0</v>
      </c>
      <c r="M48" s="33"/>
      <c r="N48" s="14"/>
      <c r="O48" s="34" t="str">
        <f>IF(OR(M48="",N48=""),"",VLOOKUP(CONCATENATE(M48," dienų darbo savaitė"),'Atostogų išmokų FN'!$A$17:$AH$18,N48-24)/100)</f>
        <v/>
      </c>
      <c r="P48" s="32">
        <f t="shared" si="2"/>
        <v>0</v>
      </c>
      <c r="Q48" s="4"/>
      <c r="R48" s="34" t="str">
        <f>IF(OR(M48="",Q48=""),"",HLOOKUP(Q48,'Papild.poilsio d. išmokų FN '!$C$6:$Q$8,3,0)/100)</f>
        <v/>
      </c>
      <c r="S48" s="32">
        <f t="shared" si="3"/>
        <v>0</v>
      </c>
      <c r="T48" s="70"/>
    </row>
    <row r="49" spans="1:20" x14ac:dyDescent="0.2">
      <c r="A49" s="42"/>
      <c r="B49" s="3"/>
      <c r="C49" s="3"/>
      <c r="D49" s="4"/>
      <c r="E49" s="4"/>
      <c r="F49" s="4"/>
      <c r="G49" s="4"/>
      <c r="H49" s="4"/>
      <c r="I49" s="4"/>
      <c r="J49" s="4"/>
      <c r="K49" s="4">
        <f t="shared" si="1"/>
        <v>0</v>
      </c>
      <c r="L49" s="32">
        <f t="shared" si="0"/>
        <v>0</v>
      </c>
      <c r="M49" s="33"/>
      <c r="N49" s="14"/>
      <c r="O49" s="34" t="str">
        <f>IF(OR(M49="",N49=""),"",VLOOKUP(CONCATENATE(M49," dienų darbo savaitė"),'Atostogų išmokų FN'!$A$17:$AH$18,N49-24)/100)</f>
        <v/>
      </c>
      <c r="P49" s="32">
        <f t="shared" si="2"/>
        <v>0</v>
      </c>
      <c r="Q49" s="4"/>
      <c r="R49" s="34" t="str">
        <f>IF(OR(M49="",Q49=""),"",HLOOKUP(Q49,'Papild.poilsio d. išmokų FN '!$C$6:$Q$8,3,0)/100)</f>
        <v/>
      </c>
      <c r="S49" s="32">
        <f t="shared" si="3"/>
        <v>0</v>
      </c>
      <c r="T49" s="70"/>
    </row>
    <row r="50" spans="1:20" x14ac:dyDescent="0.2">
      <c r="A50" s="42"/>
      <c r="B50" s="3"/>
      <c r="C50" s="3"/>
      <c r="D50" s="4"/>
      <c r="E50" s="4"/>
      <c r="F50" s="4"/>
      <c r="G50" s="4"/>
      <c r="H50" s="4"/>
      <c r="I50" s="4"/>
      <c r="J50" s="4"/>
      <c r="K50" s="4">
        <f t="shared" si="1"/>
        <v>0</v>
      </c>
      <c r="L50" s="32">
        <f t="shared" si="0"/>
        <v>0</v>
      </c>
      <c r="M50" s="33"/>
      <c r="N50" s="14"/>
      <c r="O50" s="34" t="str">
        <f>IF(OR(M50="",N50=""),"",VLOOKUP(CONCATENATE(M50," dienų darbo savaitė"),'Atostogų išmokų FN'!$A$17:$AH$18,N50-24)/100)</f>
        <v/>
      </c>
      <c r="P50" s="32">
        <f t="shared" si="2"/>
        <v>0</v>
      </c>
      <c r="Q50" s="4"/>
      <c r="R50" s="34" t="str">
        <f>IF(OR(M50="",Q50=""),"",HLOOKUP(Q50,'Papild.poilsio d. išmokų FN '!$C$6:$Q$8,3,0)/100)</f>
        <v/>
      </c>
      <c r="S50" s="32">
        <f t="shared" si="3"/>
        <v>0</v>
      </c>
      <c r="T50" s="70"/>
    </row>
    <row r="51" spans="1:20" x14ac:dyDescent="0.2">
      <c r="A51" s="42"/>
      <c r="B51" s="3"/>
      <c r="C51" s="3"/>
      <c r="D51" s="4"/>
      <c r="E51" s="4"/>
      <c r="F51" s="4"/>
      <c r="G51" s="4"/>
      <c r="H51" s="4"/>
      <c r="I51" s="4"/>
      <c r="J51" s="4"/>
      <c r="K51" s="4">
        <f t="shared" si="1"/>
        <v>0</v>
      </c>
      <c r="L51" s="32">
        <f t="shared" si="0"/>
        <v>0</v>
      </c>
      <c r="M51" s="33"/>
      <c r="N51" s="14"/>
      <c r="O51" s="34" t="str">
        <f>IF(OR(M51="",N51=""),"",VLOOKUP(CONCATENATE(M51," dienų darbo savaitė"),'Atostogų išmokų FN'!$A$17:$AH$18,N51-24)/100)</f>
        <v/>
      </c>
      <c r="P51" s="32">
        <f t="shared" si="2"/>
        <v>0</v>
      </c>
      <c r="Q51" s="4"/>
      <c r="R51" s="34" t="str">
        <f>IF(OR(M51="",Q51=""),"",HLOOKUP(Q51,'Papild.poilsio d. išmokų FN '!$C$6:$Q$8,3,0)/100)</f>
        <v/>
      </c>
      <c r="S51" s="32">
        <f t="shared" si="3"/>
        <v>0</v>
      </c>
      <c r="T51" s="70"/>
    </row>
    <row r="52" spans="1:20" x14ac:dyDescent="0.2">
      <c r="A52" s="42"/>
      <c r="B52" s="3"/>
      <c r="C52" s="3"/>
      <c r="D52" s="4"/>
      <c r="E52" s="4"/>
      <c r="F52" s="4"/>
      <c r="G52" s="4"/>
      <c r="H52" s="4"/>
      <c r="I52" s="4"/>
      <c r="J52" s="4"/>
      <c r="K52" s="4">
        <f t="shared" si="1"/>
        <v>0</v>
      </c>
      <c r="L52" s="32">
        <f t="shared" si="0"/>
        <v>0</v>
      </c>
      <c r="M52" s="33"/>
      <c r="N52" s="14"/>
      <c r="O52" s="34" t="str">
        <f>IF(OR(M52="",N52=""),"",VLOOKUP(CONCATENATE(M52," dienų darbo savaitė"),'Atostogų išmokų FN'!$A$17:$AH$18,N52-24)/100)</f>
        <v/>
      </c>
      <c r="P52" s="32">
        <f t="shared" si="2"/>
        <v>0</v>
      </c>
      <c r="Q52" s="4"/>
      <c r="R52" s="34" t="str">
        <f>IF(OR(M52="",Q52=""),"",HLOOKUP(Q52,'Papild.poilsio d. išmokų FN '!$C$6:$Q$8,3,0)/100)</f>
        <v/>
      </c>
      <c r="S52" s="32">
        <f t="shared" si="3"/>
        <v>0</v>
      </c>
      <c r="T52" s="70"/>
    </row>
    <row r="53" spans="1:20" x14ac:dyDescent="0.2">
      <c r="A53" s="42"/>
      <c r="B53" s="3"/>
      <c r="C53" s="3"/>
      <c r="D53" s="4"/>
      <c r="E53" s="4"/>
      <c r="F53" s="4"/>
      <c r="G53" s="4"/>
      <c r="H53" s="4"/>
      <c r="I53" s="4"/>
      <c r="J53" s="4"/>
      <c r="K53" s="4">
        <f t="shared" si="1"/>
        <v>0</v>
      </c>
      <c r="L53" s="32">
        <f t="shared" si="0"/>
        <v>0</v>
      </c>
      <c r="M53" s="33"/>
      <c r="N53" s="14"/>
      <c r="O53" s="34" t="str">
        <f>IF(OR(M53="",N53=""),"",VLOOKUP(CONCATENATE(M53," dienų darbo savaitė"),'Atostogų išmokų FN'!$A$17:$AH$18,N53-24)/100)</f>
        <v/>
      </c>
      <c r="P53" s="32">
        <f t="shared" si="2"/>
        <v>0</v>
      </c>
      <c r="Q53" s="4"/>
      <c r="R53" s="34" t="str">
        <f>IF(OR(M53="",Q53=""),"",HLOOKUP(Q53,'Papild.poilsio d. išmokų FN '!$C$6:$Q$8,3,0)/100)</f>
        <v/>
      </c>
      <c r="S53" s="32">
        <f t="shared" si="3"/>
        <v>0</v>
      </c>
      <c r="T53" s="70"/>
    </row>
    <row r="54" spans="1:20" x14ac:dyDescent="0.2">
      <c r="A54" s="42"/>
      <c r="B54" s="3"/>
      <c r="C54" s="3"/>
      <c r="D54" s="4"/>
      <c r="E54" s="4"/>
      <c r="F54" s="4"/>
      <c r="G54" s="4"/>
      <c r="H54" s="4"/>
      <c r="I54" s="4"/>
      <c r="J54" s="4"/>
      <c r="K54" s="4">
        <f t="shared" si="1"/>
        <v>0</v>
      </c>
      <c r="L54" s="32">
        <f t="shared" si="0"/>
        <v>0</v>
      </c>
      <c r="M54" s="33"/>
      <c r="N54" s="14"/>
      <c r="O54" s="34" t="str">
        <f>IF(OR(M54="",N54=""),"",VLOOKUP(CONCATENATE(M54," dienų darbo savaitė"),'Atostogų išmokų FN'!$A$17:$AH$18,N54-24)/100)</f>
        <v/>
      </c>
      <c r="P54" s="32">
        <f t="shared" si="2"/>
        <v>0</v>
      </c>
      <c r="Q54" s="4"/>
      <c r="R54" s="34" t="str">
        <f>IF(OR(M54="",Q54=""),"",HLOOKUP(Q54,'Papild.poilsio d. išmokų FN '!$C$6:$Q$8,3,0)/100)</f>
        <v/>
      </c>
      <c r="S54" s="32">
        <f t="shared" si="3"/>
        <v>0</v>
      </c>
      <c r="T54" s="70"/>
    </row>
    <row r="55" spans="1:20" x14ac:dyDescent="0.2">
      <c r="A55" s="42"/>
      <c r="B55" s="3"/>
      <c r="C55" s="3"/>
      <c r="D55" s="4"/>
      <c r="E55" s="4"/>
      <c r="F55" s="4"/>
      <c r="G55" s="4"/>
      <c r="H55" s="4"/>
      <c r="I55" s="4"/>
      <c r="J55" s="4"/>
      <c r="K55" s="4">
        <f t="shared" si="1"/>
        <v>0</v>
      </c>
      <c r="L55" s="32">
        <f t="shared" si="0"/>
        <v>0</v>
      </c>
      <c r="M55" s="33"/>
      <c r="N55" s="14"/>
      <c r="O55" s="34" t="str">
        <f>IF(OR(M55="",N55=""),"",VLOOKUP(CONCATENATE(M55," dienų darbo savaitė"),'Atostogų išmokų FN'!$A$17:$AH$18,N55-24)/100)</f>
        <v/>
      </c>
      <c r="P55" s="32">
        <f t="shared" si="2"/>
        <v>0</v>
      </c>
      <c r="Q55" s="4"/>
      <c r="R55" s="34" t="str">
        <f>IF(OR(M55="",Q55=""),"",HLOOKUP(Q55,'Papild.poilsio d. išmokų FN '!$C$6:$Q$8,3,0)/100)</f>
        <v/>
      </c>
      <c r="S55" s="32">
        <f t="shared" si="3"/>
        <v>0</v>
      </c>
      <c r="T55" s="70"/>
    </row>
    <row r="56" spans="1:20" x14ac:dyDescent="0.2">
      <c r="A56" s="42"/>
      <c r="B56" s="3"/>
      <c r="C56" s="3"/>
      <c r="D56" s="4"/>
      <c r="E56" s="4"/>
      <c r="F56" s="4"/>
      <c r="G56" s="4"/>
      <c r="H56" s="4"/>
      <c r="I56" s="4"/>
      <c r="J56" s="4"/>
      <c r="K56" s="4">
        <f t="shared" si="1"/>
        <v>0</v>
      </c>
      <c r="L56" s="32">
        <f t="shared" si="0"/>
        <v>0</v>
      </c>
      <c r="M56" s="33"/>
      <c r="N56" s="14"/>
      <c r="O56" s="34" t="str">
        <f>IF(OR(M56="",N56=""),"",VLOOKUP(CONCATENATE(M56," dienų darbo savaitė"),'Atostogų išmokų FN'!$A$17:$AH$18,N56-24)/100)</f>
        <v/>
      </c>
      <c r="P56" s="32">
        <f t="shared" si="2"/>
        <v>0</v>
      </c>
      <c r="Q56" s="4"/>
      <c r="R56" s="34" t="str">
        <f>IF(OR(M56="",Q56=""),"",HLOOKUP(Q56,'Papild.poilsio d. išmokų FN '!$C$6:$Q$8,3,0)/100)</f>
        <v/>
      </c>
      <c r="S56" s="32">
        <f t="shared" si="3"/>
        <v>0</v>
      </c>
      <c r="T56" s="70"/>
    </row>
    <row r="57" spans="1:20" x14ac:dyDescent="0.2">
      <c r="A57" s="42"/>
      <c r="B57" s="3"/>
      <c r="C57" s="3"/>
      <c r="D57" s="4"/>
      <c r="E57" s="4"/>
      <c r="F57" s="4"/>
      <c r="G57" s="4"/>
      <c r="H57" s="4"/>
      <c r="I57" s="4"/>
      <c r="J57" s="4"/>
      <c r="K57" s="4">
        <f t="shared" si="1"/>
        <v>0</v>
      </c>
      <c r="L57" s="32">
        <f t="shared" si="0"/>
        <v>0</v>
      </c>
      <c r="M57" s="33"/>
      <c r="N57" s="14"/>
      <c r="O57" s="34" t="str">
        <f>IF(OR(M57="",N57=""),"",VLOOKUP(CONCATENATE(M57," dienų darbo savaitė"),'Atostogų išmokų FN'!$A$17:$AH$18,N57-24)/100)</f>
        <v/>
      </c>
      <c r="P57" s="32">
        <f t="shared" si="2"/>
        <v>0</v>
      </c>
      <c r="Q57" s="4"/>
      <c r="R57" s="34" t="str">
        <f>IF(OR(M57="",Q57=""),"",HLOOKUP(Q57,'Papild.poilsio d. išmokų FN '!$C$6:$Q$8,3,0)/100)</f>
        <v/>
      </c>
      <c r="S57" s="32">
        <f t="shared" si="3"/>
        <v>0</v>
      </c>
      <c r="T57" s="70"/>
    </row>
    <row r="58" spans="1:20" x14ac:dyDescent="0.2">
      <c r="A58" s="42"/>
      <c r="B58" s="3"/>
      <c r="C58" s="3"/>
      <c r="D58" s="4"/>
      <c r="E58" s="4"/>
      <c r="F58" s="4"/>
      <c r="G58" s="4"/>
      <c r="H58" s="4"/>
      <c r="I58" s="4"/>
      <c r="J58" s="4"/>
      <c r="K58" s="4">
        <f t="shared" si="1"/>
        <v>0</v>
      </c>
      <c r="L58" s="32">
        <f t="shared" si="0"/>
        <v>0</v>
      </c>
      <c r="M58" s="33"/>
      <c r="N58" s="14"/>
      <c r="O58" s="34" t="str">
        <f>IF(OR(M58="",N58=""),"",VLOOKUP(CONCATENATE(M58," dienų darbo savaitė"),'Atostogų išmokų FN'!$A$17:$AH$18,N58-24)/100)</f>
        <v/>
      </c>
      <c r="P58" s="32">
        <f t="shared" si="2"/>
        <v>0</v>
      </c>
      <c r="Q58" s="4"/>
      <c r="R58" s="34" t="str">
        <f>IF(OR(M58="",Q58=""),"",HLOOKUP(Q58,'Papild.poilsio d. išmokų FN '!$C$6:$Q$8,3,0)/100)</f>
        <v/>
      </c>
      <c r="S58" s="32">
        <f t="shared" si="3"/>
        <v>0</v>
      </c>
      <c r="T58" s="70"/>
    </row>
    <row r="59" spans="1:20" x14ac:dyDescent="0.2">
      <c r="A59" s="42"/>
      <c r="B59" s="3"/>
      <c r="C59" s="3"/>
      <c r="D59" s="4"/>
      <c r="E59" s="4"/>
      <c r="F59" s="4"/>
      <c r="G59" s="4"/>
      <c r="H59" s="4"/>
      <c r="I59" s="4"/>
      <c r="J59" s="4"/>
      <c r="K59" s="4">
        <f t="shared" si="1"/>
        <v>0</v>
      </c>
      <c r="L59" s="32">
        <f t="shared" si="0"/>
        <v>0</v>
      </c>
      <c r="M59" s="33"/>
      <c r="N59" s="14"/>
      <c r="O59" s="34" t="str">
        <f>IF(OR(M59="",N59=""),"",VLOOKUP(CONCATENATE(M59," dienų darbo savaitė"),'Atostogų išmokų FN'!$A$17:$AH$18,N59-24)/100)</f>
        <v/>
      </c>
      <c r="P59" s="32">
        <f t="shared" si="2"/>
        <v>0</v>
      </c>
      <c r="Q59" s="4"/>
      <c r="R59" s="34" t="str">
        <f>IF(OR(M59="",Q59=""),"",HLOOKUP(Q59,'Papild.poilsio d. išmokų FN '!$C$6:$Q$8,3,0)/100)</f>
        <v/>
      </c>
      <c r="S59" s="32">
        <f t="shared" si="3"/>
        <v>0</v>
      </c>
      <c r="T59" s="70"/>
    </row>
    <row r="60" spans="1:20" x14ac:dyDescent="0.2">
      <c r="A60" s="42"/>
      <c r="B60" s="3"/>
      <c r="C60" s="3"/>
      <c r="D60" s="4"/>
      <c r="E60" s="4"/>
      <c r="F60" s="4"/>
      <c r="G60" s="4"/>
      <c r="H60" s="4"/>
      <c r="I60" s="4"/>
      <c r="J60" s="4"/>
      <c r="K60" s="4">
        <f t="shared" si="1"/>
        <v>0</v>
      </c>
      <c r="L60" s="32">
        <f t="shared" si="0"/>
        <v>0</v>
      </c>
      <c r="M60" s="33"/>
      <c r="N60" s="14"/>
      <c r="O60" s="34" t="str">
        <f>IF(OR(M60="",N60=""),"",VLOOKUP(CONCATENATE(M60," dienų darbo savaitė"),'Atostogų išmokų FN'!$A$17:$AH$18,N60-24)/100)</f>
        <v/>
      </c>
      <c r="P60" s="32">
        <f t="shared" si="2"/>
        <v>0</v>
      </c>
      <c r="Q60" s="4"/>
      <c r="R60" s="34" t="str">
        <f>IF(OR(M60="",Q60=""),"",HLOOKUP(Q60,'Papild.poilsio d. išmokų FN '!$C$6:$Q$8,3,0)/100)</f>
        <v/>
      </c>
      <c r="S60" s="32">
        <f t="shared" si="3"/>
        <v>0</v>
      </c>
      <c r="T60" s="70"/>
    </row>
    <row r="61" spans="1:20" x14ac:dyDescent="0.2">
      <c r="A61" s="42"/>
      <c r="B61" s="3"/>
      <c r="C61" s="3"/>
      <c r="D61" s="4"/>
      <c r="E61" s="4"/>
      <c r="F61" s="4"/>
      <c r="G61" s="4"/>
      <c r="H61" s="4"/>
      <c r="I61" s="4"/>
      <c r="J61" s="4"/>
      <c r="K61" s="4">
        <f t="shared" si="1"/>
        <v>0</v>
      </c>
      <c r="L61" s="32">
        <f t="shared" si="0"/>
        <v>0</v>
      </c>
      <c r="M61" s="33"/>
      <c r="N61" s="14"/>
      <c r="O61" s="34" t="str">
        <f>IF(OR(M61="",N61=""),"",VLOOKUP(CONCATENATE(M61," dienų darbo savaitė"),'Atostogų išmokų FN'!$A$17:$AH$18,N61-24)/100)</f>
        <v/>
      </c>
      <c r="P61" s="32">
        <f t="shared" si="2"/>
        <v>0</v>
      </c>
      <c r="Q61" s="4"/>
      <c r="R61" s="34" t="str">
        <f>IF(OR(M61="",Q61=""),"",HLOOKUP(Q61,'Papild.poilsio d. išmokų FN '!$C$6:$Q$8,3,0)/100)</f>
        <v/>
      </c>
      <c r="S61" s="32">
        <f t="shared" si="3"/>
        <v>0</v>
      </c>
      <c r="T61" s="70"/>
    </row>
    <row r="62" spans="1:20" x14ac:dyDescent="0.2">
      <c r="A62" s="42"/>
      <c r="B62" s="3"/>
      <c r="C62" s="3"/>
      <c r="D62" s="4"/>
      <c r="E62" s="4"/>
      <c r="F62" s="4"/>
      <c r="G62" s="4"/>
      <c r="H62" s="4"/>
      <c r="I62" s="4"/>
      <c r="J62" s="4"/>
      <c r="K62" s="4">
        <f t="shared" si="1"/>
        <v>0</v>
      </c>
      <c r="L62" s="32">
        <f t="shared" si="0"/>
        <v>0</v>
      </c>
      <c r="M62" s="33"/>
      <c r="N62" s="14"/>
      <c r="O62" s="34" t="str">
        <f>IF(OR(M62="",N62=""),"",VLOOKUP(CONCATENATE(M62," dienų darbo savaitė"),'Atostogų išmokų FN'!$A$17:$AH$18,N62-24)/100)</f>
        <v/>
      </c>
      <c r="P62" s="32">
        <f t="shared" si="2"/>
        <v>0</v>
      </c>
      <c r="Q62" s="4"/>
      <c r="R62" s="34" t="str">
        <f>IF(OR(M62="",Q62=""),"",HLOOKUP(Q62,'Papild.poilsio d. išmokų FN '!$C$6:$Q$8,3,0)/100)</f>
        <v/>
      </c>
      <c r="S62" s="32">
        <f t="shared" si="3"/>
        <v>0</v>
      </c>
      <c r="T62" s="70"/>
    </row>
    <row r="63" spans="1:20" x14ac:dyDescent="0.2">
      <c r="A63" s="42"/>
      <c r="B63" s="3"/>
      <c r="C63" s="3"/>
      <c r="D63" s="4"/>
      <c r="E63" s="4"/>
      <c r="F63" s="4"/>
      <c r="G63" s="4"/>
      <c r="H63" s="4"/>
      <c r="I63" s="4"/>
      <c r="J63" s="4"/>
      <c r="K63" s="4">
        <f t="shared" si="1"/>
        <v>0</v>
      </c>
      <c r="L63" s="32">
        <f t="shared" si="0"/>
        <v>0</v>
      </c>
      <c r="M63" s="33"/>
      <c r="N63" s="14"/>
      <c r="O63" s="34" t="str">
        <f>IF(OR(M63="",N63=""),"",VLOOKUP(CONCATENATE(M63," dienų darbo savaitė"),'Atostogų išmokų FN'!$A$17:$AH$18,N63-24)/100)</f>
        <v/>
      </c>
      <c r="P63" s="32">
        <f t="shared" si="2"/>
        <v>0</v>
      </c>
      <c r="Q63" s="4"/>
      <c r="R63" s="34" t="str">
        <f>IF(OR(M63="",Q63=""),"",HLOOKUP(Q63,'Papild.poilsio d. išmokų FN '!$C$6:$Q$8,3,0)/100)</f>
        <v/>
      </c>
      <c r="S63" s="32">
        <f t="shared" si="3"/>
        <v>0</v>
      </c>
      <c r="T63" s="70"/>
    </row>
    <row r="64" spans="1:20" x14ac:dyDescent="0.2">
      <c r="A64" s="42"/>
      <c r="B64" s="3"/>
      <c r="C64" s="3"/>
      <c r="D64" s="4"/>
      <c r="E64" s="4"/>
      <c r="F64" s="4"/>
      <c r="G64" s="4"/>
      <c r="H64" s="4"/>
      <c r="I64" s="4"/>
      <c r="J64" s="4"/>
      <c r="K64" s="4">
        <f t="shared" si="1"/>
        <v>0</v>
      </c>
      <c r="L64" s="32">
        <f t="shared" si="0"/>
        <v>0</v>
      </c>
      <c r="M64" s="33"/>
      <c r="N64" s="14"/>
      <c r="O64" s="34" t="str">
        <f>IF(OR(M64="",N64=""),"",VLOOKUP(CONCATENATE(M64," dienų darbo savaitė"),'Atostogų išmokų FN'!$A$17:$AH$18,N64-24)/100)</f>
        <v/>
      </c>
      <c r="P64" s="32">
        <f t="shared" si="2"/>
        <v>0</v>
      </c>
      <c r="Q64" s="4"/>
      <c r="R64" s="34" t="str">
        <f>IF(OR(M64="",Q64=""),"",HLOOKUP(Q64,'Papild.poilsio d. išmokų FN '!$C$6:$Q$8,3,0)/100)</f>
        <v/>
      </c>
      <c r="S64" s="32">
        <f t="shared" si="3"/>
        <v>0</v>
      </c>
      <c r="T64" s="70"/>
    </row>
    <row r="65" spans="1:20" x14ac:dyDescent="0.2">
      <c r="A65" s="42"/>
      <c r="B65" s="3"/>
      <c r="C65" s="3"/>
      <c r="D65" s="4"/>
      <c r="E65" s="4"/>
      <c r="F65" s="4"/>
      <c r="G65" s="4"/>
      <c r="H65" s="4"/>
      <c r="I65" s="4"/>
      <c r="J65" s="4"/>
      <c r="K65" s="4">
        <f t="shared" si="1"/>
        <v>0</v>
      </c>
      <c r="L65" s="32">
        <f t="shared" si="0"/>
        <v>0</v>
      </c>
      <c r="M65" s="33"/>
      <c r="N65" s="14"/>
      <c r="O65" s="34" t="str">
        <f>IF(OR(M65="",N65=""),"",VLOOKUP(CONCATENATE(M65," dienų darbo savaitė"),'Atostogų išmokų FN'!$A$17:$AH$18,N65-24)/100)</f>
        <v/>
      </c>
      <c r="P65" s="32">
        <f t="shared" si="2"/>
        <v>0</v>
      </c>
      <c r="Q65" s="4"/>
      <c r="R65" s="34" t="str">
        <f>IF(OR(M65="",Q65=""),"",HLOOKUP(Q65,'Papild.poilsio d. išmokų FN '!$C$6:$Q$8,3,0)/100)</f>
        <v/>
      </c>
      <c r="S65" s="32">
        <f t="shared" si="3"/>
        <v>0</v>
      </c>
      <c r="T65" s="70"/>
    </row>
    <row r="66" spans="1:20" x14ac:dyDescent="0.2">
      <c r="A66" s="42"/>
      <c r="B66" s="3"/>
      <c r="C66" s="3"/>
      <c r="D66" s="4"/>
      <c r="E66" s="4"/>
      <c r="F66" s="4"/>
      <c r="G66" s="4"/>
      <c r="H66" s="4"/>
      <c r="I66" s="4"/>
      <c r="J66" s="4"/>
      <c r="K66" s="4">
        <f t="shared" si="1"/>
        <v>0</v>
      </c>
      <c r="L66" s="32">
        <f t="shared" si="0"/>
        <v>0</v>
      </c>
      <c r="M66" s="33"/>
      <c r="N66" s="14"/>
      <c r="O66" s="34" t="str">
        <f>IF(OR(M66="",N66=""),"",VLOOKUP(CONCATENATE(M66," dienų darbo savaitė"),'Atostogų išmokų FN'!$A$17:$AH$18,N66-24)/100)</f>
        <v/>
      </c>
      <c r="P66" s="32">
        <f t="shared" si="2"/>
        <v>0</v>
      </c>
      <c r="Q66" s="4"/>
      <c r="R66" s="34" t="str">
        <f>IF(OR(M66="",Q66=""),"",HLOOKUP(Q66,'Papild.poilsio d. išmokų FN '!$C$6:$Q$8,3,0)/100)</f>
        <v/>
      </c>
      <c r="S66" s="32">
        <f t="shared" si="3"/>
        <v>0</v>
      </c>
      <c r="T66" s="70"/>
    </row>
    <row r="67" spans="1:20" x14ac:dyDescent="0.2">
      <c r="A67" s="42"/>
      <c r="B67" s="3"/>
      <c r="C67" s="3"/>
      <c r="D67" s="4"/>
      <c r="E67" s="4"/>
      <c r="F67" s="4"/>
      <c r="G67" s="4"/>
      <c r="H67" s="4"/>
      <c r="I67" s="4"/>
      <c r="J67" s="4"/>
      <c r="K67" s="4">
        <f t="shared" si="1"/>
        <v>0</v>
      </c>
      <c r="L67" s="32">
        <f t="shared" si="0"/>
        <v>0</v>
      </c>
      <c r="M67" s="33"/>
      <c r="N67" s="14"/>
      <c r="O67" s="34" t="str">
        <f>IF(OR(M67="",N67=""),"",VLOOKUP(CONCATENATE(M67," dienų darbo savaitė"),'Atostogų išmokų FN'!$A$17:$AH$18,N67-24)/100)</f>
        <v/>
      </c>
      <c r="P67" s="32">
        <f t="shared" si="2"/>
        <v>0</v>
      </c>
      <c r="Q67" s="4"/>
      <c r="R67" s="34" t="str">
        <f>IF(OR(M67="",Q67=""),"",HLOOKUP(Q67,'Papild.poilsio d. išmokų FN '!$C$6:$Q$8,3,0)/100)</f>
        <v/>
      </c>
      <c r="S67" s="32">
        <f t="shared" si="3"/>
        <v>0</v>
      </c>
      <c r="T67" s="70"/>
    </row>
    <row r="68" spans="1:20" x14ac:dyDescent="0.2">
      <c r="A68" s="42"/>
      <c r="B68" s="3"/>
      <c r="C68" s="3"/>
      <c r="D68" s="4"/>
      <c r="E68" s="4"/>
      <c r="F68" s="4"/>
      <c r="G68" s="4"/>
      <c r="H68" s="4"/>
      <c r="I68" s="4"/>
      <c r="J68" s="4"/>
      <c r="K68" s="4">
        <f t="shared" si="1"/>
        <v>0</v>
      </c>
      <c r="L68" s="32">
        <f t="shared" si="0"/>
        <v>0</v>
      </c>
      <c r="M68" s="33"/>
      <c r="N68" s="14"/>
      <c r="O68" s="34" t="str">
        <f>IF(OR(M68="",N68=""),"",VLOOKUP(CONCATENATE(M68," dienų darbo savaitė"),'Atostogų išmokų FN'!$A$17:$AH$18,N68-24)/100)</f>
        <v/>
      </c>
      <c r="P68" s="32">
        <f t="shared" si="2"/>
        <v>0</v>
      </c>
      <c r="Q68" s="4"/>
      <c r="R68" s="34" t="str">
        <f>IF(OR(M68="",Q68=""),"",HLOOKUP(Q68,'Papild.poilsio d. išmokų FN '!$C$6:$Q$8,3,0)/100)</f>
        <v/>
      </c>
      <c r="S68" s="32">
        <f t="shared" si="3"/>
        <v>0</v>
      </c>
      <c r="T68" s="70"/>
    </row>
    <row r="69" spans="1:20" x14ac:dyDescent="0.2">
      <c r="A69" s="74" t="s">
        <v>17</v>
      </c>
      <c r="B69" s="74"/>
      <c r="C69" s="74"/>
      <c r="D69" s="35">
        <f t="shared" ref="D69:L69" si="4">SUM(D24:D68)</f>
        <v>0</v>
      </c>
      <c r="E69" s="35">
        <f t="shared" si="4"/>
        <v>0</v>
      </c>
      <c r="F69" s="35">
        <f t="shared" si="4"/>
        <v>0</v>
      </c>
      <c r="G69" s="35">
        <f t="shared" si="4"/>
        <v>0</v>
      </c>
      <c r="H69" s="35">
        <f t="shared" si="4"/>
        <v>0</v>
      </c>
      <c r="I69" s="35">
        <f t="shared" si="4"/>
        <v>0</v>
      </c>
      <c r="J69" s="35">
        <f t="shared" si="4"/>
        <v>0</v>
      </c>
      <c r="K69" s="35">
        <f t="shared" si="4"/>
        <v>0</v>
      </c>
      <c r="L69" s="35">
        <f t="shared" si="4"/>
        <v>0</v>
      </c>
      <c r="M69" s="35"/>
      <c r="N69" s="35"/>
      <c r="O69" s="35"/>
      <c r="P69" s="35">
        <f>SUM(P24:P68)</f>
        <v>0</v>
      </c>
      <c r="Q69" s="35"/>
      <c r="R69" s="35"/>
      <c r="S69" s="35">
        <f>SUM(S24:S68)</f>
        <v>0</v>
      </c>
      <c r="T69" s="35"/>
    </row>
    <row r="70" spans="1:20" ht="13.5" customHeight="1" x14ac:dyDescent="0.2">
      <c r="A70" s="43"/>
      <c r="B70" s="44"/>
      <c r="C70" s="44"/>
      <c r="D70" s="45"/>
      <c r="E70" s="43"/>
      <c r="F70" s="45"/>
      <c r="G70" s="43"/>
      <c r="H70" s="43"/>
      <c r="I70" s="43"/>
      <c r="J70" s="43"/>
      <c r="K70" s="43"/>
      <c r="L70" s="46"/>
      <c r="M70" s="44"/>
      <c r="N70" s="44"/>
      <c r="O70" s="44"/>
      <c r="P70" s="44"/>
      <c r="Q70" s="44"/>
    </row>
    <row r="71" spans="1:20" ht="15.75" customHeight="1" x14ac:dyDescent="0.2">
      <c r="A71" s="75" t="s">
        <v>43</v>
      </c>
      <c r="B71" s="75"/>
      <c r="C71" s="75"/>
      <c r="D71" s="75"/>
      <c r="E71" s="75"/>
      <c r="F71" s="75"/>
      <c r="G71" s="75"/>
      <c r="H71" s="75"/>
      <c r="I71" s="75"/>
      <c r="J71" s="75"/>
      <c r="K71" s="75"/>
      <c r="L71" s="75"/>
      <c r="M71" s="75"/>
      <c r="N71" s="75"/>
      <c r="O71" s="75"/>
      <c r="P71" s="75"/>
      <c r="Q71" s="75"/>
      <c r="R71" s="75"/>
      <c r="S71" s="75"/>
      <c r="T71" s="75"/>
    </row>
    <row r="72" spans="1:20" ht="95.25" customHeight="1" x14ac:dyDescent="0.2">
      <c r="A72" s="76" t="s">
        <v>42</v>
      </c>
      <c r="B72" s="76"/>
      <c r="C72" s="76"/>
      <c r="D72" s="76"/>
      <c r="E72" s="76"/>
      <c r="F72" s="76"/>
      <c r="G72" s="76"/>
      <c r="H72" s="76"/>
      <c r="I72" s="76"/>
      <c r="J72" s="76"/>
      <c r="K72" s="76"/>
      <c r="L72" s="76"/>
      <c r="M72" s="76"/>
      <c r="N72" s="76"/>
      <c r="O72" s="76"/>
      <c r="P72" s="76"/>
      <c r="Q72" s="76"/>
      <c r="R72" s="76"/>
      <c r="S72" s="76"/>
      <c r="T72" s="76"/>
    </row>
    <row r="73" spans="1:20" ht="13.5" customHeight="1" x14ac:dyDescent="0.2">
      <c r="A73" s="5"/>
      <c r="B73" s="6"/>
      <c r="C73" s="6"/>
      <c r="D73" s="7"/>
      <c r="E73" s="5"/>
      <c r="F73" s="7"/>
      <c r="G73" s="5"/>
      <c r="H73" s="5"/>
      <c r="I73" s="5"/>
      <c r="J73" s="5"/>
      <c r="K73" s="5"/>
      <c r="L73" s="8"/>
      <c r="M73" s="6"/>
      <c r="N73" s="6"/>
      <c r="O73" s="6"/>
      <c r="P73" s="6"/>
      <c r="Q73" s="6"/>
    </row>
    <row r="74" spans="1:20" s="22" customFormat="1" x14ac:dyDescent="0.2">
      <c r="A74" s="20"/>
      <c r="B74" s="21"/>
      <c r="C74" s="21"/>
      <c r="D74" s="21"/>
      <c r="E74" s="20"/>
      <c r="F74" s="20"/>
      <c r="G74" s="20"/>
      <c r="H74" s="20"/>
      <c r="I74" s="20"/>
      <c r="J74" s="21"/>
      <c r="K74" s="21"/>
      <c r="L74" s="21"/>
      <c r="M74" s="20"/>
      <c r="N74" s="20"/>
      <c r="O74" s="20"/>
      <c r="P74" s="21"/>
      <c r="Q74" s="21"/>
      <c r="R74" s="21"/>
    </row>
    <row r="75" spans="1:20" ht="15" x14ac:dyDescent="0.2">
      <c r="A75" s="12"/>
      <c r="B75" s="77" t="s">
        <v>33</v>
      </c>
      <c r="C75" s="77"/>
      <c r="D75" s="77"/>
      <c r="E75" s="13"/>
      <c r="J75" s="77" t="s">
        <v>34</v>
      </c>
      <c r="K75" s="77"/>
      <c r="L75" s="77"/>
      <c r="P75" s="77" t="s">
        <v>35</v>
      </c>
      <c r="Q75" s="77"/>
      <c r="R75" s="77"/>
    </row>
    <row r="76" spans="1:20" ht="15" x14ac:dyDescent="0.2">
      <c r="A76" s="12"/>
      <c r="B76" s="13"/>
      <c r="C76" s="13"/>
      <c r="D76" s="13"/>
      <c r="E76" s="13"/>
    </row>
    <row r="77" spans="1:20" ht="15" x14ac:dyDescent="0.2">
      <c r="A77" s="73" t="s">
        <v>79</v>
      </c>
      <c r="B77" s="73"/>
      <c r="C77" s="73"/>
      <c r="D77" s="73"/>
      <c r="E77" s="73"/>
      <c r="F77" s="73"/>
      <c r="G77" s="73"/>
      <c r="H77" s="73"/>
      <c r="I77" s="73"/>
      <c r="J77" s="73"/>
      <c r="K77" s="73"/>
      <c r="L77" s="73"/>
      <c r="M77" s="73"/>
      <c r="N77" s="73"/>
      <c r="O77" s="73"/>
      <c r="P77" s="73"/>
      <c r="Q77" s="73"/>
      <c r="R77" s="73"/>
      <c r="S77" s="73"/>
      <c r="T77" s="73"/>
    </row>
  </sheetData>
  <mergeCells count="38">
    <mergeCell ref="D18:E18"/>
    <mergeCell ref="F20:J20"/>
    <mergeCell ref="K20:K22"/>
    <mergeCell ref="T20:T22"/>
    <mergeCell ref="A69:C69"/>
    <mergeCell ref="Q20:Q22"/>
    <mergeCell ref="R20:R22"/>
    <mergeCell ref="S20:S22"/>
    <mergeCell ref="F21:F22"/>
    <mergeCell ref="G21:G22"/>
    <mergeCell ref="H21:H22"/>
    <mergeCell ref="I21:I22"/>
    <mergeCell ref="J21:J22"/>
    <mergeCell ref="L20:L22"/>
    <mergeCell ref="M20:M22"/>
    <mergeCell ref="N20:N22"/>
    <mergeCell ref="B75:D75"/>
    <mergeCell ref="J75:L75"/>
    <mergeCell ref="P75:R75"/>
    <mergeCell ref="E20:E22"/>
    <mergeCell ref="O20:O22"/>
    <mergeCell ref="P20:P22"/>
    <mergeCell ref="A77:T77"/>
    <mergeCell ref="A6:T6"/>
    <mergeCell ref="A13:J13"/>
    <mergeCell ref="A14:C14"/>
    <mergeCell ref="D14:T14"/>
    <mergeCell ref="A15:C15"/>
    <mergeCell ref="D15:T15"/>
    <mergeCell ref="A7:T7"/>
    <mergeCell ref="A17:J17"/>
    <mergeCell ref="A18:C18"/>
    <mergeCell ref="A20:A22"/>
    <mergeCell ref="B20:B22"/>
    <mergeCell ref="C20:C22"/>
    <mergeCell ref="D20:D22"/>
    <mergeCell ref="A71:T71"/>
    <mergeCell ref="A72:T72"/>
  </mergeCells>
  <dataValidations count="6">
    <dataValidation type="list" allowBlank="1" showInputMessage="1" showErrorMessage="1" sqref="M24:M68" xr:uid="{00000000-0002-0000-0200-000000000000}">
      <formula1>"5,6"</formula1>
    </dataValidation>
    <dataValidation type="list" allowBlank="1" showInputMessage="1" showErrorMessage="1" sqref="I9" xr:uid="{00000000-0002-0000-0200-000001000000}">
      <formula1>"2017,2018,2019,2020,2021,2022"</formula1>
    </dataValidation>
    <dataValidation type="list" allowBlank="1" showInputMessage="1" showErrorMessage="1" sqref="K9" xr:uid="{00000000-0002-0000-0200-000002000000}">
      <formula1>"sausio,vasario,kovo,balandžio,gegužės,birželio,liepos,rugpjūčio,rugsėjo,spalio,lapkričio,gruodžio"</formula1>
    </dataValidation>
    <dataValidation type="list" allowBlank="1" showInputMessage="1" showErrorMessage="1" sqref="WVG983086 D65582 IU65582 SQ65582 ACM65582 AMI65582 AWE65582 BGA65582 BPW65582 BZS65582 CJO65582 CTK65582 DDG65582 DNC65582 DWY65582 EGU65582 EQQ65582 FAM65582 FKI65582 FUE65582 GEA65582 GNW65582 GXS65582 HHO65582 HRK65582 IBG65582 ILC65582 IUY65582 JEU65582 JOQ65582 JYM65582 KII65582 KSE65582 LCA65582 LLW65582 LVS65582 MFO65582 MPK65582 MZG65582 NJC65582 NSY65582 OCU65582 OMQ65582 OWM65582 PGI65582 PQE65582 QAA65582 QJW65582 QTS65582 RDO65582 RNK65582 RXG65582 SHC65582 SQY65582 TAU65582 TKQ65582 TUM65582 UEI65582 UOE65582 UYA65582 VHW65582 VRS65582 WBO65582 WLK65582 WVG65582 D131118 IU131118 SQ131118 ACM131118 AMI131118 AWE131118 BGA131118 BPW131118 BZS131118 CJO131118 CTK131118 DDG131118 DNC131118 DWY131118 EGU131118 EQQ131118 FAM131118 FKI131118 FUE131118 GEA131118 GNW131118 GXS131118 HHO131118 HRK131118 IBG131118 ILC131118 IUY131118 JEU131118 JOQ131118 JYM131118 KII131118 KSE131118 LCA131118 LLW131118 LVS131118 MFO131118 MPK131118 MZG131118 NJC131118 NSY131118 OCU131118 OMQ131118 OWM131118 PGI131118 PQE131118 QAA131118 QJW131118 QTS131118 RDO131118 RNK131118 RXG131118 SHC131118 SQY131118 TAU131118 TKQ131118 TUM131118 UEI131118 UOE131118 UYA131118 VHW131118 VRS131118 WBO131118 WLK131118 WVG131118 D196654 IU196654 SQ196654 ACM196654 AMI196654 AWE196654 BGA196654 BPW196654 BZS196654 CJO196654 CTK196654 DDG196654 DNC196654 DWY196654 EGU196654 EQQ196654 FAM196654 FKI196654 FUE196654 GEA196654 GNW196654 GXS196654 HHO196654 HRK196654 IBG196654 ILC196654 IUY196654 JEU196654 JOQ196654 JYM196654 KII196654 KSE196654 LCA196654 LLW196654 LVS196654 MFO196654 MPK196654 MZG196654 NJC196654 NSY196654 OCU196654 OMQ196654 OWM196654 PGI196654 PQE196654 QAA196654 QJW196654 QTS196654 RDO196654 RNK196654 RXG196654 SHC196654 SQY196654 TAU196654 TKQ196654 TUM196654 UEI196654 UOE196654 UYA196654 VHW196654 VRS196654 WBO196654 WLK196654 WVG196654 D262190 IU262190 SQ262190 ACM262190 AMI262190 AWE262190 BGA262190 BPW262190 BZS262190 CJO262190 CTK262190 DDG262190 DNC262190 DWY262190 EGU262190 EQQ262190 FAM262190 FKI262190 FUE262190 GEA262190 GNW262190 GXS262190 HHO262190 HRK262190 IBG262190 ILC262190 IUY262190 JEU262190 JOQ262190 JYM262190 KII262190 KSE262190 LCA262190 LLW262190 LVS262190 MFO262190 MPK262190 MZG262190 NJC262190 NSY262190 OCU262190 OMQ262190 OWM262190 PGI262190 PQE262190 QAA262190 QJW262190 QTS262190 RDO262190 RNK262190 RXG262190 SHC262190 SQY262190 TAU262190 TKQ262190 TUM262190 UEI262190 UOE262190 UYA262190 VHW262190 VRS262190 WBO262190 WLK262190 WVG262190 D327726 IU327726 SQ327726 ACM327726 AMI327726 AWE327726 BGA327726 BPW327726 BZS327726 CJO327726 CTK327726 DDG327726 DNC327726 DWY327726 EGU327726 EQQ327726 FAM327726 FKI327726 FUE327726 GEA327726 GNW327726 GXS327726 HHO327726 HRK327726 IBG327726 ILC327726 IUY327726 JEU327726 JOQ327726 JYM327726 KII327726 KSE327726 LCA327726 LLW327726 LVS327726 MFO327726 MPK327726 MZG327726 NJC327726 NSY327726 OCU327726 OMQ327726 OWM327726 PGI327726 PQE327726 QAA327726 QJW327726 QTS327726 RDO327726 RNK327726 RXG327726 SHC327726 SQY327726 TAU327726 TKQ327726 TUM327726 UEI327726 UOE327726 UYA327726 VHW327726 VRS327726 WBO327726 WLK327726 WVG327726 D393262 IU393262 SQ393262 ACM393262 AMI393262 AWE393262 BGA393262 BPW393262 BZS393262 CJO393262 CTK393262 DDG393262 DNC393262 DWY393262 EGU393262 EQQ393262 FAM393262 FKI393262 FUE393262 GEA393262 GNW393262 GXS393262 HHO393262 HRK393262 IBG393262 ILC393262 IUY393262 JEU393262 JOQ393262 JYM393262 KII393262 KSE393262 LCA393262 LLW393262 LVS393262 MFO393262 MPK393262 MZG393262 NJC393262 NSY393262 OCU393262 OMQ393262 OWM393262 PGI393262 PQE393262 QAA393262 QJW393262 QTS393262 RDO393262 RNK393262 RXG393262 SHC393262 SQY393262 TAU393262 TKQ393262 TUM393262 UEI393262 UOE393262 UYA393262 VHW393262 VRS393262 WBO393262 WLK393262 WVG393262 D458798 IU458798 SQ458798 ACM458798 AMI458798 AWE458798 BGA458798 BPW458798 BZS458798 CJO458798 CTK458798 DDG458798 DNC458798 DWY458798 EGU458798 EQQ458798 FAM458798 FKI458798 FUE458798 GEA458798 GNW458798 GXS458798 HHO458798 HRK458798 IBG458798 ILC458798 IUY458798 JEU458798 JOQ458798 JYM458798 KII458798 KSE458798 LCA458798 LLW458798 LVS458798 MFO458798 MPK458798 MZG458798 NJC458798 NSY458798 OCU458798 OMQ458798 OWM458798 PGI458798 PQE458798 QAA458798 QJW458798 QTS458798 RDO458798 RNK458798 RXG458798 SHC458798 SQY458798 TAU458798 TKQ458798 TUM458798 UEI458798 UOE458798 UYA458798 VHW458798 VRS458798 WBO458798 WLK458798 WVG458798 D524334 IU524334 SQ524334 ACM524334 AMI524334 AWE524334 BGA524334 BPW524334 BZS524334 CJO524334 CTK524334 DDG524334 DNC524334 DWY524334 EGU524334 EQQ524334 FAM524334 FKI524334 FUE524334 GEA524334 GNW524334 GXS524334 HHO524334 HRK524334 IBG524334 ILC524334 IUY524334 JEU524334 JOQ524334 JYM524334 KII524334 KSE524334 LCA524334 LLW524334 LVS524334 MFO524334 MPK524334 MZG524334 NJC524334 NSY524334 OCU524334 OMQ524334 OWM524334 PGI524334 PQE524334 QAA524334 QJW524334 QTS524334 RDO524334 RNK524334 RXG524334 SHC524334 SQY524334 TAU524334 TKQ524334 TUM524334 UEI524334 UOE524334 UYA524334 VHW524334 VRS524334 WBO524334 WLK524334 WVG524334 D589870 IU589870 SQ589870 ACM589870 AMI589870 AWE589870 BGA589870 BPW589870 BZS589870 CJO589870 CTK589870 DDG589870 DNC589870 DWY589870 EGU589870 EQQ589870 FAM589870 FKI589870 FUE589870 GEA589870 GNW589870 GXS589870 HHO589870 HRK589870 IBG589870 ILC589870 IUY589870 JEU589870 JOQ589870 JYM589870 KII589870 KSE589870 LCA589870 LLW589870 LVS589870 MFO589870 MPK589870 MZG589870 NJC589870 NSY589870 OCU589870 OMQ589870 OWM589870 PGI589870 PQE589870 QAA589870 QJW589870 QTS589870 RDO589870 RNK589870 RXG589870 SHC589870 SQY589870 TAU589870 TKQ589870 TUM589870 UEI589870 UOE589870 UYA589870 VHW589870 VRS589870 WBO589870 WLK589870 WVG589870 D655406 IU655406 SQ655406 ACM655406 AMI655406 AWE655406 BGA655406 BPW655406 BZS655406 CJO655406 CTK655406 DDG655406 DNC655406 DWY655406 EGU655406 EQQ655406 FAM655406 FKI655406 FUE655406 GEA655406 GNW655406 GXS655406 HHO655406 HRK655406 IBG655406 ILC655406 IUY655406 JEU655406 JOQ655406 JYM655406 KII655406 KSE655406 LCA655406 LLW655406 LVS655406 MFO655406 MPK655406 MZG655406 NJC655406 NSY655406 OCU655406 OMQ655406 OWM655406 PGI655406 PQE655406 QAA655406 QJW655406 QTS655406 RDO655406 RNK655406 RXG655406 SHC655406 SQY655406 TAU655406 TKQ655406 TUM655406 UEI655406 UOE655406 UYA655406 VHW655406 VRS655406 WBO655406 WLK655406 WVG655406 D720942 IU720942 SQ720942 ACM720942 AMI720942 AWE720942 BGA720942 BPW720942 BZS720942 CJO720942 CTK720942 DDG720942 DNC720942 DWY720942 EGU720942 EQQ720942 FAM720942 FKI720942 FUE720942 GEA720942 GNW720942 GXS720942 HHO720942 HRK720942 IBG720942 ILC720942 IUY720942 JEU720942 JOQ720942 JYM720942 KII720942 KSE720942 LCA720942 LLW720942 LVS720942 MFO720942 MPK720942 MZG720942 NJC720942 NSY720942 OCU720942 OMQ720942 OWM720942 PGI720942 PQE720942 QAA720942 QJW720942 QTS720942 RDO720942 RNK720942 RXG720942 SHC720942 SQY720942 TAU720942 TKQ720942 TUM720942 UEI720942 UOE720942 UYA720942 VHW720942 VRS720942 WBO720942 WLK720942 WVG720942 D786478 IU786478 SQ786478 ACM786478 AMI786478 AWE786478 BGA786478 BPW786478 BZS786478 CJO786478 CTK786478 DDG786478 DNC786478 DWY786478 EGU786478 EQQ786478 FAM786478 FKI786478 FUE786478 GEA786478 GNW786478 GXS786478 HHO786478 HRK786478 IBG786478 ILC786478 IUY786478 JEU786478 JOQ786478 JYM786478 KII786478 KSE786478 LCA786478 LLW786478 LVS786478 MFO786478 MPK786478 MZG786478 NJC786478 NSY786478 OCU786478 OMQ786478 OWM786478 PGI786478 PQE786478 QAA786478 QJW786478 QTS786478 RDO786478 RNK786478 RXG786478 SHC786478 SQY786478 TAU786478 TKQ786478 TUM786478 UEI786478 UOE786478 UYA786478 VHW786478 VRS786478 WBO786478 WLK786478 WVG786478 D852014 IU852014 SQ852014 ACM852014 AMI852014 AWE852014 BGA852014 BPW852014 BZS852014 CJO852014 CTK852014 DDG852014 DNC852014 DWY852014 EGU852014 EQQ852014 FAM852014 FKI852014 FUE852014 GEA852014 GNW852014 GXS852014 HHO852014 HRK852014 IBG852014 ILC852014 IUY852014 JEU852014 JOQ852014 JYM852014 KII852014 KSE852014 LCA852014 LLW852014 LVS852014 MFO852014 MPK852014 MZG852014 NJC852014 NSY852014 OCU852014 OMQ852014 OWM852014 PGI852014 PQE852014 QAA852014 QJW852014 QTS852014 RDO852014 RNK852014 RXG852014 SHC852014 SQY852014 TAU852014 TKQ852014 TUM852014 UEI852014 UOE852014 UYA852014 VHW852014 VRS852014 WBO852014 WLK852014 WVG852014 D917550 IU917550 SQ917550 ACM917550 AMI917550 AWE917550 BGA917550 BPW917550 BZS917550 CJO917550 CTK917550 DDG917550 DNC917550 DWY917550 EGU917550 EQQ917550 FAM917550 FKI917550 FUE917550 GEA917550 GNW917550 GXS917550 HHO917550 HRK917550 IBG917550 ILC917550 IUY917550 JEU917550 JOQ917550 JYM917550 KII917550 KSE917550 LCA917550 LLW917550 LVS917550 MFO917550 MPK917550 MZG917550 NJC917550 NSY917550 OCU917550 OMQ917550 OWM917550 PGI917550 PQE917550 QAA917550 QJW917550 QTS917550 RDO917550 RNK917550 RXG917550 SHC917550 SQY917550 TAU917550 TKQ917550 TUM917550 UEI917550 UOE917550 UYA917550 VHW917550 VRS917550 WBO917550 WLK917550 WVG917550 D983086 IU983086 SQ983086 ACM983086 AMI983086 AWE983086 BGA983086 BPW983086 BZS983086 CJO983086 CTK983086 DDG983086 DNC983086 DWY983086 EGU983086 EQQ983086 FAM983086 FKI983086 FUE983086 GEA983086 GNW983086 GXS983086 HHO983086 HRK983086 IBG983086 ILC983086 IUY983086 JEU983086 JOQ983086 JYM983086 KII983086 KSE983086 LCA983086 LLW983086 LVS983086 MFO983086 MPK983086 MZG983086 NJC983086 NSY983086 OCU983086 OMQ983086 OWM983086 PGI983086 PQE983086 QAA983086 QJW983086 QTS983086 RDO983086 RNK983086 RXG983086 SHC983086 SQY983086 TAU983086 TKQ983086 TUM983086 UEI983086 UOE983086 UYA983086 VHW983086 VRS983086 WBO983086 WLK983086" xr:uid="{00000000-0002-0000-0200-000003000000}">
      <formula1>Taip</formula1>
    </dataValidation>
    <dataValidation type="list" allowBlank="1" showInputMessage="1" showErrorMessage="1" errorTitle="Dėmesio!" error="Galimos pasirinkti reikšmės nuo 28 iki 58." sqref="N24:N68" xr:uid="{00000000-0002-0000-0200-000005000000}">
      <formula1>"28, 29, 30, 31, 32, 33, 34, 35, 36, 37, 38, 39, 40, 41, 42, 43, 44, 45, 46, 47, 48, 49, 50, 51, 52, 53, 54, 55, 56, 57, 58"</formula1>
    </dataValidation>
    <dataValidation type="list" allowBlank="1" showInputMessage="1" showErrorMessage="1" sqref="D18" xr:uid="{5C17C12A-F18D-4B7A-94B8-1BBC2638D6A0}">
      <formula1>"Biudžetinė Terminuota, Biudžetinė Neterminuota,"</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86FE1B-C6E4-4C35-82EF-86CDBB0CF8A0}">
          <x14:formula1>
            <xm:f>'Papild.poilsio d. išmokų FN '!$C$6:$Q$6</xm:f>
          </x14:formula1>
          <xm:sqref>Q24:Q68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75A25-0976-4432-9298-01DB49FEC1BD}">
  <sheetPr>
    <pageSetUpPr fitToPage="1"/>
  </sheetPr>
  <dimension ref="A1:T84"/>
  <sheetViews>
    <sheetView showGridLines="0" zoomScale="70" zoomScaleNormal="70" zoomScaleSheetLayoutView="40" workbookViewId="0">
      <selection activeCell="H4" sqref="H4"/>
    </sheetView>
  </sheetViews>
  <sheetFormatPr defaultRowHeight="12.75" x14ac:dyDescent="0.2"/>
  <cols>
    <col min="1" max="1" width="12.1640625" style="17" customWidth="1"/>
    <col min="2" max="2" width="30" style="17" customWidth="1"/>
    <col min="3" max="3" width="24.5" style="17" customWidth="1"/>
    <col min="4" max="4" width="17.1640625" style="17" customWidth="1"/>
    <col min="5" max="5" width="15.33203125" style="17" customWidth="1"/>
    <col min="6" max="6" width="14.83203125" style="17" customWidth="1"/>
    <col min="7" max="7" width="13.6640625" style="17" customWidth="1"/>
    <col min="8" max="8" width="12.83203125" style="17" customWidth="1"/>
    <col min="9" max="9" width="18" style="17" customWidth="1"/>
    <col min="10" max="10" width="16.83203125" style="17" customWidth="1"/>
    <col min="11" max="11" width="16.1640625" style="17" customWidth="1"/>
    <col min="12" max="12" width="19.5" style="17" customWidth="1"/>
    <col min="13" max="13" width="18.5" style="17" customWidth="1"/>
    <col min="14" max="14" width="14.33203125" style="17" customWidth="1"/>
    <col min="15" max="15" width="15.83203125" style="17" customWidth="1"/>
    <col min="16" max="16" width="17.6640625" style="17" customWidth="1"/>
    <col min="17" max="17" width="19.6640625" style="17" customWidth="1"/>
    <col min="18" max="19" width="16.83203125" style="17" customWidth="1"/>
    <col min="20" max="20" width="32.1640625" style="17" customWidth="1"/>
    <col min="21" max="250" width="9.33203125" style="17"/>
    <col min="251" max="251" width="12.1640625" style="17" customWidth="1"/>
    <col min="252" max="252" width="30" style="17" customWidth="1"/>
    <col min="253" max="253" width="24.5" style="17" customWidth="1"/>
    <col min="254" max="254" width="17.1640625" style="17" customWidth="1"/>
    <col min="255" max="255" width="15.33203125" style="17" customWidth="1"/>
    <col min="256" max="256" width="13.5" style="17" customWidth="1"/>
    <col min="257" max="258" width="12.83203125" style="17" customWidth="1"/>
    <col min="259" max="259" width="15" style="17" customWidth="1"/>
    <col min="260" max="260" width="16.83203125" style="17" customWidth="1"/>
    <col min="261" max="261" width="16.1640625" style="17" customWidth="1"/>
    <col min="262" max="262" width="15.5" style="17" customWidth="1"/>
    <col min="263" max="263" width="15.83203125" style="17" customWidth="1"/>
    <col min="264" max="264" width="19.5" style="17" customWidth="1"/>
    <col min="265" max="265" width="15.83203125" style="17" customWidth="1"/>
    <col min="266" max="266" width="14.33203125" style="17" customWidth="1"/>
    <col min="267" max="267" width="15.83203125" style="17" customWidth="1"/>
    <col min="268" max="268" width="17.6640625" style="17" customWidth="1"/>
    <col min="269" max="269" width="19.6640625" style="17" customWidth="1"/>
    <col min="270" max="270" width="14.5" style="17" customWidth="1"/>
    <col min="271" max="506" width="9.33203125" style="17"/>
    <col min="507" max="507" width="12.1640625" style="17" customWidth="1"/>
    <col min="508" max="508" width="30" style="17" customWidth="1"/>
    <col min="509" max="509" width="24.5" style="17" customWidth="1"/>
    <col min="510" max="510" width="17.1640625" style="17" customWidth="1"/>
    <col min="511" max="511" width="15.33203125" style="17" customWidth="1"/>
    <col min="512" max="512" width="13.5" style="17" customWidth="1"/>
    <col min="513" max="514" width="12.83203125" style="17" customWidth="1"/>
    <col min="515" max="515" width="15" style="17" customWidth="1"/>
    <col min="516" max="516" width="16.83203125" style="17" customWidth="1"/>
    <col min="517" max="517" width="16.1640625" style="17" customWidth="1"/>
    <col min="518" max="518" width="15.5" style="17" customWidth="1"/>
    <col min="519" max="519" width="15.83203125" style="17" customWidth="1"/>
    <col min="520" max="520" width="19.5" style="17" customWidth="1"/>
    <col min="521" max="521" width="15.83203125" style="17" customWidth="1"/>
    <col min="522" max="522" width="14.33203125" style="17" customWidth="1"/>
    <col min="523" max="523" width="15.83203125" style="17" customWidth="1"/>
    <col min="524" max="524" width="17.6640625" style="17" customWidth="1"/>
    <col min="525" max="525" width="19.6640625" style="17" customWidth="1"/>
    <col min="526" max="526" width="14.5" style="17" customWidth="1"/>
    <col min="527" max="762" width="9.33203125" style="17"/>
    <col min="763" max="763" width="12.1640625" style="17" customWidth="1"/>
    <col min="764" max="764" width="30" style="17" customWidth="1"/>
    <col min="765" max="765" width="24.5" style="17" customWidth="1"/>
    <col min="766" max="766" width="17.1640625" style="17" customWidth="1"/>
    <col min="767" max="767" width="15.33203125" style="17" customWidth="1"/>
    <col min="768" max="768" width="13.5" style="17" customWidth="1"/>
    <col min="769" max="770" width="12.83203125" style="17" customWidth="1"/>
    <col min="771" max="771" width="15" style="17" customWidth="1"/>
    <col min="772" max="772" width="16.83203125" style="17" customWidth="1"/>
    <col min="773" max="773" width="16.1640625" style="17" customWidth="1"/>
    <col min="774" max="774" width="15.5" style="17" customWidth="1"/>
    <col min="775" max="775" width="15.83203125" style="17" customWidth="1"/>
    <col min="776" max="776" width="19.5" style="17" customWidth="1"/>
    <col min="777" max="777" width="15.83203125" style="17" customWidth="1"/>
    <col min="778" max="778" width="14.33203125" style="17" customWidth="1"/>
    <col min="779" max="779" width="15.83203125" style="17" customWidth="1"/>
    <col min="780" max="780" width="17.6640625" style="17" customWidth="1"/>
    <col min="781" max="781" width="19.6640625" style="17" customWidth="1"/>
    <col min="782" max="782" width="14.5" style="17" customWidth="1"/>
    <col min="783" max="1018" width="9.33203125" style="17"/>
    <col min="1019" max="1019" width="12.1640625" style="17" customWidth="1"/>
    <col min="1020" max="1020" width="30" style="17" customWidth="1"/>
    <col min="1021" max="1021" width="24.5" style="17" customWidth="1"/>
    <col min="1022" max="1022" width="17.1640625" style="17" customWidth="1"/>
    <col min="1023" max="1023" width="15.33203125" style="17" customWidth="1"/>
    <col min="1024" max="1024" width="13.5" style="17" customWidth="1"/>
    <col min="1025" max="1026" width="12.83203125" style="17" customWidth="1"/>
    <col min="1027" max="1027" width="15" style="17" customWidth="1"/>
    <col min="1028" max="1028" width="16.83203125" style="17" customWidth="1"/>
    <col min="1029" max="1029" width="16.1640625" style="17" customWidth="1"/>
    <col min="1030" max="1030" width="15.5" style="17" customWidth="1"/>
    <col min="1031" max="1031" width="15.83203125" style="17" customWidth="1"/>
    <col min="1032" max="1032" width="19.5" style="17" customWidth="1"/>
    <col min="1033" max="1033" width="15.83203125" style="17" customWidth="1"/>
    <col min="1034" max="1034" width="14.33203125" style="17" customWidth="1"/>
    <col min="1035" max="1035" width="15.83203125" style="17" customWidth="1"/>
    <col min="1036" max="1036" width="17.6640625" style="17" customWidth="1"/>
    <col min="1037" max="1037" width="19.6640625" style="17" customWidth="1"/>
    <col min="1038" max="1038" width="14.5" style="17" customWidth="1"/>
    <col min="1039" max="1274" width="9.33203125" style="17"/>
    <col min="1275" max="1275" width="12.1640625" style="17" customWidth="1"/>
    <col min="1276" max="1276" width="30" style="17" customWidth="1"/>
    <col min="1277" max="1277" width="24.5" style="17" customWidth="1"/>
    <col min="1278" max="1278" width="17.1640625" style="17" customWidth="1"/>
    <col min="1279" max="1279" width="15.33203125" style="17" customWidth="1"/>
    <col min="1280" max="1280" width="13.5" style="17" customWidth="1"/>
    <col min="1281" max="1282" width="12.83203125" style="17" customWidth="1"/>
    <col min="1283" max="1283" width="15" style="17" customWidth="1"/>
    <col min="1284" max="1284" width="16.83203125" style="17" customWidth="1"/>
    <col min="1285" max="1285" width="16.1640625" style="17" customWidth="1"/>
    <col min="1286" max="1286" width="15.5" style="17" customWidth="1"/>
    <col min="1287" max="1287" width="15.83203125" style="17" customWidth="1"/>
    <col min="1288" max="1288" width="19.5" style="17" customWidth="1"/>
    <col min="1289" max="1289" width="15.83203125" style="17" customWidth="1"/>
    <col min="1290" max="1290" width="14.33203125" style="17" customWidth="1"/>
    <col min="1291" max="1291" width="15.83203125" style="17" customWidth="1"/>
    <col min="1292" max="1292" width="17.6640625" style="17" customWidth="1"/>
    <col min="1293" max="1293" width="19.6640625" style="17" customWidth="1"/>
    <col min="1294" max="1294" width="14.5" style="17" customWidth="1"/>
    <col min="1295" max="1530" width="9.33203125" style="17"/>
    <col min="1531" max="1531" width="12.1640625" style="17" customWidth="1"/>
    <col min="1532" max="1532" width="30" style="17" customWidth="1"/>
    <col min="1533" max="1533" width="24.5" style="17" customWidth="1"/>
    <col min="1534" max="1534" width="17.1640625" style="17" customWidth="1"/>
    <col min="1535" max="1535" width="15.33203125" style="17" customWidth="1"/>
    <col min="1536" max="1536" width="13.5" style="17" customWidth="1"/>
    <col min="1537" max="1538" width="12.83203125" style="17" customWidth="1"/>
    <col min="1539" max="1539" width="15" style="17" customWidth="1"/>
    <col min="1540" max="1540" width="16.83203125" style="17" customWidth="1"/>
    <col min="1541" max="1541" width="16.1640625" style="17" customWidth="1"/>
    <col min="1542" max="1542" width="15.5" style="17" customWidth="1"/>
    <col min="1543" max="1543" width="15.83203125" style="17" customWidth="1"/>
    <col min="1544" max="1544" width="19.5" style="17" customWidth="1"/>
    <col min="1545" max="1545" width="15.83203125" style="17" customWidth="1"/>
    <col min="1546" max="1546" width="14.33203125" style="17" customWidth="1"/>
    <col min="1547" max="1547" width="15.83203125" style="17" customWidth="1"/>
    <col min="1548" max="1548" width="17.6640625" style="17" customWidth="1"/>
    <col min="1549" max="1549" width="19.6640625" style="17" customWidth="1"/>
    <col min="1550" max="1550" width="14.5" style="17" customWidth="1"/>
    <col min="1551" max="1786" width="9.33203125" style="17"/>
    <col min="1787" max="1787" width="12.1640625" style="17" customWidth="1"/>
    <col min="1788" max="1788" width="30" style="17" customWidth="1"/>
    <col min="1789" max="1789" width="24.5" style="17" customWidth="1"/>
    <col min="1790" max="1790" width="17.1640625" style="17" customWidth="1"/>
    <col min="1791" max="1791" width="15.33203125" style="17" customWidth="1"/>
    <col min="1792" max="1792" width="13.5" style="17" customWidth="1"/>
    <col min="1793" max="1794" width="12.83203125" style="17" customWidth="1"/>
    <col min="1795" max="1795" width="15" style="17" customWidth="1"/>
    <col min="1796" max="1796" width="16.83203125" style="17" customWidth="1"/>
    <col min="1797" max="1797" width="16.1640625" style="17" customWidth="1"/>
    <col min="1798" max="1798" width="15.5" style="17" customWidth="1"/>
    <col min="1799" max="1799" width="15.83203125" style="17" customWidth="1"/>
    <col min="1800" max="1800" width="19.5" style="17" customWidth="1"/>
    <col min="1801" max="1801" width="15.83203125" style="17" customWidth="1"/>
    <col min="1802" max="1802" width="14.33203125" style="17" customWidth="1"/>
    <col min="1803" max="1803" width="15.83203125" style="17" customWidth="1"/>
    <col min="1804" max="1804" width="17.6640625" style="17" customWidth="1"/>
    <col min="1805" max="1805" width="19.6640625" style="17" customWidth="1"/>
    <col min="1806" max="1806" width="14.5" style="17" customWidth="1"/>
    <col min="1807" max="2042" width="9.33203125" style="17"/>
    <col min="2043" max="2043" width="12.1640625" style="17" customWidth="1"/>
    <col min="2044" max="2044" width="30" style="17" customWidth="1"/>
    <col min="2045" max="2045" width="24.5" style="17" customWidth="1"/>
    <col min="2046" max="2046" width="17.1640625" style="17" customWidth="1"/>
    <col min="2047" max="2047" width="15.33203125" style="17" customWidth="1"/>
    <col min="2048" max="2048" width="13.5" style="17" customWidth="1"/>
    <col min="2049" max="2050" width="12.83203125" style="17" customWidth="1"/>
    <col min="2051" max="2051" width="15" style="17" customWidth="1"/>
    <col min="2052" max="2052" width="16.83203125" style="17" customWidth="1"/>
    <col min="2053" max="2053" width="16.1640625" style="17" customWidth="1"/>
    <col min="2054" max="2054" width="15.5" style="17" customWidth="1"/>
    <col min="2055" max="2055" width="15.83203125" style="17" customWidth="1"/>
    <col min="2056" max="2056" width="19.5" style="17" customWidth="1"/>
    <col min="2057" max="2057" width="15.83203125" style="17" customWidth="1"/>
    <col min="2058" max="2058" width="14.33203125" style="17" customWidth="1"/>
    <col min="2059" max="2059" width="15.83203125" style="17" customWidth="1"/>
    <col min="2060" max="2060" width="17.6640625" style="17" customWidth="1"/>
    <col min="2061" max="2061" width="19.6640625" style="17" customWidth="1"/>
    <col min="2062" max="2062" width="14.5" style="17" customWidth="1"/>
    <col min="2063" max="2298" width="9.33203125" style="17"/>
    <col min="2299" max="2299" width="12.1640625" style="17" customWidth="1"/>
    <col min="2300" max="2300" width="30" style="17" customWidth="1"/>
    <col min="2301" max="2301" width="24.5" style="17" customWidth="1"/>
    <col min="2302" max="2302" width="17.1640625" style="17" customWidth="1"/>
    <col min="2303" max="2303" width="15.33203125" style="17" customWidth="1"/>
    <col min="2304" max="2304" width="13.5" style="17" customWidth="1"/>
    <col min="2305" max="2306" width="12.83203125" style="17" customWidth="1"/>
    <col min="2307" max="2307" width="15" style="17" customWidth="1"/>
    <col min="2308" max="2308" width="16.83203125" style="17" customWidth="1"/>
    <col min="2309" max="2309" width="16.1640625" style="17" customWidth="1"/>
    <col min="2310" max="2310" width="15.5" style="17" customWidth="1"/>
    <col min="2311" max="2311" width="15.83203125" style="17" customWidth="1"/>
    <col min="2312" max="2312" width="19.5" style="17" customWidth="1"/>
    <col min="2313" max="2313" width="15.83203125" style="17" customWidth="1"/>
    <col min="2314" max="2314" width="14.33203125" style="17" customWidth="1"/>
    <col min="2315" max="2315" width="15.83203125" style="17" customWidth="1"/>
    <col min="2316" max="2316" width="17.6640625" style="17" customWidth="1"/>
    <col min="2317" max="2317" width="19.6640625" style="17" customWidth="1"/>
    <col min="2318" max="2318" width="14.5" style="17" customWidth="1"/>
    <col min="2319" max="2554" width="9.33203125" style="17"/>
    <col min="2555" max="2555" width="12.1640625" style="17" customWidth="1"/>
    <col min="2556" max="2556" width="30" style="17" customWidth="1"/>
    <col min="2557" max="2557" width="24.5" style="17" customWidth="1"/>
    <col min="2558" max="2558" width="17.1640625" style="17" customWidth="1"/>
    <col min="2559" max="2559" width="15.33203125" style="17" customWidth="1"/>
    <col min="2560" max="2560" width="13.5" style="17" customWidth="1"/>
    <col min="2561" max="2562" width="12.83203125" style="17" customWidth="1"/>
    <col min="2563" max="2563" width="15" style="17" customWidth="1"/>
    <col min="2564" max="2564" width="16.83203125" style="17" customWidth="1"/>
    <col min="2565" max="2565" width="16.1640625" style="17" customWidth="1"/>
    <col min="2566" max="2566" width="15.5" style="17" customWidth="1"/>
    <col min="2567" max="2567" width="15.83203125" style="17" customWidth="1"/>
    <col min="2568" max="2568" width="19.5" style="17" customWidth="1"/>
    <col min="2569" max="2569" width="15.83203125" style="17" customWidth="1"/>
    <col min="2570" max="2570" width="14.33203125" style="17" customWidth="1"/>
    <col min="2571" max="2571" width="15.83203125" style="17" customWidth="1"/>
    <col min="2572" max="2572" width="17.6640625" style="17" customWidth="1"/>
    <col min="2573" max="2573" width="19.6640625" style="17" customWidth="1"/>
    <col min="2574" max="2574" width="14.5" style="17" customWidth="1"/>
    <col min="2575" max="2810" width="9.33203125" style="17"/>
    <col min="2811" max="2811" width="12.1640625" style="17" customWidth="1"/>
    <col min="2812" max="2812" width="30" style="17" customWidth="1"/>
    <col min="2813" max="2813" width="24.5" style="17" customWidth="1"/>
    <col min="2814" max="2814" width="17.1640625" style="17" customWidth="1"/>
    <col min="2815" max="2815" width="15.33203125" style="17" customWidth="1"/>
    <col min="2816" max="2816" width="13.5" style="17" customWidth="1"/>
    <col min="2817" max="2818" width="12.83203125" style="17" customWidth="1"/>
    <col min="2819" max="2819" width="15" style="17" customWidth="1"/>
    <col min="2820" max="2820" width="16.83203125" style="17" customWidth="1"/>
    <col min="2821" max="2821" width="16.1640625" style="17" customWidth="1"/>
    <col min="2822" max="2822" width="15.5" style="17" customWidth="1"/>
    <col min="2823" max="2823" width="15.83203125" style="17" customWidth="1"/>
    <col min="2824" max="2824" width="19.5" style="17" customWidth="1"/>
    <col min="2825" max="2825" width="15.83203125" style="17" customWidth="1"/>
    <col min="2826" max="2826" width="14.33203125" style="17" customWidth="1"/>
    <col min="2827" max="2827" width="15.83203125" style="17" customWidth="1"/>
    <col min="2828" max="2828" width="17.6640625" style="17" customWidth="1"/>
    <col min="2829" max="2829" width="19.6640625" style="17" customWidth="1"/>
    <col min="2830" max="2830" width="14.5" style="17" customWidth="1"/>
    <col min="2831" max="3066" width="9.33203125" style="17"/>
    <col min="3067" max="3067" width="12.1640625" style="17" customWidth="1"/>
    <col min="3068" max="3068" width="30" style="17" customWidth="1"/>
    <col min="3069" max="3069" width="24.5" style="17" customWidth="1"/>
    <col min="3070" max="3070" width="17.1640625" style="17" customWidth="1"/>
    <col min="3071" max="3071" width="15.33203125" style="17" customWidth="1"/>
    <col min="3072" max="3072" width="13.5" style="17" customWidth="1"/>
    <col min="3073" max="3074" width="12.83203125" style="17" customWidth="1"/>
    <col min="3075" max="3075" width="15" style="17" customWidth="1"/>
    <col min="3076" max="3076" width="16.83203125" style="17" customWidth="1"/>
    <col min="3077" max="3077" width="16.1640625" style="17" customWidth="1"/>
    <col min="3078" max="3078" width="15.5" style="17" customWidth="1"/>
    <col min="3079" max="3079" width="15.83203125" style="17" customWidth="1"/>
    <col min="3080" max="3080" width="19.5" style="17" customWidth="1"/>
    <col min="3081" max="3081" width="15.83203125" style="17" customWidth="1"/>
    <col min="3082" max="3082" width="14.33203125" style="17" customWidth="1"/>
    <col min="3083" max="3083" width="15.83203125" style="17" customWidth="1"/>
    <col min="3084" max="3084" width="17.6640625" style="17" customWidth="1"/>
    <col min="3085" max="3085" width="19.6640625" style="17" customWidth="1"/>
    <col min="3086" max="3086" width="14.5" style="17" customWidth="1"/>
    <col min="3087" max="3322" width="9.33203125" style="17"/>
    <col min="3323" max="3323" width="12.1640625" style="17" customWidth="1"/>
    <col min="3324" max="3324" width="30" style="17" customWidth="1"/>
    <col min="3325" max="3325" width="24.5" style="17" customWidth="1"/>
    <col min="3326" max="3326" width="17.1640625" style="17" customWidth="1"/>
    <col min="3327" max="3327" width="15.33203125" style="17" customWidth="1"/>
    <col min="3328" max="3328" width="13.5" style="17" customWidth="1"/>
    <col min="3329" max="3330" width="12.83203125" style="17" customWidth="1"/>
    <col min="3331" max="3331" width="15" style="17" customWidth="1"/>
    <col min="3332" max="3332" width="16.83203125" style="17" customWidth="1"/>
    <col min="3333" max="3333" width="16.1640625" style="17" customWidth="1"/>
    <col min="3334" max="3334" width="15.5" style="17" customWidth="1"/>
    <col min="3335" max="3335" width="15.83203125" style="17" customWidth="1"/>
    <col min="3336" max="3336" width="19.5" style="17" customWidth="1"/>
    <col min="3337" max="3337" width="15.83203125" style="17" customWidth="1"/>
    <col min="3338" max="3338" width="14.33203125" style="17" customWidth="1"/>
    <col min="3339" max="3339" width="15.83203125" style="17" customWidth="1"/>
    <col min="3340" max="3340" width="17.6640625" style="17" customWidth="1"/>
    <col min="3341" max="3341" width="19.6640625" style="17" customWidth="1"/>
    <col min="3342" max="3342" width="14.5" style="17" customWidth="1"/>
    <col min="3343" max="3578" width="9.33203125" style="17"/>
    <col min="3579" max="3579" width="12.1640625" style="17" customWidth="1"/>
    <col min="3580" max="3580" width="30" style="17" customWidth="1"/>
    <col min="3581" max="3581" width="24.5" style="17" customWidth="1"/>
    <col min="3582" max="3582" width="17.1640625" style="17" customWidth="1"/>
    <col min="3583" max="3583" width="15.33203125" style="17" customWidth="1"/>
    <col min="3584" max="3584" width="13.5" style="17" customWidth="1"/>
    <col min="3585" max="3586" width="12.83203125" style="17" customWidth="1"/>
    <col min="3587" max="3587" width="15" style="17" customWidth="1"/>
    <col min="3588" max="3588" width="16.83203125" style="17" customWidth="1"/>
    <col min="3589" max="3589" width="16.1640625" style="17" customWidth="1"/>
    <col min="3590" max="3590" width="15.5" style="17" customWidth="1"/>
    <col min="3591" max="3591" width="15.83203125" style="17" customWidth="1"/>
    <col min="3592" max="3592" width="19.5" style="17" customWidth="1"/>
    <col min="3593" max="3593" width="15.83203125" style="17" customWidth="1"/>
    <col min="3594" max="3594" width="14.33203125" style="17" customWidth="1"/>
    <col min="3595" max="3595" width="15.83203125" style="17" customWidth="1"/>
    <col min="3596" max="3596" width="17.6640625" style="17" customWidth="1"/>
    <col min="3597" max="3597" width="19.6640625" style="17" customWidth="1"/>
    <col min="3598" max="3598" width="14.5" style="17" customWidth="1"/>
    <col min="3599" max="3834" width="9.33203125" style="17"/>
    <col min="3835" max="3835" width="12.1640625" style="17" customWidth="1"/>
    <col min="3836" max="3836" width="30" style="17" customWidth="1"/>
    <col min="3837" max="3837" width="24.5" style="17" customWidth="1"/>
    <col min="3838" max="3838" width="17.1640625" style="17" customWidth="1"/>
    <col min="3839" max="3839" width="15.33203125" style="17" customWidth="1"/>
    <col min="3840" max="3840" width="13.5" style="17" customWidth="1"/>
    <col min="3841" max="3842" width="12.83203125" style="17" customWidth="1"/>
    <col min="3843" max="3843" width="15" style="17" customWidth="1"/>
    <col min="3844" max="3844" width="16.83203125" style="17" customWidth="1"/>
    <col min="3845" max="3845" width="16.1640625" style="17" customWidth="1"/>
    <col min="3846" max="3846" width="15.5" style="17" customWidth="1"/>
    <col min="3847" max="3847" width="15.83203125" style="17" customWidth="1"/>
    <col min="3848" max="3848" width="19.5" style="17" customWidth="1"/>
    <col min="3849" max="3849" width="15.83203125" style="17" customWidth="1"/>
    <col min="3850" max="3850" width="14.33203125" style="17" customWidth="1"/>
    <col min="3851" max="3851" width="15.83203125" style="17" customWidth="1"/>
    <col min="3852" max="3852" width="17.6640625" style="17" customWidth="1"/>
    <col min="3853" max="3853" width="19.6640625" style="17" customWidth="1"/>
    <col min="3854" max="3854" width="14.5" style="17" customWidth="1"/>
    <col min="3855" max="4090" width="9.33203125" style="17"/>
    <col min="4091" max="4091" width="12.1640625" style="17" customWidth="1"/>
    <col min="4092" max="4092" width="30" style="17" customWidth="1"/>
    <col min="4093" max="4093" width="24.5" style="17" customWidth="1"/>
    <col min="4094" max="4094" width="17.1640625" style="17" customWidth="1"/>
    <col min="4095" max="4095" width="15.33203125" style="17" customWidth="1"/>
    <col min="4096" max="4096" width="13.5" style="17" customWidth="1"/>
    <col min="4097" max="4098" width="12.83203125" style="17" customWidth="1"/>
    <col min="4099" max="4099" width="15" style="17" customWidth="1"/>
    <col min="4100" max="4100" width="16.83203125" style="17" customWidth="1"/>
    <col min="4101" max="4101" width="16.1640625" style="17" customWidth="1"/>
    <col min="4102" max="4102" width="15.5" style="17" customWidth="1"/>
    <col min="4103" max="4103" width="15.83203125" style="17" customWidth="1"/>
    <col min="4104" max="4104" width="19.5" style="17" customWidth="1"/>
    <col min="4105" max="4105" width="15.83203125" style="17" customWidth="1"/>
    <col min="4106" max="4106" width="14.33203125" style="17" customWidth="1"/>
    <col min="4107" max="4107" width="15.83203125" style="17" customWidth="1"/>
    <col min="4108" max="4108" width="17.6640625" style="17" customWidth="1"/>
    <col min="4109" max="4109" width="19.6640625" style="17" customWidth="1"/>
    <col min="4110" max="4110" width="14.5" style="17" customWidth="1"/>
    <col min="4111" max="4346" width="9.33203125" style="17"/>
    <col min="4347" max="4347" width="12.1640625" style="17" customWidth="1"/>
    <col min="4348" max="4348" width="30" style="17" customWidth="1"/>
    <col min="4349" max="4349" width="24.5" style="17" customWidth="1"/>
    <col min="4350" max="4350" width="17.1640625" style="17" customWidth="1"/>
    <col min="4351" max="4351" width="15.33203125" style="17" customWidth="1"/>
    <col min="4352" max="4352" width="13.5" style="17" customWidth="1"/>
    <col min="4353" max="4354" width="12.83203125" style="17" customWidth="1"/>
    <col min="4355" max="4355" width="15" style="17" customWidth="1"/>
    <col min="4356" max="4356" width="16.83203125" style="17" customWidth="1"/>
    <col min="4357" max="4357" width="16.1640625" style="17" customWidth="1"/>
    <col min="4358" max="4358" width="15.5" style="17" customWidth="1"/>
    <col min="4359" max="4359" width="15.83203125" style="17" customWidth="1"/>
    <col min="4360" max="4360" width="19.5" style="17" customWidth="1"/>
    <col min="4361" max="4361" width="15.83203125" style="17" customWidth="1"/>
    <col min="4362" max="4362" width="14.33203125" style="17" customWidth="1"/>
    <col min="4363" max="4363" width="15.83203125" style="17" customWidth="1"/>
    <col min="4364" max="4364" width="17.6640625" style="17" customWidth="1"/>
    <col min="4365" max="4365" width="19.6640625" style="17" customWidth="1"/>
    <col min="4366" max="4366" width="14.5" style="17" customWidth="1"/>
    <col min="4367" max="4602" width="9.33203125" style="17"/>
    <col min="4603" max="4603" width="12.1640625" style="17" customWidth="1"/>
    <col min="4604" max="4604" width="30" style="17" customWidth="1"/>
    <col min="4605" max="4605" width="24.5" style="17" customWidth="1"/>
    <col min="4606" max="4606" width="17.1640625" style="17" customWidth="1"/>
    <col min="4607" max="4607" width="15.33203125" style="17" customWidth="1"/>
    <col min="4608" max="4608" width="13.5" style="17" customWidth="1"/>
    <col min="4609" max="4610" width="12.83203125" style="17" customWidth="1"/>
    <col min="4611" max="4611" width="15" style="17" customWidth="1"/>
    <col min="4612" max="4612" width="16.83203125" style="17" customWidth="1"/>
    <col min="4613" max="4613" width="16.1640625" style="17" customWidth="1"/>
    <col min="4614" max="4614" width="15.5" style="17" customWidth="1"/>
    <col min="4615" max="4615" width="15.83203125" style="17" customWidth="1"/>
    <col min="4616" max="4616" width="19.5" style="17" customWidth="1"/>
    <col min="4617" max="4617" width="15.83203125" style="17" customWidth="1"/>
    <col min="4618" max="4618" width="14.33203125" style="17" customWidth="1"/>
    <col min="4619" max="4619" width="15.83203125" style="17" customWidth="1"/>
    <col min="4620" max="4620" width="17.6640625" style="17" customWidth="1"/>
    <col min="4621" max="4621" width="19.6640625" style="17" customWidth="1"/>
    <col min="4622" max="4622" width="14.5" style="17" customWidth="1"/>
    <col min="4623" max="4858" width="9.33203125" style="17"/>
    <col min="4859" max="4859" width="12.1640625" style="17" customWidth="1"/>
    <col min="4860" max="4860" width="30" style="17" customWidth="1"/>
    <col min="4861" max="4861" width="24.5" style="17" customWidth="1"/>
    <col min="4862" max="4862" width="17.1640625" style="17" customWidth="1"/>
    <col min="4863" max="4863" width="15.33203125" style="17" customWidth="1"/>
    <col min="4864" max="4864" width="13.5" style="17" customWidth="1"/>
    <col min="4865" max="4866" width="12.83203125" style="17" customWidth="1"/>
    <col min="4867" max="4867" width="15" style="17" customWidth="1"/>
    <col min="4868" max="4868" width="16.83203125" style="17" customWidth="1"/>
    <col min="4869" max="4869" width="16.1640625" style="17" customWidth="1"/>
    <col min="4870" max="4870" width="15.5" style="17" customWidth="1"/>
    <col min="4871" max="4871" width="15.83203125" style="17" customWidth="1"/>
    <col min="4872" max="4872" width="19.5" style="17" customWidth="1"/>
    <col min="4873" max="4873" width="15.83203125" style="17" customWidth="1"/>
    <col min="4874" max="4874" width="14.33203125" style="17" customWidth="1"/>
    <col min="4875" max="4875" width="15.83203125" style="17" customWidth="1"/>
    <col min="4876" max="4876" width="17.6640625" style="17" customWidth="1"/>
    <col min="4877" max="4877" width="19.6640625" style="17" customWidth="1"/>
    <col min="4878" max="4878" width="14.5" style="17" customWidth="1"/>
    <col min="4879" max="5114" width="9.33203125" style="17"/>
    <col min="5115" max="5115" width="12.1640625" style="17" customWidth="1"/>
    <col min="5116" max="5116" width="30" style="17" customWidth="1"/>
    <col min="5117" max="5117" width="24.5" style="17" customWidth="1"/>
    <col min="5118" max="5118" width="17.1640625" style="17" customWidth="1"/>
    <col min="5119" max="5119" width="15.33203125" style="17" customWidth="1"/>
    <col min="5120" max="5120" width="13.5" style="17" customWidth="1"/>
    <col min="5121" max="5122" width="12.83203125" style="17" customWidth="1"/>
    <col min="5123" max="5123" width="15" style="17" customWidth="1"/>
    <col min="5124" max="5124" width="16.83203125" style="17" customWidth="1"/>
    <col min="5125" max="5125" width="16.1640625" style="17" customWidth="1"/>
    <col min="5126" max="5126" width="15.5" style="17" customWidth="1"/>
    <col min="5127" max="5127" width="15.83203125" style="17" customWidth="1"/>
    <col min="5128" max="5128" width="19.5" style="17" customWidth="1"/>
    <col min="5129" max="5129" width="15.83203125" style="17" customWidth="1"/>
    <col min="5130" max="5130" width="14.33203125" style="17" customWidth="1"/>
    <col min="5131" max="5131" width="15.83203125" style="17" customWidth="1"/>
    <col min="5132" max="5132" width="17.6640625" style="17" customWidth="1"/>
    <col min="5133" max="5133" width="19.6640625" style="17" customWidth="1"/>
    <col min="5134" max="5134" width="14.5" style="17" customWidth="1"/>
    <col min="5135" max="5370" width="9.33203125" style="17"/>
    <col min="5371" max="5371" width="12.1640625" style="17" customWidth="1"/>
    <col min="5372" max="5372" width="30" style="17" customWidth="1"/>
    <col min="5373" max="5373" width="24.5" style="17" customWidth="1"/>
    <col min="5374" max="5374" width="17.1640625" style="17" customWidth="1"/>
    <col min="5375" max="5375" width="15.33203125" style="17" customWidth="1"/>
    <col min="5376" max="5376" width="13.5" style="17" customWidth="1"/>
    <col min="5377" max="5378" width="12.83203125" style="17" customWidth="1"/>
    <col min="5379" max="5379" width="15" style="17" customWidth="1"/>
    <col min="5380" max="5380" width="16.83203125" style="17" customWidth="1"/>
    <col min="5381" max="5381" width="16.1640625" style="17" customWidth="1"/>
    <col min="5382" max="5382" width="15.5" style="17" customWidth="1"/>
    <col min="5383" max="5383" width="15.83203125" style="17" customWidth="1"/>
    <col min="5384" max="5384" width="19.5" style="17" customWidth="1"/>
    <col min="5385" max="5385" width="15.83203125" style="17" customWidth="1"/>
    <col min="5386" max="5386" width="14.33203125" style="17" customWidth="1"/>
    <col min="5387" max="5387" width="15.83203125" style="17" customWidth="1"/>
    <col min="5388" max="5388" width="17.6640625" style="17" customWidth="1"/>
    <col min="5389" max="5389" width="19.6640625" style="17" customWidth="1"/>
    <col min="5390" max="5390" width="14.5" style="17" customWidth="1"/>
    <col min="5391" max="5626" width="9.33203125" style="17"/>
    <col min="5627" max="5627" width="12.1640625" style="17" customWidth="1"/>
    <col min="5628" max="5628" width="30" style="17" customWidth="1"/>
    <col min="5629" max="5629" width="24.5" style="17" customWidth="1"/>
    <col min="5630" max="5630" width="17.1640625" style="17" customWidth="1"/>
    <col min="5631" max="5631" width="15.33203125" style="17" customWidth="1"/>
    <col min="5632" max="5632" width="13.5" style="17" customWidth="1"/>
    <col min="5633" max="5634" width="12.83203125" style="17" customWidth="1"/>
    <col min="5635" max="5635" width="15" style="17" customWidth="1"/>
    <col min="5636" max="5636" width="16.83203125" style="17" customWidth="1"/>
    <col min="5637" max="5637" width="16.1640625" style="17" customWidth="1"/>
    <col min="5638" max="5638" width="15.5" style="17" customWidth="1"/>
    <col min="5639" max="5639" width="15.83203125" style="17" customWidth="1"/>
    <col min="5640" max="5640" width="19.5" style="17" customWidth="1"/>
    <col min="5641" max="5641" width="15.83203125" style="17" customWidth="1"/>
    <col min="5642" max="5642" width="14.33203125" style="17" customWidth="1"/>
    <col min="5643" max="5643" width="15.83203125" style="17" customWidth="1"/>
    <col min="5644" max="5644" width="17.6640625" style="17" customWidth="1"/>
    <col min="5645" max="5645" width="19.6640625" style="17" customWidth="1"/>
    <col min="5646" max="5646" width="14.5" style="17" customWidth="1"/>
    <col min="5647" max="5882" width="9.33203125" style="17"/>
    <col min="5883" max="5883" width="12.1640625" style="17" customWidth="1"/>
    <col min="5884" max="5884" width="30" style="17" customWidth="1"/>
    <col min="5885" max="5885" width="24.5" style="17" customWidth="1"/>
    <col min="5886" max="5886" width="17.1640625" style="17" customWidth="1"/>
    <col min="5887" max="5887" width="15.33203125" style="17" customWidth="1"/>
    <col min="5888" max="5888" width="13.5" style="17" customWidth="1"/>
    <col min="5889" max="5890" width="12.83203125" style="17" customWidth="1"/>
    <col min="5891" max="5891" width="15" style="17" customWidth="1"/>
    <col min="5892" max="5892" width="16.83203125" style="17" customWidth="1"/>
    <col min="5893" max="5893" width="16.1640625" style="17" customWidth="1"/>
    <col min="5894" max="5894" width="15.5" style="17" customWidth="1"/>
    <col min="5895" max="5895" width="15.83203125" style="17" customWidth="1"/>
    <col min="5896" max="5896" width="19.5" style="17" customWidth="1"/>
    <col min="5897" max="5897" width="15.83203125" style="17" customWidth="1"/>
    <col min="5898" max="5898" width="14.33203125" style="17" customWidth="1"/>
    <col min="5899" max="5899" width="15.83203125" style="17" customWidth="1"/>
    <col min="5900" max="5900" width="17.6640625" style="17" customWidth="1"/>
    <col min="5901" max="5901" width="19.6640625" style="17" customWidth="1"/>
    <col min="5902" max="5902" width="14.5" style="17" customWidth="1"/>
    <col min="5903" max="6138" width="9.33203125" style="17"/>
    <col min="6139" max="6139" width="12.1640625" style="17" customWidth="1"/>
    <col min="6140" max="6140" width="30" style="17" customWidth="1"/>
    <col min="6141" max="6141" width="24.5" style="17" customWidth="1"/>
    <col min="6142" max="6142" width="17.1640625" style="17" customWidth="1"/>
    <col min="6143" max="6143" width="15.33203125" style="17" customWidth="1"/>
    <col min="6144" max="6144" width="13.5" style="17" customWidth="1"/>
    <col min="6145" max="6146" width="12.83203125" style="17" customWidth="1"/>
    <col min="6147" max="6147" width="15" style="17" customWidth="1"/>
    <col min="6148" max="6148" width="16.83203125" style="17" customWidth="1"/>
    <col min="6149" max="6149" width="16.1640625" style="17" customWidth="1"/>
    <col min="6150" max="6150" width="15.5" style="17" customWidth="1"/>
    <col min="6151" max="6151" width="15.83203125" style="17" customWidth="1"/>
    <col min="6152" max="6152" width="19.5" style="17" customWidth="1"/>
    <col min="6153" max="6153" width="15.83203125" style="17" customWidth="1"/>
    <col min="6154" max="6154" width="14.33203125" style="17" customWidth="1"/>
    <col min="6155" max="6155" width="15.83203125" style="17" customWidth="1"/>
    <col min="6156" max="6156" width="17.6640625" style="17" customWidth="1"/>
    <col min="6157" max="6157" width="19.6640625" style="17" customWidth="1"/>
    <col min="6158" max="6158" width="14.5" style="17" customWidth="1"/>
    <col min="6159" max="6394" width="9.33203125" style="17"/>
    <col min="6395" max="6395" width="12.1640625" style="17" customWidth="1"/>
    <col min="6396" max="6396" width="30" style="17" customWidth="1"/>
    <col min="6397" max="6397" width="24.5" style="17" customWidth="1"/>
    <col min="6398" max="6398" width="17.1640625" style="17" customWidth="1"/>
    <col min="6399" max="6399" width="15.33203125" style="17" customWidth="1"/>
    <col min="6400" max="6400" width="13.5" style="17" customWidth="1"/>
    <col min="6401" max="6402" width="12.83203125" style="17" customWidth="1"/>
    <col min="6403" max="6403" width="15" style="17" customWidth="1"/>
    <col min="6404" max="6404" width="16.83203125" style="17" customWidth="1"/>
    <col min="6405" max="6405" width="16.1640625" style="17" customWidth="1"/>
    <col min="6406" max="6406" width="15.5" style="17" customWidth="1"/>
    <col min="6407" max="6407" width="15.83203125" style="17" customWidth="1"/>
    <col min="6408" max="6408" width="19.5" style="17" customWidth="1"/>
    <col min="6409" max="6409" width="15.83203125" style="17" customWidth="1"/>
    <col min="6410" max="6410" width="14.33203125" style="17" customWidth="1"/>
    <col min="6411" max="6411" width="15.83203125" style="17" customWidth="1"/>
    <col min="6412" max="6412" width="17.6640625" style="17" customWidth="1"/>
    <col min="6413" max="6413" width="19.6640625" style="17" customWidth="1"/>
    <col min="6414" max="6414" width="14.5" style="17" customWidth="1"/>
    <col min="6415" max="6650" width="9.33203125" style="17"/>
    <col min="6651" max="6651" width="12.1640625" style="17" customWidth="1"/>
    <col min="6652" max="6652" width="30" style="17" customWidth="1"/>
    <col min="6653" max="6653" width="24.5" style="17" customWidth="1"/>
    <col min="6654" max="6654" width="17.1640625" style="17" customWidth="1"/>
    <col min="6655" max="6655" width="15.33203125" style="17" customWidth="1"/>
    <col min="6656" max="6656" width="13.5" style="17" customWidth="1"/>
    <col min="6657" max="6658" width="12.83203125" style="17" customWidth="1"/>
    <col min="6659" max="6659" width="15" style="17" customWidth="1"/>
    <col min="6660" max="6660" width="16.83203125" style="17" customWidth="1"/>
    <col min="6661" max="6661" width="16.1640625" style="17" customWidth="1"/>
    <col min="6662" max="6662" width="15.5" style="17" customWidth="1"/>
    <col min="6663" max="6663" width="15.83203125" style="17" customWidth="1"/>
    <col min="6664" max="6664" width="19.5" style="17" customWidth="1"/>
    <col min="6665" max="6665" width="15.83203125" style="17" customWidth="1"/>
    <col min="6666" max="6666" width="14.33203125" style="17" customWidth="1"/>
    <col min="6667" max="6667" width="15.83203125" style="17" customWidth="1"/>
    <col min="6668" max="6668" width="17.6640625" style="17" customWidth="1"/>
    <col min="6669" max="6669" width="19.6640625" style="17" customWidth="1"/>
    <col min="6670" max="6670" width="14.5" style="17" customWidth="1"/>
    <col min="6671" max="6906" width="9.33203125" style="17"/>
    <col min="6907" max="6907" width="12.1640625" style="17" customWidth="1"/>
    <col min="6908" max="6908" width="30" style="17" customWidth="1"/>
    <col min="6909" max="6909" width="24.5" style="17" customWidth="1"/>
    <col min="6910" max="6910" width="17.1640625" style="17" customWidth="1"/>
    <col min="6911" max="6911" width="15.33203125" style="17" customWidth="1"/>
    <col min="6912" max="6912" width="13.5" style="17" customWidth="1"/>
    <col min="6913" max="6914" width="12.83203125" style="17" customWidth="1"/>
    <col min="6915" max="6915" width="15" style="17" customWidth="1"/>
    <col min="6916" max="6916" width="16.83203125" style="17" customWidth="1"/>
    <col min="6917" max="6917" width="16.1640625" style="17" customWidth="1"/>
    <col min="6918" max="6918" width="15.5" style="17" customWidth="1"/>
    <col min="6919" max="6919" width="15.83203125" style="17" customWidth="1"/>
    <col min="6920" max="6920" width="19.5" style="17" customWidth="1"/>
    <col min="6921" max="6921" width="15.83203125" style="17" customWidth="1"/>
    <col min="6922" max="6922" width="14.33203125" style="17" customWidth="1"/>
    <col min="6923" max="6923" width="15.83203125" style="17" customWidth="1"/>
    <col min="6924" max="6924" width="17.6640625" style="17" customWidth="1"/>
    <col min="6925" max="6925" width="19.6640625" style="17" customWidth="1"/>
    <col min="6926" max="6926" width="14.5" style="17" customWidth="1"/>
    <col min="6927" max="7162" width="9.33203125" style="17"/>
    <col min="7163" max="7163" width="12.1640625" style="17" customWidth="1"/>
    <col min="7164" max="7164" width="30" style="17" customWidth="1"/>
    <col min="7165" max="7165" width="24.5" style="17" customWidth="1"/>
    <col min="7166" max="7166" width="17.1640625" style="17" customWidth="1"/>
    <col min="7167" max="7167" width="15.33203125" style="17" customWidth="1"/>
    <col min="7168" max="7168" width="13.5" style="17" customWidth="1"/>
    <col min="7169" max="7170" width="12.83203125" style="17" customWidth="1"/>
    <col min="7171" max="7171" width="15" style="17" customWidth="1"/>
    <col min="7172" max="7172" width="16.83203125" style="17" customWidth="1"/>
    <col min="7173" max="7173" width="16.1640625" style="17" customWidth="1"/>
    <col min="7174" max="7174" width="15.5" style="17" customWidth="1"/>
    <col min="7175" max="7175" width="15.83203125" style="17" customWidth="1"/>
    <col min="7176" max="7176" width="19.5" style="17" customWidth="1"/>
    <col min="7177" max="7177" width="15.83203125" style="17" customWidth="1"/>
    <col min="7178" max="7178" width="14.33203125" style="17" customWidth="1"/>
    <col min="7179" max="7179" width="15.83203125" style="17" customWidth="1"/>
    <col min="7180" max="7180" width="17.6640625" style="17" customWidth="1"/>
    <col min="7181" max="7181" width="19.6640625" style="17" customWidth="1"/>
    <col min="7182" max="7182" width="14.5" style="17" customWidth="1"/>
    <col min="7183" max="7418" width="9.33203125" style="17"/>
    <col min="7419" max="7419" width="12.1640625" style="17" customWidth="1"/>
    <col min="7420" max="7420" width="30" style="17" customWidth="1"/>
    <col min="7421" max="7421" width="24.5" style="17" customWidth="1"/>
    <col min="7422" max="7422" width="17.1640625" style="17" customWidth="1"/>
    <col min="7423" max="7423" width="15.33203125" style="17" customWidth="1"/>
    <col min="7424" max="7424" width="13.5" style="17" customWidth="1"/>
    <col min="7425" max="7426" width="12.83203125" style="17" customWidth="1"/>
    <col min="7427" max="7427" width="15" style="17" customWidth="1"/>
    <col min="7428" max="7428" width="16.83203125" style="17" customWidth="1"/>
    <col min="7429" max="7429" width="16.1640625" style="17" customWidth="1"/>
    <col min="7430" max="7430" width="15.5" style="17" customWidth="1"/>
    <col min="7431" max="7431" width="15.83203125" style="17" customWidth="1"/>
    <col min="7432" max="7432" width="19.5" style="17" customWidth="1"/>
    <col min="7433" max="7433" width="15.83203125" style="17" customWidth="1"/>
    <col min="7434" max="7434" width="14.33203125" style="17" customWidth="1"/>
    <col min="7435" max="7435" width="15.83203125" style="17" customWidth="1"/>
    <col min="7436" max="7436" width="17.6640625" style="17" customWidth="1"/>
    <col min="7437" max="7437" width="19.6640625" style="17" customWidth="1"/>
    <col min="7438" max="7438" width="14.5" style="17" customWidth="1"/>
    <col min="7439" max="7674" width="9.33203125" style="17"/>
    <col min="7675" max="7675" width="12.1640625" style="17" customWidth="1"/>
    <col min="7676" max="7676" width="30" style="17" customWidth="1"/>
    <col min="7677" max="7677" width="24.5" style="17" customWidth="1"/>
    <col min="7678" max="7678" width="17.1640625" style="17" customWidth="1"/>
    <col min="7679" max="7679" width="15.33203125" style="17" customWidth="1"/>
    <col min="7680" max="7680" width="13.5" style="17" customWidth="1"/>
    <col min="7681" max="7682" width="12.83203125" style="17" customWidth="1"/>
    <col min="7683" max="7683" width="15" style="17" customWidth="1"/>
    <col min="7684" max="7684" width="16.83203125" style="17" customWidth="1"/>
    <col min="7685" max="7685" width="16.1640625" style="17" customWidth="1"/>
    <col min="7686" max="7686" width="15.5" style="17" customWidth="1"/>
    <col min="7687" max="7687" width="15.83203125" style="17" customWidth="1"/>
    <col min="7688" max="7688" width="19.5" style="17" customWidth="1"/>
    <col min="7689" max="7689" width="15.83203125" style="17" customWidth="1"/>
    <col min="7690" max="7690" width="14.33203125" style="17" customWidth="1"/>
    <col min="7691" max="7691" width="15.83203125" style="17" customWidth="1"/>
    <col min="7692" max="7692" width="17.6640625" style="17" customWidth="1"/>
    <col min="7693" max="7693" width="19.6640625" style="17" customWidth="1"/>
    <col min="7694" max="7694" width="14.5" style="17" customWidth="1"/>
    <col min="7695" max="7930" width="9.33203125" style="17"/>
    <col min="7931" max="7931" width="12.1640625" style="17" customWidth="1"/>
    <col min="7932" max="7932" width="30" style="17" customWidth="1"/>
    <col min="7933" max="7933" width="24.5" style="17" customWidth="1"/>
    <col min="7934" max="7934" width="17.1640625" style="17" customWidth="1"/>
    <col min="7935" max="7935" width="15.33203125" style="17" customWidth="1"/>
    <col min="7936" max="7936" width="13.5" style="17" customWidth="1"/>
    <col min="7937" max="7938" width="12.83203125" style="17" customWidth="1"/>
    <col min="7939" max="7939" width="15" style="17" customWidth="1"/>
    <col min="7940" max="7940" width="16.83203125" style="17" customWidth="1"/>
    <col min="7941" max="7941" width="16.1640625" style="17" customWidth="1"/>
    <col min="7942" max="7942" width="15.5" style="17" customWidth="1"/>
    <col min="7943" max="7943" width="15.83203125" style="17" customWidth="1"/>
    <col min="7944" max="7944" width="19.5" style="17" customWidth="1"/>
    <col min="7945" max="7945" width="15.83203125" style="17" customWidth="1"/>
    <col min="7946" max="7946" width="14.33203125" style="17" customWidth="1"/>
    <col min="7947" max="7947" width="15.83203125" style="17" customWidth="1"/>
    <col min="7948" max="7948" width="17.6640625" style="17" customWidth="1"/>
    <col min="7949" max="7949" width="19.6640625" style="17" customWidth="1"/>
    <col min="7950" max="7950" width="14.5" style="17" customWidth="1"/>
    <col min="7951" max="8186" width="9.33203125" style="17"/>
    <col min="8187" max="8187" width="12.1640625" style="17" customWidth="1"/>
    <col min="8188" max="8188" width="30" style="17" customWidth="1"/>
    <col min="8189" max="8189" width="24.5" style="17" customWidth="1"/>
    <col min="8190" max="8190" width="17.1640625" style="17" customWidth="1"/>
    <col min="8191" max="8191" width="15.33203125" style="17" customWidth="1"/>
    <col min="8192" max="8192" width="13.5" style="17" customWidth="1"/>
    <col min="8193" max="8194" width="12.83203125" style="17" customWidth="1"/>
    <col min="8195" max="8195" width="15" style="17" customWidth="1"/>
    <col min="8196" max="8196" width="16.83203125" style="17" customWidth="1"/>
    <col min="8197" max="8197" width="16.1640625" style="17" customWidth="1"/>
    <col min="8198" max="8198" width="15.5" style="17" customWidth="1"/>
    <col min="8199" max="8199" width="15.83203125" style="17" customWidth="1"/>
    <col min="8200" max="8200" width="19.5" style="17" customWidth="1"/>
    <col min="8201" max="8201" width="15.83203125" style="17" customWidth="1"/>
    <col min="8202" max="8202" width="14.33203125" style="17" customWidth="1"/>
    <col min="8203" max="8203" width="15.83203125" style="17" customWidth="1"/>
    <col min="8204" max="8204" width="17.6640625" style="17" customWidth="1"/>
    <col min="8205" max="8205" width="19.6640625" style="17" customWidth="1"/>
    <col min="8206" max="8206" width="14.5" style="17" customWidth="1"/>
    <col min="8207" max="8442" width="9.33203125" style="17"/>
    <col min="8443" max="8443" width="12.1640625" style="17" customWidth="1"/>
    <col min="8444" max="8444" width="30" style="17" customWidth="1"/>
    <col min="8445" max="8445" width="24.5" style="17" customWidth="1"/>
    <col min="8446" max="8446" width="17.1640625" style="17" customWidth="1"/>
    <col min="8447" max="8447" width="15.33203125" style="17" customWidth="1"/>
    <col min="8448" max="8448" width="13.5" style="17" customWidth="1"/>
    <col min="8449" max="8450" width="12.83203125" style="17" customWidth="1"/>
    <col min="8451" max="8451" width="15" style="17" customWidth="1"/>
    <col min="8452" max="8452" width="16.83203125" style="17" customWidth="1"/>
    <col min="8453" max="8453" width="16.1640625" style="17" customWidth="1"/>
    <col min="8454" max="8454" width="15.5" style="17" customWidth="1"/>
    <col min="8455" max="8455" width="15.83203125" style="17" customWidth="1"/>
    <col min="8456" max="8456" width="19.5" style="17" customWidth="1"/>
    <col min="8457" max="8457" width="15.83203125" style="17" customWidth="1"/>
    <col min="8458" max="8458" width="14.33203125" style="17" customWidth="1"/>
    <col min="8459" max="8459" width="15.83203125" style="17" customWidth="1"/>
    <col min="8460" max="8460" width="17.6640625" style="17" customWidth="1"/>
    <col min="8461" max="8461" width="19.6640625" style="17" customWidth="1"/>
    <col min="8462" max="8462" width="14.5" style="17" customWidth="1"/>
    <col min="8463" max="8698" width="9.33203125" style="17"/>
    <col min="8699" max="8699" width="12.1640625" style="17" customWidth="1"/>
    <col min="8700" max="8700" width="30" style="17" customWidth="1"/>
    <col min="8701" max="8701" width="24.5" style="17" customWidth="1"/>
    <col min="8702" max="8702" width="17.1640625" style="17" customWidth="1"/>
    <col min="8703" max="8703" width="15.33203125" style="17" customWidth="1"/>
    <col min="8704" max="8704" width="13.5" style="17" customWidth="1"/>
    <col min="8705" max="8706" width="12.83203125" style="17" customWidth="1"/>
    <col min="8707" max="8707" width="15" style="17" customWidth="1"/>
    <col min="8708" max="8708" width="16.83203125" style="17" customWidth="1"/>
    <col min="8709" max="8709" width="16.1640625" style="17" customWidth="1"/>
    <col min="8710" max="8710" width="15.5" style="17" customWidth="1"/>
    <col min="8711" max="8711" width="15.83203125" style="17" customWidth="1"/>
    <col min="8712" max="8712" width="19.5" style="17" customWidth="1"/>
    <col min="8713" max="8713" width="15.83203125" style="17" customWidth="1"/>
    <col min="8714" max="8714" width="14.33203125" style="17" customWidth="1"/>
    <col min="8715" max="8715" width="15.83203125" style="17" customWidth="1"/>
    <col min="8716" max="8716" width="17.6640625" style="17" customWidth="1"/>
    <col min="8717" max="8717" width="19.6640625" style="17" customWidth="1"/>
    <col min="8718" max="8718" width="14.5" style="17" customWidth="1"/>
    <col min="8719" max="8954" width="9.33203125" style="17"/>
    <col min="8955" max="8955" width="12.1640625" style="17" customWidth="1"/>
    <col min="8956" max="8956" width="30" style="17" customWidth="1"/>
    <col min="8957" max="8957" width="24.5" style="17" customWidth="1"/>
    <col min="8958" max="8958" width="17.1640625" style="17" customWidth="1"/>
    <col min="8959" max="8959" width="15.33203125" style="17" customWidth="1"/>
    <col min="8960" max="8960" width="13.5" style="17" customWidth="1"/>
    <col min="8961" max="8962" width="12.83203125" style="17" customWidth="1"/>
    <col min="8963" max="8963" width="15" style="17" customWidth="1"/>
    <col min="8964" max="8964" width="16.83203125" style="17" customWidth="1"/>
    <col min="8965" max="8965" width="16.1640625" style="17" customWidth="1"/>
    <col min="8966" max="8966" width="15.5" style="17" customWidth="1"/>
    <col min="8967" max="8967" width="15.83203125" style="17" customWidth="1"/>
    <col min="8968" max="8968" width="19.5" style="17" customWidth="1"/>
    <col min="8969" max="8969" width="15.83203125" style="17" customWidth="1"/>
    <col min="8970" max="8970" width="14.33203125" style="17" customWidth="1"/>
    <col min="8971" max="8971" width="15.83203125" style="17" customWidth="1"/>
    <col min="8972" max="8972" width="17.6640625" style="17" customWidth="1"/>
    <col min="8973" max="8973" width="19.6640625" style="17" customWidth="1"/>
    <col min="8974" max="8974" width="14.5" style="17" customWidth="1"/>
    <col min="8975" max="9210" width="9.33203125" style="17"/>
    <col min="9211" max="9211" width="12.1640625" style="17" customWidth="1"/>
    <col min="9212" max="9212" width="30" style="17" customWidth="1"/>
    <col min="9213" max="9213" width="24.5" style="17" customWidth="1"/>
    <col min="9214" max="9214" width="17.1640625" style="17" customWidth="1"/>
    <col min="9215" max="9215" width="15.33203125" style="17" customWidth="1"/>
    <col min="9216" max="9216" width="13.5" style="17" customWidth="1"/>
    <col min="9217" max="9218" width="12.83203125" style="17" customWidth="1"/>
    <col min="9219" max="9219" width="15" style="17" customWidth="1"/>
    <col min="9220" max="9220" width="16.83203125" style="17" customWidth="1"/>
    <col min="9221" max="9221" width="16.1640625" style="17" customWidth="1"/>
    <col min="9222" max="9222" width="15.5" style="17" customWidth="1"/>
    <col min="9223" max="9223" width="15.83203125" style="17" customWidth="1"/>
    <col min="9224" max="9224" width="19.5" style="17" customWidth="1"/>
    <col min="9225" max="9225" width="15.83203125" style="17" customWidth="1"/>
    <col min="9226" max="9226" width="14.33203125" style="17" customWidth="1"/>
    <col min="9227" max="9227" width="15.83203125" style="17" customWidth="1"/>
    <col min="9228" max="9228" width="17.6640625" style="17" customWidth="1"/>
    <col min="9229" max="9229" width="19.6640625" style="17" customWidth="1"/>
    <col min="9230" max="9230" width="14.5" style="17" customWidth="1"/>
    <col min="9231" max="9466" width="9.33203125" style="17"/>
    <col min="9467" max="9467" width="12.1640625" style="17" customWidth="1"/>
    <col min="9468" max="9468" width="30" style="17" customWidth="1"/>
    <col min="9469" max="9469" width="24.5" style="17" customWidth="1"/>
    <col min="9470" max="9470" width="17.1640625" style="17" customWidth="1"/>
    <col min="9471" max="9471" width="15.33203125" style="17" customWidth="1"/>
    <col min="9472" max="9472" width="13.5" style="17" customWidth="1"/>
    <col min="9473" max="9474" width="12.83203125" style="17" customWidth="1"/>
    <col min="9475" max="9475" width="15" style="17" customWidth="1"/>
    <col min="9476" max="9476" width="16.83203125" style="17" customWidth="1"/>
    <col min="9477" max="9477" width="16.1640625" style="17" customWidth="1"/>
    <col min="9478" max="9478" width="15.5" style="17" customWidth="1"/>
    <col min="9479" max="9479" width="15.83203125" style="17" customWidth="1"/>
    <col min="9480" max="9480" width="19.5" style="17" customWidth="1"/>
    <col min="9481" max="9481" width="15.83203125" style="17" customWidth="1"/>
    <col min="9482" max="9482" width="14.33203125" style="17" customWidth="1"/>
    <col min="9483" max="9483" width="15.83203125" style="17" customWidth="1"/>
    <col min="9484" max="9484" width="17.6640625" style="17" customWidth="1"/>
    <col min="9485" max="9485" width="19.6640625" style="17" customWidth="1"/>
    <col min="9486" max="9486" width="14.5" style="17" customWidth="1"/>
    <col min="9487" max="9722" width="9.33203125" style="17"/>
    <col min="9723" max="9723" width="12.1640625" style="17" customWidth="1"/>
    <col min="9724" max="9724" width="30" style="17" customWidth="1"/>
    <col min="9725" max="9725" width="24.5" style="17" customWidth="1"/>
    <col min="9726" max="9726" width="17.1640625" style="17" customWidth="1"/>
    <col min="9727" max="9727" width="15.33203125" style="17" customWidth="1"/>
    <col min="9728" max="9728" width="13.5" style="17" customWidth="1"/>
    <col min="9729" max="9730" width="12.83203125" style="17" customWidth="1"/>
    <col min="9731" max="9731" width="15" style="17" customWidth="1"/>
    <col min="9732" max="9732" width="16.83203125" style="17" customWidth="1"/>
    <col min="9733" max="9733" width="16.1640625" style="17" customWidth="1"/>
    <col min="9734" max="9734" width="15.5" style="17" customWidth="1"/>
    <col min="9735" max="9735" width="15.83203125" style="17" customWidth="1"/>
    <col min="9736" max="9736" width="19.5" style="17" customWidth="1"/>
    <col min="9737" max="9737" width="15.83203125" style="17" customWidth="1"/>
    <col min="9738" max="9738" width="14.33203125" style="17" customWidth="1"/>
    <col min="9739" max="9739" width="15.83203125" style="17" customWidth="1"/>
    <col min="9740" max="9740" width="17.6640625" style="17" customWidth="1"/>
    <col min="9741" max="9741" width="19.6640625" style="17" customWidth="1"/>
    <col min="9742" max="9742" width="14.5" style="17" customWidth="1"/>
    <col min="9743" max="9978" width="9.33203125" style="17"/>
    <col min="9979" max="9979" width="12.1640625" style="17" customWidth="1"/>
    <col min="9980" max="9980" width="30" style="17" customWidth="1"/>
    <col min="9981" max="9981" width="24.5" style="17" customWidth="1"/>
    <col min="9982" max="9982" width="17.1640625" style="17" customWidth="1"/>
    <col min="9983" max="9983" width="15.33203125" style="17" customWidth="1"/>
    <col min="9984" max="9984" width="13.5" style="17" customWidth="1"/>
    <col min="9985" max="9986" width="12.83203125" style="17" customWidth="1"/>
    <col min="9987" max="9987" width="15" style="17" customWidth="1"/>
    <col min="9988" max="9988" width="16.83203125" style="17" customWidth="1"/>
    <col min="9989" max="9989" width="16.1640625" style="17" customWidth="1"/>
    <col min="9990" max="9990" width="15.5" style="17" customWidth="1"/>
    <col min="9991" max="9991" width="15.83203125" style="17" customWidth="1"/>
    <col min="9992" max="9992" width="19.5" style="17" customWidth="1"/>
    <col min="9993" max="9993" width="15.83203125" style="17" customWidth="1"/>
    <col min="9994" max="9994" width="14.33203125" style="17" customWidth="1"/>
    <col min="9995" max="9995" width="15.83203125" style="17" customWidth="1"/>
    <col min="9996" max="9996" width="17.6640625" style="17" customWidth="1"/>
    <col min="9997" max="9997" width="19.6640625" style="17" customWidth="1"/>
    <col min="9998" max="9998" width="14.5" style="17" customWidth="1"/>
    <col min="9999" max="10234" width="9.33203125" style="17"/>
    <col min="10235" max="10235" width="12.1640625" style="17" customWidth="1"/>
    <col min="10236" max="10236" width="30" style="17" customWidth="1"/>
    <col min="10237" max="10237" width="24.5" style="17" customWidth="1"/>
    <col min="10238" max="10238" width="17.1640625" style="17" customWidth="1"/>
    <col min="10239" max="10239" width="15.33203125" style="17" customWidth="1"/>
    <col min="10240" max="10240" width="13.5" style="17" customWidth="1"/>
    <col min="10241" max="10242" width="12.83203125" style="17" customWidth="1"/>
    <col min="10243" max="10243" width="15" style="17" customWidth="1"/>
    <col min="10244" max="10244" width="16.83203125" style="17" customWidth="1"/>
    <col min="10245" max="10245" width="16.1640625" style="17" customWidth="1"/>
    <col min="10246" max="10246" width="15.5" style="17" customWidth="1"/>
    <col min="10247" max="10247" width="15.83203125" style="17" customWidth="1"/>
    <col min="10248" max="10248" width="19.5" style="17" customWidth="1"/>
    <col min="10249" max="10249" width="15.83203125" style="17" customWidth="1"/>
    <col min="10250" max="10250" width="14.33203125" style="17" customWidth="1"/>
    <col min="10251" max="10251" width="15.83203125" style="17" customWidth="1"/>
    <col min="10252" max="10252" width="17.6640625" style="17" customWidth="1"/>
    <col min="10253" max="10253" width="19.6640625" style="17" customWidth="1"/>
    <col min="10254" max="10254" width="14.5" style="17" customWidth="1"/>
    <col min="10255" max="10490" width="9.33203125" style="17"/>
    <col min="10491" max="10491" width="12.1640625" style="17" customWidth="1"/>
    <col min="10492" max="10492" width="30" style="17" customWidth="1"/>
    <col min="10493" max="10493" width="24.5" style="17" customWidth="1"/>
    <col min="10494" max="10494" width="17.1640625" style="17" customWidth="1"/>
    <col min="10495" max="10495" width="15.33203125" style="17" customWidth="1"/>
    <col min="10496" max="10496" width="13.5" style="17" customWidth="1"/>
    <col min="10497" max="10498" width="12.83203125" style="17" customWidth="1"/>
    <col min="10499" max="10499" width="15" style="17" customWidth="1"/>
    <col min="10500" max="10500" width="16.83203125" style="17" customWidth="1"/>
    <col min="10501" max="10501" width="16.1640625" style="17" customWidth="1"/>
    <col min="10502" max="10502" width="15.5" style="17" customWidth="1"/>
    <col min="10503" max="10503" width="15.83203125" style="17" customWidth="1"/>
    <col min="10504" max="10504" width="19.5" style="17" customWidth="1"/>
    <col min="10505" max="10505" width="15.83203125" style="17" customWidth="1"/>
    <col min="10506" max="10506" width="14.33203125" style="17" customWidth="1"/>
    <col min="10507" max="10507" width="15.83203125" style="17" customWidth="1"/>
    <col min="10508" max="10508" width="17.6640625" style="17" customWidth="1"/>
    <col min="10509" max="10509" width="19.6640625" style="17" customWidth="1"/>
    <col min="10510" max="10510" width="14.5" style="17" customWidth="1"/>
    <col min="10511" max="10746" width="9.33203125" style="17"/>
    <col min="10747" max="10747" width="12.1640625" style="17" customWidth="1"/>
    <col min="10748" max="10748" width="30" style="17" customWidth="1"/>
    <col min="10749" max="10749" width="24.5" style="17" customWidth="1"/>
    <col min="10750" max="10750" width="17.1640625" style="17" customWidth="1"/>
    <col min="10751" max="10751" width="15.33203125" style="17" customWidth="1"/>
    <col min="10752" max="10752" width="13.5" style="17" customWidth="1"/>
    <col min="10753" max="10754" width="12.83203125" style="17" customWidth="1"/>
    <col min="10755" max="10755" width="15" style="17" customWidth="1"/>
    <col min="10756" max="10756" width="16.83203125" style="17" customWidth="1"/>
    <col min="10757" max="10757" width="16.1640625" style="17" customWidth="1"/>
    <col min="10758" max="10758" width="15.5" style="17" customWidth="1"/>
    <col min="10759" max="10759" width="15.83203125" style="17" customWidth="1"/>
    <col min="10760" max="10760" width="19.5" style="17" customWidth="1"/>
    <col min="10761" max="10761" width="15.83203125" style="17" customWidth="1"/>
    <col min="10762" max="10762" width="14.33203125" style="17" customWidth="1"/>
    <col min="10763" max="10763" width="15.83203125" style="17" customWidth="1"/>
    <col min="10764" max="10764" width="17.6640625" style="17" customWidth="1"/>
    <col min="10765" max="10765" width="19.6640625" style="17" customWidth="1"/>
    <col min="10766" max="10766" width="14.5" style="17" customWidth="1"/>
    <col min="10767" max="11002" width="9.33203125" style="17"/>
    <col min="11003" max="11003" width="12.1640625" style="17" customWidth="1"/>
    <col min="11004" max="11004" width="30" style="17" customWidth="1"/>
    <col min="11005" max="11005" width="24.5" style="17" customWidth="1"/>
    <col min="11006" max="11006" width="17.1640625" style="17" customWidth="1"/>
    <col min="11007" max="11007" width="15.33203125" style="17" customWidth="1"/>
    <col min="11008" max="11008" width="13.5" style="17" customWidth="1"/>
    <col min="11009" max="11010" width="12.83203125" style="17" customWidth="1"/>
    <col min="11011" max="11011" width="15" style="17" customWidth="1"/>
    <col min="11012" max="11012" width="16.83203125" style="17" customWidth="1"/>
    <col min="11013" max="11013" width="16.1640625" style="17" customWidth="1"/>
    <col min="11014" max="11014" width="15.5" style="17" customWidth="1"/>
    <col min="11015" max="11015" width="15.83203125" style="17" customWidth="1"/>
    <col min="11016" max="11016" width="19.5" style="17" customWidth="1"/>
    <col min="11017" max="11017" width="15.83203125" style="17" customWidth="1"/>
    <col min="11018" max="11018" width="14.33203125" style="17" customWidth="1"/>
    <col min="11019" max="11019" width="15.83203125" style="17" customWidth="1"/>
    <col min="11020" max="11020" width="17.6640625" style="17" customWidth="1"/>
    <col min="11021" max="11021" width="19.6640625" style="17" customWidth="1"/>
    <col min="11022" max="11022" width="14.5" style="17" customWidth="1"/>
    <col min="11023" max="11258" width="9.33203125" style="17"/>
    <col min="11259" max="11259" width="12.1640625" style="17" customWidth="1"/>
    <col min="11260" max="11260" width="30" style="17" customWidth="1"/>
    <col min="11261" max="11261" width="24.5" style="17" customWidth="1"/>
    <col min="11262" max="11262" width="17.1640625" style="17" customWidth="1"/>
    <col min="11263" max="11263" width="15.33203125" style="17" customWidth="1"/>
    <col min="11264" max="11264" width="13.5" style="17" customWidth="1"/>
    <col min="11265" max="11266" width="12.83203125" style="17" customWidth="1"/>
    <col min="11267" max="11267" width="15" style="17" customWidth="1"/>
    <col min="11268" max="11268" width="16.83203125" style="17" customWidth="1"/>
    <col min="11269" max="11269" width="16.1640625" style="17" customWidth="1"/>
    <col min="11270" max="11270" width="15.5" style="17" customWidth="1"/>
    <col min="11271" max="11271" width="15.83203125" style="17" customWidth="1"/>
    <col min="11272" max="11272" width="19.5" style="17" customWidth="1"/>
    <col min="11273" max="11273" width="15.83203125" style="17" customWidth="1"/>
    <col min="11274" max="11274" width="14.33203125" style="17" customWidth="1"/>
    <col min="11275" max="11275" width="15.83203125" style="17" customWidth="1"/>
    <col min="11276" max="11276" width="17.6640625" style="17" customWidth="1"/>
    <col min="11277" max="11277" width="19.6640625" style="17" customWidth="1"/>
    <col min="11278" max="11278" width="14.5" style="17" customWidth="1"/>
    <col min="11279" max="11514" width="9.33203125" style="17"/>
    <col min="11515" max="11515" width="12.1640625" style="17" customWidth="1"/>
    <col min="11516" max="11516" width="30" style="17" customWidth="1"/>
    <col min="11517" max="11517" width="24.5" style="17" customWidth="1"/>
    <col min="11518" max="11518" width="17.1640625" style="17" customWidth="1"/>
    <col min="11519" max="11519" width="15.33203125" style="17" customWidth="1"/>
    <col min="11520" max="11520" width="13.5" style="17" customWidth="1"/>
    <col min="11521" max="11522" width="12.83203125" style="17" customWidth="1"/>
    <col min="11523" max="11523" width="15" style="17" customWidth="1"/>
    <col min="11524" max="11524" width="16.83203125" style="17" customWidth="1"/>
    <col min="11525" max="11525" width="16.1640625" style="17" customWidth="1"/>
    <col min="11526" max="11526" width="15.5" style="17" customWidth="1"/>
    <col min="11527" max="11527" width="15.83203125" style="17" customWidth="1"/>
    <col min="11528" max="11528" width="19.5" style="17" customWidth="1"/>
    <col min="11529" max="11529" width="15.83203125" style="17" customWidth="1"/>
    <col min="11530" max="11530" width="14.33203125" style="17" customWidth="1"/>
    <col min="11531" max="11531" width="15.83203125" style="17" customWidth="1"/>
    <col min="11532" max="11532" width="17.6640625" style="17" customWidth="1"/>
    <col min="11533" max="11533" width="19.6640625" style="17" customWidth="1"/>
    <col min="11534" max="11534" width="14.5" style="17" customWidth="1"/>
    <col min="11535" max="11770" width="9.33203125" style="17"/>
    <col min="11771" max="11771" width="12.1640625" style="17" customWidth="1"/>
    <col min="11772" max="11772" width="30" style="17" customWidth="1"/>
    <col min="11773" max="11773" width="24.5" style="17" customWidth="1"/>
    <col min="11774" max="11774" width="17.1640625" style="17" customWidth="1"/>
    <col min="11775" max="11775" width="15.33203125" style="17" customWidth="1"/>
    <col min="11776" max="11776" width="13.5" style="17" customWidth="1"/>
    <col min="11777" max="11778" width="12.83203125" style="17" customWidth="1"/>
    <col min="11779" max="11779" width="15" style="17" customWidth="1"/>
    <col min="11780" max="11780" width="16.83203125" style="17" customWidth="1"/>
    <col min="11781" max="11781" width="16.1640625" style="17" customWidth="1"/>
    <col min="11782" max="11782" width="15.5" style="17" customWidth="1"/>
    <col min="11783" max="11783" width="15.83203125" style="17" customWidth="1"/>
    <col min="11784" max="11784" width="19.5" style="17" customWidth="1"/>
    <col min="11785" max="11785" width="15.83203125" style="17" customWidth="1"/>
    <col min="11786" max="11786" width="14.33203125" style="17" customWidth="1"/>
    <col min="11787" max="11787" width="15.83203125" style="17" customWidth="1"/>
    <col min="11788" max="11788" width="17.6640625" style="17" customWidth="1"/>
    <col min="11789" max="11789" width="19.6640625" style="17" customWidth="1"/>
    <col min="11790" max="11790" width="14.5" style="17" customWidth="1"/>
    <col min="11791" max="12026" width="9.33203125" style="17"/>
    <col min="12027" max="12027" width="12.1640625" style="17" customWidth="1"/>
    <col min="12028" max="12028" width="30" style="17" customWidth="1"/>
    <col min="12029" max="12029" width="24.5" style="17" customWidth="1"/>
    <col min="12030" max="12030" width="17.1640625" style="17" customWidth="1"/>
    <col min="12031" max="12031" width="15.33203125" style="17" customWidth="1"/>
    <col min="12032" max="12032" width="13.5" style="17" customWidth="1"/>
    <col min="12033" max="12034" width="12.83203125" style="17" customWidth="1"/>
    <col min="12035" max="12035" width="15" style="17" customWidth="1"/>
    <col min="12036" max="12036" width="16.83203125" style="17" customWidth="1"/>
    <col min="12037" max="12037" width="16.1640625" style="17" customWidth="1"/>
    <col min="12038" max="12038" width="15.5" style="17" customWidth="1"/>
    <col min="12039" max="12039" width="15.83203125" style="17" customWidth="1"/>
    <col min="12040" max="12040" width="19.5" style="17" customWidth="1"/>
    <col min="12041" max="12041" width="15.83203125" style="17" customWidth="1"/>
    <col min="12042" max="12042" width="14.33203125" style="17" customWidth="1"/>
    <col min="12043" max="12043" width="15.83203125" style="17" customWidth="1"/>
    <col min="12044" max="12044" width="17.6640625" style="17" customWidth="1"/>
    <col min="12045" max="12045" width="19.6640625" style="17" customWidth="1"/>
    <col min="12046" max="12046" width="14.5" style="17" customWidth="1"/>
    <col min="12047" max="12282" width="9.33203125" style="17"/>
    <col min="12283" max="12283" width="12.1640625" style="17" customWidth="1"/>
    <col min="12284" max="12284" width="30" style="17" customWidth="1"/>
    <col min="12285" max="12285" width="24.5" style="17" customWidth="1"/>
    <col min="12286" max="12286" width="17.1640625" style="17" customWidth="1"/>
    <col min="12287" max="12287" width="15.33203125" style="17" customWidth="1"/>
    <col min="12288" max="12288" width="13.5" style="17" customWidth="1"/>
    <col min="12289" max="12290" width="12.83203125" style="17" customWidth="1"/>
    <col min="12291" max="12291" width="15" style="17" customWidth="1"/>
    <col min="12292" max="12292" width="16.83203125" style="17" customWidth="1"/>
    <col min="12293" max="12293" width="16.1640625" style="17" customWidth="1"/>
    <col min="12294" max="12294" width="15.5" style="17" customWidth="1"/>
    <col min="12295" max="12295" width="15.83203125" style="17" customWidth="1"/>
    <col min="12296" max="12296" width="19.5" style="17" customWidth="1"/>
    <col min="12297" max="12297" width="15.83203125" style="17" customWidth="1"/>
    <col min="12298" max="12298" width="14.33203125" style="17" customWidth="1"/>
    <col min="12299" max="12299" width="15.83203125" style="17" customWidth="1"/>
    <col min="12300" max="12300" width="17.6640625" style="17" customWidth="1"/>
    <col min="12301" max="12301" width="19.6640625" style="17" customWidth="1"/>
    <col min="12302" max="12302" width="14.5" style="17" customWidth="1"/>
    <col min="12303" max="12538" width="9.33203125" style="17"/>
    <col min="12539" max="12539" width="12.1640625" style="17" customWidth="1"/>
    <col min="12540" max="12540" width="30" style="17" customWidth="1"/>
    <col min="12541" max="12541" width="24.5" style="17" customWidth="1"/>
    <col min="12542" max="12542" width="17.1640625" style="17" customWidth="1"/>
    <col min="12543" max="12543" width="15.33203125" style="17" customWidth="1"/>
    <col min="12544" max="12544" width="13.5" style="17" customWidth="1"/>
    <col min="12545" max="12546" width="12.83203125" style="17" customWidth="1"/>
    <col min="12547" max="12547" width="15" style="17" customWidth="1"/>
    <col min="12548" max="12548" width="16.83203125" style="17" customWidth="1"/>
    <col min="12549" max="12549" width="16.1640625" style="17" customWidth="1"/>
    <col min="12550" max="12550" width="15.5" style="17" customWidth="1"/>
    <col min="12551" max="12551" width="15.83203125" style="17" customWidth="1"/>
    <col min="12552" max="12552" width="19.5" style="17" customWidth="1"/>
    <col min="12553" max="12553" width="15.83203125" style="17" customWidth="1"/>
    <col min="12554" max="12554" width="14.33203125" style="17" customWidth="1"/>
    <col min="12555" max="12555" width="15.83203125" style="17" customWidth="1"/>
    <col min="12556" max="12556" width="17.6640625" style="17" customWidth="1"/>
    <col min="12557" max="12557" width="19.6640625" style="17" customWidth="1"/>
    <col min="12558" max="12558" width="14.5" style="17" customWidth="1"/>
    <col min="12559" max="12794" width="9.33203125" style="17"/>
    <col min="12795" max="12795" width="12.1640625" style="17" customWidth="1"/>
    <col min="12796" max="12796" width="30" style="17" customWidth="1"/>
    <col min="12797" max="12797" width="24.5" style="17" customWidth="1"/>
    <col min="12798" max="12798" width="17.1640625" style="17" customWidth="1"/>
    <col min="12799" max="12799" width="15.33203125" style="17" customWidth="1"/>
    <col min="12800" max="12800" width="13.5" style="17" customWidth="1"/>
    <col min="12801" max="12802" width="12.83203125" style="17" customWidth="1"/>
    <col min="12803" max="12803" width="15" style="17" customWidth="1"/>
    <col min="12804" max="12804" width="16.83203125" style="17" customWidth="1"/>
    <col min="12805" max="12805" width="16.1640625" style="17" customWidth="1"/>
    <col min="12806" max="12806" width="15.5" style="17" customWidth="1"/>
    <col min="12807" max="12807" width="15.83203125" style="17" customWidth="1"/>
    <col min="12808" max="12808" width="19.5" style="17" customWidth="1"/>
    <col min="12809" max="12809" width="15.83203125" style="17" customWidth="1"/>
    <col min="12810" max="12810" width="14.33203125" style="17" customWidth="1"/>
    <col min="12811" max="12811" width="15.83203125" style="17" customWidth="1"/>
    <col min="12812" max="12812" width="17.6640625" style="17" customWidth="1"/>
    <col min="12813" max="12813" width="19.6640625" style="17" customWidth="1"/>
    <col min="12814" max="12814" width="14.5" style="17" customWidth="1"/>
    <col min="12815" max="13050" width="9.33203125" style="17"/>
    <col min="13051" max="13051" width="12.1640625" style="17" customWidth="1"/>
    <col min="13052" max="13052" width="30" style="17" customWidth="1"/>
    <col min="13053" max="13053" width="24.5" style="17" customWidth="1"/>
    <col min="13054" max="13054" width="17.1640625" style="17" customWidth="1"/>
    <col min="13055" max="13055" width="15.33203125" style="17" customWidth="1"/>
    <col min="13056" max="13056" width="13.5" style="17" customWidth="1"/>
    <col min="13057" max="13058" width="12.83203125" style="17" customWidth="1"/>
    <col min="13059" max="13059" width="15" style="17" customWidth="1"/>
    <col min="13060" max="13060" width="16.83203125" style="17" customWidth="1"/>
    <col min="13061" max="13061" width="16.1640625" style="17" customWidth="1"/>
    <col min="13062" max="13062" width="15.5" style="17" customWidth="1"/>
    <col min="13063" max="13063" width="15.83203125" style="17" customWidth="1"/>
    <col min="13064" max="13064" width="19.5" style="17" customWidth="1"/>
    <col min="13065" max="13065" width="15.83203125" style="17" customWidth="1"/>
    <col min="13066" max="13066" width="14.33203125" style="17" customWidth="1"/>
    <col min="13067" max="13067" width="15.83203125" style="17" customWidth="1"/>
    <col min="13068" max="13068" width="17.6640625" style="17" customWidth="1"/>
    <col min="13069" max="13069" width="19.6640625" style="17" customWidth="1"/>
    <col min="13070" max="13070" width="14.5" style="17" customWidth="1"/>
    <col min="13071" max="13306" width="9.33203125" style="17"/>
    <col min="13307" max="13307" width="12.1640625" style="17" customWidth="1"/>
    <col min="13308" max="13308" width="30" style="17" customWidth="1"/>
    <col min="13309" max="13309" width="24.5" style="17" customWidth="1"/>
    <col min="13310" max="13310" width="17.1640625" style="17" customWidth="1"/>
    <col min="13311" max="13311" width="15.33203125" style="17" customWidth="1"/>
    <col min="13312" max="13312" width="13.5" style="17" customWidth="1"/>
    <col min="13313" max="13314" width="12.83203125" style="17" customWidth="1"/>
    <col min="13315" max="13315" width="15" style="17" customWidth="1"/>
    <col min="13316" max="13316" width="16.83203125" style="17" customWidth="1"/>
    <col min="13317" max="13317" width="16.1640625" style="17" customWidth="1"/>
    <col min="13318" max="13318" width="15.5" style="17" customWidth="1"/>
    <col min="13319" max="13319" width="15.83203125" style="17" customWidth="1"/>
    <col min="13320" max="13320" width="19.5" style="17" customWidth="1"/>
    <col min="13321" max="13321" width="15.83203125" style="17" customWidth="1"/>
    <col min="13322" max="13322" width="14.33203125" style="17" customWidth="1"/>
    <col min="13323" max="13323" width="15.83203125" style="17" customWidth="1"/>
    <col min="13324" max="13324" width="17.6640625" style="17" customWidth="1"/>
    <col min="13325" max="13325" width="19.6640625" style="17" customWidth="1"/>
    <col min="13326" max="13326" width="14.5" style="17" customWidth="1"/>
    <col min="13327" max="13562" width="9.33203125" style="17"/>
    <col min="13563" max="13563" width="12.1640625" style="17" customWidth="1"/>
    <col min="13564" max="13564" width="30" style="17" customWidth="1"/>
    <col min="13565" max="13565" width="24.5" style="17" customWidth="1"/>
    <col min="13566" max="13566" width="17.1640625" style="17" customWidth="1"/>
    <col min="13567" max="13567" width="15.33203125" style="17" customWidth="1"/>
    <col min="13568" max="13568" width="13.5" style="17" customWidth="1"/>
    <col min="13569" max="13570" width="12.83203125" style="17" customWidth="1"/>
    <col min="13571" max="13571" width="15" style="17" customWidth="1"/>
    <col min="13572" max="13572" width="16.83203125" style="17" customWidth="1"/>
    <col min="13573" max="13573" width="16.1640625" style="17" customWidth="1"/>
    <col min="13574" max="13574" width="15.5" style="17" customWidth="1"/>
    <col min="13575" max="13575" width="15.83203125" style="17" customWidth="1"/>
    <col min="13576" max="13576" width="19.5" style="17" customWidth="1"/>
    <col min="13577" max="13577" width="15.83203125" style="17" customWidth="1"/>
    <col min="13578" max="13578" width="14.33203125" style="17" customWidth="1"/>
    <col min="13579" max="13579" width="15.83203125" style="17" customWidth="1"/>
    <col min="13580" max="13580" width="17.6640625" style="17" customWidth="1"/>
    <col min="13581" max="13581" width="19.6640625" style="17" customWidth="1"/>
    <col min="13582" max="13582" width="14.5" style="17" customWidth="1"/>
    <col min="13583" max="13818" width="9.33203125" style="17"/>
    <col min="13819" max="13819" width="12.1640625" style="17" customWidth="1"/>
    <col min="13820" max="13820" width="30" style="17" customWidth="1"/>
    <col min="13821" max="13821" width="24.5" style="17" customWidth="1"/>
    <col min="13822" max="13822" width="17.1640625" style="17" customWidth="1"/>
    <col min="13823" max="13823" width="15.33203125" style="17" customWidth="1"/>
    <col min="13824" max="13824" width="13.5" style="17" customWidth="1"/>
    <col min="13825" max="13826" width="12.83203125" style="17" customWidth="1"/>
    <col min="13827" max="13827" width="15" style="17" customWidth="1"/>
    <col min="13828" max="13828" width="16.83203125" style="17" customWidth="1"/>
    <col min="13829" max="13829" width="16.1640625" style="17" customWidth="1"/>
    <col min="13830" max="13830" width="15.5" style="17" customWidth="1"/>
    <col min="13831" max="13831" width="15.83203125" style="17" customWidth="1"/>
    <col min="13832" max="13832" width="19.5" style="17" customWidth="1"/>
    <col min="13833" max="13833" width="15.83203125" style="17" customWidth="1"/>
    <col min="13834" max="13834" width="14.33203125" style="17" customWidth="1"/>
    <col min="13835" max="13835" width="15.83203125" style="17" customWidth="1"/>
    <col min="13836" max="13836" width="17.6640625" style="17" customWidth="1"/>
    <col min="13837" max="13837" width="19.6640625" style="17" customWidth="1"/>
    <col min="13838" max="13838" width="14.5" style="17" customWidth="1"/>
    <col min="13839" max="14074" width="9.33203125" style="17"/>
    <col min="14075" max="14075" width="12.1640625" style="17" customWidth="1"/>
    <col min="14076" max="14076" width="30" style="17" customWidth="1"/>
    <col min="14077" max="14077" width="24.5" style="17" customWidth="1"/>
    <col min="14078" max="14078" width="17.1640625" style="17" customWidth="1"/>
    <col min="14079" max="14079" width="15.33203125" style="17" customWidth="1"/>
    <col min="14080" max="14080" width="13.5" style="17" customWidth="1"/>
    <col min="14081" max="14082" width="12.83203125" style="17" customWidth="1"/>
    <col min="14083" max="14083" width="15" style="17" customWidth="1"/>
    <col min="14084" max="14084" width="16.83203125" style="17" customWidth="1"/>
    <col min="14085" max="14085" width="16.1640625" style="17" customWidth="1"/>
    <col min="14086" max="14086" width="15.5" style="17" customWidth="1"/>
    <col min="14087" max="14087" width="15.83203125" style="17" customWidth="1"/>
    <col min="14088" max="14088" width="19.5" style="17" customWidth="1"/>
    <col min="14089" max="14089" width="15.83203125" style="17" customWidth="1"/>
    <col min="14090" max="14090" width="14.33203125" style="17" customWidth="1"/>
    <col min="14091" max="14091" width="15.83203125" style="17" customWidth="1"/>
    <col min="14092" max="14092" width="17.6640625" style="17" customWidth="1"/>
    <col min="14093" max="14093" width="19.6640625" style="17" customWidth="1"/>
    <col min="14094" max="14094" width="14.5" style="17" customWidth="1"/>
    <col min="14095" max="14330" width="9.33203125" style="17"/>
    <col min="14331" max="14331" width="12.1640625" style="17" customWidth="1"/>
    <col min="14332" max="14332" width="30" style="17" customWidth="1"/>
    <col min="14333" max="14333" width="24.5" style="17" customWidth="1"/>
    <col min="14334" max="14334" width="17.1640625" style="17" customWidth="1"/>
    <col min="14335" max="14335" width="15.33203125" style="17" customWidth="1"/>
    <col min="14336" max="14336" width="13.5" style="17" customWidth="1"/>
    <col min="14337" max="14338" width="12.83203125" style="17" customWidth="1"/>
    <col min="14339" max="14339" width="15" style="17" customWidth="1"/>
    <col min="14340" max="14340" width="16.83203125" style="17" customWidth="1"/>
    <col min="14341" max="14341" width="16.1640625" style="17" customWidth="1"/>
    <col min="14342" max="14342" width="15.5" style="17" customWidth="1"/>
    <col min="14343" max="14343" width="15.83203125" style="17" customWidth="1"/>
    <col min="14344" max="14344" width="19.5" style="17" customWidth="1"/>
    <col min="14345" max="14345" width="15.83203125" style="17" customWidth="1"/>
    <col min="14346" max="14346" width="14.33203125" style="17" customWidth="1"/>
    <col min="14347" max="14347" width="15.83203125" style="17" customWidth="1"/>
    <col min="14348" max="14348" width="17.6640625" style="17" customWidth="1"/>
    <col min="14349" max="14349" width="19.6640625" style="17" customWidth="1"/>
    <col min="14350" max="14350" width="14.5" style="17" customWidth="1"/>
    <col min="14351" max="14586" width="9.33203125" style="17"/>
    <col min="14587" max="14587" width="12.1640625" style="17" customWidth="1"/>
    <col min="14588" max="14588" width="30" style="17" customWidth="1"/>
    <col min="14589" max="14589" width="24.5" style="17" customWidth="1"/>
    <col min="14590" max="14590" width="17.1640625" style="17" customWidth="1"/>
    <col min="14591" max="14591" width="15.33203125" style="17" customWidth="1"/>
    <col min="14592" max="14592" width="13.5" style="17" customWidth="1"/>
    <col min="14593" max="14594" width="12.83203125" style="17" customWidth="1"/>
    <col min="14595" max="14595" width="15" style="17" customWidth="1"/>
    <col min="14596" max="14596" width="16.83203125" style="17" customWidth="1"/>
    <col min="14597" max="14597" width="16.1640625" style="17" customWidth="1"/>
    <col min="14598" max="14598" width="15.5" style="17" customWidth="1"/>
    <col min="14599" max="14599" width="15.83203125" style="17" customWidth="1"/>
    <col min="14600" max="14600" width="19.5" style="17" customWidth="1"/>
    <col min="14601" max="14601" width="15.83203125" style="17" customWidth="1"/>
    <col min="14602" max="14602" width="14.33203125" style="17" customWidth="1"/>
    <col min="14603" max="14603" width="15.83203125" style="17" customWidth="1"/>
    <col min="14604" max="14604" width="17.6640625" style="17" customWidth="1"/>
    <col min="14605" max="14605" width="19.6640625" style="17" customWidth="1"/>
    <col min="14606" max="14606" width="14.5" style="17" customWidth="1"/>
    <col min="14607" max="14842" width="9.33203125" style="17"/>
    <col min="14843" max="14843" width="12.1640625" style="17" customWidth="1"/>
    <col min="14844" max="14844" width="30" style="17" customWidth="1"/>
    <col min="14845" max="14845" width="24.5" style="17" customWidth="1"/>
    <col min="14846" max="14846" width="17.1640625" style="17" customWidth="1"/>
    <col min="14847" max="14847" width="15.33203125" style="17" customWidth="1"/>
    <col min="14848" max="14848" width="13.5" style="17" customWidth="1"/>
    <col min="14849" max="14850" width="12.83203125" style="17" customWidth="1"/>
    <col min="14851" max="14851" width="15" style="17" customWidth="1"/>
    <col min="14852" max="14852" width="16.83203125" style="17" customWidth="1"/>
    <col min="14853" max="14853" width="16.1640625" style="17" customWidth="1"/>
    <col min="14854" max="14854" width="15.5" style="17" customWidth="1"/>
    <col min="14855" max="14855" width="15.83203125" style="17" customWidth="1"/>
    <col min="14856" max="14856" width="19.5" style="17" customWidth="1"/>
    <col min="14857" max="14857" width="15.83203125" style="17" customWidth="1"/>
    <col min="14858" max="14858" width="14.33203125" style="17" customWidth="1"/>
    <col min="14859" max="14859" width="15.83203125" style="17" customWidth="1"/>
    <col min="14860" max="14860" width="17.6640625" style="17" customWidth="1"/>
    <col min="14861" max="14861" width="19.6640625" style="17" customWidth="1"/>
    <col min="14862" max="14862" width="14.5" style="17" customWidth="1"/>
    <col min="14863" max="15098" width="9.33203125" style="17"/>
    <col min="15099" max="15099" width="12.1640625" style="17" customWidth="1"/>
    <col min="15100" max="15100" width="30" style="17" customWidth="1"/>
    <col min="15101" max="15101" width="24.5" style="17" customWidth="1"/>
    <col min="15102" max="15102" width="17.1640625" style="17" customWidth="1"/>
    <col min="15103" max="15103" width="15.33203125" style="17" customWidth="1"/>
    <col min="15104" max="15104" width="13.5" style="17" customWidth="1"/>
    <col min="15105" max="15106" width="12.83203125" style="17" customWidth="1"/>
    <col min="15107" max="15107" width="15" style="17" customWidth="1"/>
    <col min="15108" max="15108" width="16.83203125" style="17" customWidth="1"/>
    <col min="15109" max="15109" width="16.1640625" style="17" customWidth="1"/>
    <col min="15110" max="15110" width="15.5" style="17" customWidth="1"/>
    <col min="15111" max="15111" width="15.83203125" style="17" customWidth="1"/>
    <col min="15112" max="15112" width="19.5" style="17" customWidth="1"/>
    <col min="15113" max="15113" width="15.83203125" style="17" customWidth="1"/>
    <col min="15114" max="15114" width="14.33203125" style="17" customWidth="1"/>
    <col min="15115" max="15115" width="15.83203125" style="17" customWidth="1"/>
    <col min="15116" max="15116" width="17.6640625" style="17" customWidth="1"/>
    <col min="15117" max="15117" width="19.6640625" style="17" customWidth="1"/>
    <col min="15118" max="15118" width="14.5" style="17" customWidth="1"/>
    <col min="15119" max="15354" width="9.33203125" style="17"/>
    <col min="15355" max="15355" width="12.1640625" style="17" customWidth="1"/>
    <col min="15356" max="15356" width="30" style="17" customWidth="1"/>
    <col min="15357" max="15357" width="24.5" style="17" customWidth="1"/>
    <col min="15358" max="15358" width="17.1640625" style="17" customWidth="1"/>
    <col min="15359" max="15359" width="15.33203125" style="17" customWidth="1"/>
    <col min="15360" max="15360" width="13.5" style="17" customWidth="1"/>
    <col min="15361" max="15362" width="12.83203125" style="17" customWidth="1"/>
    <col min="15363" max="15363" width="15" style="17" customWidth="1"/>
    <col min="15364" max="15364" width="16.83203125" style="17" customWidth="1"/>
    <col min="15365" max="15365" width="16.1640625" style="17" customWidth="1"/>
    <col min="15366" max="15366" width="15.5" style="17" customWidth="1"/>
    <col min="15367" max="15367" width="15.83203125" style="17" customWidth="1"/>
    <col min="15368" max="15368" width="19.5" style="17" customWidth="1"/>
    <col min="15369" max="15369" width="15.83203125" style="17" customWidth="1"/>
    <col min="15370" max="15370" width="14.33203125" style="17" customWidth="1"/>
    <col min="15371" max="15371" width="15.83203125" style="17" customWidth="1"/>
    <col min="15372" max="15372" width="17.6640625" style="17" customWidth="1"/>
    <col min="15373" max="15373" width="19.6640625" style="17" customWidth="1"/>
    <col min="15374" max="15374" width="14.5" style="17" customWidth="1"/>
    <col min="15375" max="15610" width="9.33203125" style="17"/>
    <col min="15611" max="15611" width="12.1640625" style="17" customWidth="1"/>
    <col min="15612" max="15612" width="30" style="17" customWidth="1"/>
    <col min="15613" max="15613" width="24.5" style="17" customWidth="1"/>
    <col min="15614" max="15614" width="17.1640625" style="17" customWidth="1"/>
    <col min="15615" max="15615" width="15.33203125" style="17" customWidth="1"/>
    <col min="15616" max="15616" width="13.5" style="17" customWidth="1"/>
    <col min="15617" max="15618" width="12.83203125" style="17" customWidth="1"/>
    <col min="15619" max="15619" width="15" style="17" customWidth="1"/>
    <col min="15620" max="15620" width="16.83203125" style="17" customWidth="1"/>
    <col min="15621" max="15621" width="16.1640625" style="17" customWidth="1"/>
    <col min="15622" max="15622" width="15.5" style="17" customWidth="1"/>
    <col min="15623" max="15623" width="15.83203125" style="17" customWidth="1"/>
    <col min="15624" max="15624" width="19.5" style="17" customWidth="1"/>
    <col min="15625" max="15625" width="15.83203125" style="17" customWidth="1"/>
    <col min="15626" max="15626" width="14.33203125" style="17" customWidth="1"/>
    <col min="15627" max="15627" width="15.83203125" style="17" customWidth="1"/>
    <col min="15628" max="15628" width="17.6640625" style="17" customWidth="1"/>
    <col min="15629" max="15629" width="19.6640625" style="17" customWidth="1"/>
    <col min="15630" max="15630" width="14.5" style="17" customWidth="1"/>
    <col min="15631" max="15866" width="9.33203125" style="17"/>
    <col min="15867" max="15867" width="12.1640625" style="17" customWidth="1"/>
    <col min="15868" max="15868" width="30" style="17" customWidth="1"/>
    <col min="15869" max="15869" width="24.5" style="17" customWidth="1"/>
    <col min="15870" max="15870" width="17.1640625" style="17" customWidth="1"/>
    <col min="15871" max="15871" width="15.33203125" style="17" customWidth="1"/>
    <col min="15872" max="15872" width="13.5" style="17" customWidth="1"/>
    <col min="15873" max="15874" width="12.83203125" style="17" customWidth="1"/>
    <col min="15875" max="15875" width="15" style="17" customWidth="1"/>
    <col min="15876" max="15876" width="16.83203125" style="17" customWidth="1"/>
    <col min="15877" max="15877" width="16.1640625" style="17" customWidth="1"/>
    <col min="15878" max="15878" width="15.5" style="17" customWidth="1"/>
    <col min="15879" max="15879" width="15.83203125" style="17" customWidth="1"/>
    <col min="15880" max="15880" width="19.5" style="17" customWidth="1"/>
    <col min="15881" max="15881" width="15.83203125" style="17" customWidth="1"/>
    <col min="15882" max="15882" width="14.33203125" style="17" customWidth="1"/>
    <col min="15883" max="15883" width="15.83203125" style="17" customWidth="1"/>
    <col min="15884" max="15884" width="17.6640625" style="17" customWidth="1"/>
    <col min="15885" max="15885" width="19.6640625" style="17" customWidth="1"/>
    <col min="15886" max="15886" width="14.5" style="17" customWidth="1"/>
    <col min="15887" max="16122" width="9.33203125" style="17"/>
    <col min="16123" max="16123" width="12.1640625" style="17" customWidth="1"/>
    <col min="16124" max="16124" width="30" style="17" customWidth="1"/>
    <col min="16125" max="16125" width="24.5" style="17" customWidth="1"/>
    <col min="16126" max="16126" width="17.1640625" style="17" customWidth="1"/>
    <col min="16127" max="16127" width="15.33203125" style="17" customWidth="1"/>
    <col min="16128" max="16128" width="13.5" style="17" customWidth="1"/>
    <col min="16129" max="16130" width="12.83203125" style="17" customWidth="1"/>
    <col min="16131" max="16131" width="15" style="17" customWidth="1"/>
    <col min="16132" max="16132" width="16.83203125" style="17" customWidth="1"/>
    <col min="16133" max="16133" width="16.1640625" style="17" customWidth="1"/>
    <col min="16134" max="16134" width="15.5" style="17" customWidth="1"/>
    <col min="16135" max="16135" width="15.83203125" style="17" customWidth="1"/>
    <col min="16136" max="16136" width="19.5" style="17" customWidth="1"/>
    <col min="16137" max="16137" width="15.83203125" style="17" customWidth="1"/>
    <col min="16138" max="16138" width="14.33203125" style="17" customWidth="1"/>
    <col min="16139" max="16139" width="15.83203125" style="17" customWidth="1"/>
    <col min="16140" max="16140" width="17.6640625" style="17" customWidth="1"/>
    <col min="16141" max="16141" width="19.6640625" style="17" customWidth="1"/>
    <col min="16142" max="16142" width="14.5" style="17" customWidth="1"/>
    <col min="16143" max="16382" width="9.33203125" style="17"/>
    <col min="16383" max="16384" width="9.1640625" style="17" customWidth="1"/>
  </cols>
  <sheetData>
    <row r="1" spans="1:20" s="25" customFormat="1" ht="15.75" x14ac:dyDescent="0.25">
      <c r="F1" s="26"/>
      <c r="H1" s="27"/>
      <c r="I1" s="27"/>
      <c r="J1" s="27"/>
      <c r="K1" s="27"/>
      <c r="L1" s="27"/>
      <c r="M1" s="27"/>
      <c r="N1" s="27"/>
      <c r="O1" s="27"/>
      <c r="P1" s="27"/>
      <c r="Q1" s="27"/>
      <c r="R1" s="27"/>
    </row>
    <row r="2" spans="1:20" s="25" customFormat="1" ht="15.75" x14ac:dyDescent="0.25">
      <c r="A2" s="48"/>
      <c r="F2" s="26"/>
      <c r="H2" s="27"/>
      <c r="I2" s="27"/>
      <c r="J2" s="27"/>
      <c r="K2" s="27"/>
      <c r="L2" s="27"/>
      <c r="M2" s="27"/>
      <c r="N2" s="27"/>
      <c r="O2" s="27"/>
      <c r="P2" s="27"/>
      <c r="Q2" s="27"/>
      <c r="R2" s="27"/>
    </row>
    <row r="3" spans="1:20" s="25" customFormat="1" ht="15.75" x14ac:dyDescent="0.25">
      <c r="A3" s="48"/>
      <c r="F3" s="26"/>
      <c r="H3" s="27"/>
      <c r="I3" s="27"/>
      <c r="J3" s="27"/>
      <c r="K3" s="27"/>
      <c r="L3" s="27"/>
      <c r="M3" s="27"/>
      <c r="N3" s="27"/>
      <c r="O3" s="27"/>
      <c r="P3" s="27"/>
      <c r="Q3" s="27"/>
      <c r="R3" s="27"/>
    </row>
    <row r="4" spans="1:20" x14ac:dyDescent="0.2">
      <c r="A4" s="48"/>
    </row>
    <row r="5" spans="1:20" x14ac:dyDescent="0.2">
      <c r="A5" s="48"/>
    </row>
    <row r="6" spans="1:20" ht="15.75" x14ac:dyDescent="0.25">
      <c r="A6" s="85" t="s">
        <v>28</v>
      </c>
      <c r="B6" s="85"/>
      <c r="C6" s="85"/>
      <c r="D6" s="85"/>
      <c r="E6" s="85"/>
      <c r="F6" s="85"/>
      <c r="G6" s="85"/>
      <c r="H6" s="85"/>
      <c r="I6" s="85"/>
      <c r="J6" s="85"/>
      <c r="K6" s="85"/>
      <c r="L6" s="85"/>
      <c r="M6" s="85"/>
      <c r="N6" s="85"/>
      <c r="O6" s="85"/>
      <c r="P6" s="85"/>
      <c r="Q6" s="85"/>
      <c r="R6" s="85"/>
      <c r="S6" s="85"/>
      <c r="T6" s="85"/>
    </row>
    <row r="7" spans="1:20" ht="15.75" x14ac:dyDescent="0.25">
      <c r="A7" s="85" t="s">
        <v>51</v>
      </c>
      <c r="B7" s="85"/>
      <c r="C7" s="85"/>
      <c r="D7" s="85"/>
      <c r="E7" s="85"/>
      <c r="F7" s="85"/>
      <c r="G7" s="85"/>
      <c r="H7" s="85"/>
      <c r="I7" s="85"/>
      <c r="J7" s="85"/>
      <c r="K7" s="85"/>
      <c r="L7" s="85"/>
      <c r="M7" s="85"/>
      <c r="N7" s="85"/>
      <c r="O7" s="85"/>
      <c r="P7" s="85"/>
      <c r="Q7" s="85"/>
      <c r="R7" s="85"/>
      <c r="S7" s="85"/>
      <c r="T7" s="85"/>
    </row>
    <row r="8" spans="1:20" ht="15.75" x14ac:dyDescent="0.25">
      <c r="A8" s="54"/>
      <c r="B8" s="54"/>
      <c r="C8" s="54"/>
      <c r="D8" s="54"/>
      <c r="E8" s="54"/>
      <c r="F8" s="54"/>
      <c r="G8" s="54"/>
      <c r="H8" s="54"/>
      <c r="I8" s="54"/>
      <c r="J8" s="54"/>
      <c r="K8" s="54"/>
      <c r="L8" s="54"/>
      <c r="M8" s="54"/>
      <c r="N8" s="54"/>
      <c r="O8" s="54"/>
      <c r="P8" s="54"/>
      <c r="Q8" s="54"/>
      <c r="R8" s="54"/>
      <c r="S8" s="54"/>
      <c r="T8" s="54"/>
    </row>
    <row r="9" spans="1:20" ht="15.75" x14ac:dyDescent="0.25">
      <c r="A9" s="28"/>
      <c r="B9" s="28"/>
      <c r="C9" s="28"/>
      <c r="D9" s="28"/>
      <c r="E9" s="28"/>
      <c r="F9" s="28"/>
      <c r="H9" s="29" t="s">
        <v>36</v>
      </c>
      <c r="I9" s="30"/>
      <c r="J9" s="28" t="s">
        <v>37</v>
      </c>
      <c r="K9" s="52"/>
      <c r="L9" s="28" t="s">
        <v>38</v>
      </c>
      <c r="M9" s="28"/>
      <c r="N9" s="28"/>
      <c r="O9" s="28"/>
      <c r="P9" s="28"/>
      <c r="Q9" s="28"/>
    </row>
    <row r="10" spans="1:20" ht="15.75" x14ac:dyDescent="0.25">
      <c r="A10" s="56"/>
      <c r="B10" s="56"/>
      <c r="C10" s="56"/>
      <c r="D10" s="56"/>
      <c r="E10" s="56"/>
      <c r="F10" s="56"/>
      <c r="H10" s="56"/>
      <c r="I10" s="56"/>
      <c r="J10" s="56"/>
      <c r="K10" s="56"/>
      <c r="L10" s="56"/>
      <c r="M10" s="56"/>
      <c r="N10" s="56"/>
      <c r="O10" s="56"/>
      <c r="P10" s="56"/>
      <c r="Q10" s="56"/>
    </row>
    <row r="11" spans="1:20" ht="15" customHeight="1" x14ac:dyDescent="0.25">
      <c r="A11" s="49"/>
      <c r="B11" s="49"/>
      <c r="C11" s="49"/>
      <c r="D11" s="49"/>
      <c r="E11" s="49"/>
      <c r="F11" s="49"/>
      <c r="H11" s="49"/>
      <c r="I11" s="50" t="s">
        <v>44</v>
      </c>
      <c r="J11" s="51"/>
      <c r="K11" s="49"/>
      <c r="L11" s="49"/>
      <c r="M11" s="49"/>
      <c r="N11" s="49"/>
      <c r="O11" s="49"/>
      <c r="P11" s="49"/>
      <c r="Q11" s="49"/>
    </row>
    <row r="12" spans="1:20" ht="15.75" x14ac:dyDescent="0.25">
      <c r="A12" s="18"/>
      <c r="B12" s="18"/>
      <c r="C12" s="18"/>
      <c r="D12" s="18"/>
      <c r="E12" s="18"/>
      <c r="F12" s="18"/>
      <c r="G12" s="18"/>
      <c r="H12" s="18"/>
      <c r="I12" s="18"/>
      <c r="J12" s="18"/>
      <c r="K12" s="18"/>
      <c r="L12" s="18"/>
      <c r="M12" s="18"/>
      <c r="N12" s="18"/>
      <c r="O12" s="18"/>
      <c r="P12" s="18"/>
      <c r="Q12" s="18"/>
    </row>
    <row r="13" spans="1:20" x14ac:dyDescent="0.2">
      <c r="A13" s="75" t="s">
        <v>39</v>
      </c>
      <c r="B13" s="75"/>
      <c r="C13" s="75"/>
      <c r="D13" s="75"/>
      <c r="E13" s="75"/>
      <c r="F13" s="75"/>
      <c r="G13" s="75"/>
      <c r="H13" s="75"/>
      <c r="I13" s="75"/>
      <c r="J13" s="75"/>
      <c r="K13" s="55"/>
    </row>
    <row r="14" spans="1:20" x14ac:dyDescent="0.2">
      <c r="A14" s="86" t="s">
        <v>24</v>
      </c>
      <c r="B14" s="86"/>
      <c r="C14" s="86"/>
      <c r="D14" s="91"/>
      <c r="E14" s="92"/>
      <c r="F14" s="92"/>
      <c r="G14" s="92"/>
      <c r="H14" s="92"/>
      <c r="I14" s="92"/>
      <c r="J14" s="92"/>
      <c r="K14" s="92"/>
      <c r="L14" s="92"/>
      <c r="M14" s="92"/>
      <c r="N14" s="92"/>
      <c r="O14" s="92"/>
      <c r="P14" s="92"/>
      <c r="Q14" s="92"/>
      <c r="R14" s="92"/>
      <c r="S14" s="92"/>
      <c r="T14" s="93"/>
    </row>
    <row r="15" spans="1:20" x14ac:dyDescent="0.2">
      <c r="A15" s="86" t="s">
        <v>32</v>
      </c>
      <c r="B15" s="86"/>
      <c r="C15" s="86"/>
      <c r="D15" s="91"/>
      <c r="E15" s="92"/>
      <c r="F15" s="92"/>
      <c r="G15" s="92"/>
      <c r="H15" s="92"/>
      <c r="I15" s="92"/>
      <c r="J15" s="92"/>
      <c r="K15" s="92"/>
      <c r="L15" s="92"/>
      <c r="M15" s="92"/>
      <c r="N15" s="92"/>
      <c r="O15" s="92"/>
      <c r="P15" s="92"/>
      <c r="Q15" s="92"/>
      <c r="R15" s="92"/>
      <c r="S15" s="92"/>
      <c r="T15" s="93"/>
    </row>
    <row r="16" spans="1:20" x14ac:dyDescent="0.2">
      <c r="A16" s="38"/>
      <c r="B16" s="38"/>
      <c r="C16" s="38"/>
      <c r="D16" s="39"/>
      <c r="E16" s="39"/>
      <c r="F16" s="39"/>
      <c r="G16" s="39"/>
      <c r="H16" s="39"/>
      <c r="I16" s="39"/>
      <c r="J16" s="39"/>
      <c r="K16" s="39"/>
    </row>
    <row r="17" spans="1:20" x14ac:dyDescent="0.2">
      <c r="A17" s="75" t="s">
        <v>40</v>
      </c>
      <c r="B17" s="75"/>
      <c r="C17" s="75"/>
      <c r="D17" s="75"/>
      <c r="E17" s="75"/>
      <c r="F17" s="75"/>
      <c r="G17" s="75"/>
      <c r="H17" s="75"/>
      <c r="I17" s="75"/>
      <c r="J17" s="75"/>
      <c r="K17" s="55"/>
    </row>
    <row r="18" spans="1:20" x14ac:dyDescent="0.2">
      <c r="A18" s="86" t="s">
        <v>74</v>
      </c>
      <c r="B18" s="86"/>
      <c r="C18" s="86"/>
      <c r="D18" s="88" t="s">
        <v>85</v>
      </c>
      <c r="E18" s="88"/>
      <c r="F18" s="40">
        <f>+IF(D18="Biudžetinė Terminuota",0.217,IF(D18="Biudžetinė Neterminuota",0.0145,IF(D18="Verslo įm. ir kt. Terminuota",0.0249,IF(D18="Verslo įm. ir kt. Neterminuota",0.0177,0))))</f>
        <v>1.4500000000000001E-2</v>
      </c>
      <c r="G18" s="55"/>
      <c r="H18" s="55"/>
      <c r="I18" s="55"/>
      <c r="J18" s="55"/>
      <c r="K18" s="55"/>
    </row>
    <row r="19" spans="1:20" x14ac:dyDescent="0.2">
      <c r="D19" s="41"/>
    </row>
    <row r="20" spans="1:20" s="19" customFormat="1" ht="16.5" customHeight="1" x14ac:dyDescent="0.2">
      <c r="A20" s="81" t="s">
        <v>5</v>
      </c>
      <c r="B20" s="81" t="s">
        <v>6</v>
      </c>
      <c r="C20" s="81" t="s">
        <v>7</v>
      </c>
      <c r="D20" s="81" t="s">
        <v>8</v>
      </c>
      <c r="E20" s="81" t="s">
        <v>45</v>
      </c>
      <c r="F20" s="78" t="s">
        <v>9</v>
      </c>
      <c r="G20" s="79"/>
      <c r="H20" s="79"/>
      <c r="I20" s="79"/>
      <c r="J20" s="80"/>
      <c r="K20" s="82" t="s">
        <v>56</v>
      </c>
      <c r="L20" s="82" t="s">
        <v>41</v>
      </c>
      <c r="M20" s="82" t="s">
        <v>10</v>
      </c>
      <c r="N20" s="82" t="s">
        <v>54</v>
      </c>
      <c r="O20" s="82" t="s">
        <v>19</v>
      </c>
      <c r="P20" s="82" t="s">
        <v>25</v>
      </c>
      <c r="Q20" s="82" t="s">
        <v>26</v>
      </c>
      <c r="R20" s="82" t="s">
        <v>29</v>
      </c>
      <c r="S20" s="82" t="s">
        <v>27</v>
      </c>
      <c r="T20" s="82" t="s">
        <v>77</v>
      </c>
    </row>
    <row r="21" spans="1:20" s="19" customFormat="1" ht="12.75" customHeight="1" x14ac:dyDescent="0.2">
      <c r="A21" s="81"/>
      <c r="B21" s="81"/>
      <c r="C21" s="81"/>
      <c r="D21" s="81"/>
      <c r="E21" s="81"/>
      <c r="F21" s="81" t="s">
        <v>12</v>
      </c>
      <c r="G21" s="81" t="s">
        <v>13</v>
      </c>
      <c r="H21" s="81" t="s">
        <v>14</v>
      </c>
      <c r="I21" s="81" t="s">
        <v>78</v>
      </c>
      <c r="J21" s="81" t="s">
        <v>15</v>
      </c>
      <c r="K21" s="83"/>
      <c r="L21" s="83"/>
      <c r="M21" s="83"/>
      <c r="N21" s="83"/>
      <c r="O21" s="83"/>
      <c r="P21" s="83"/>
      <c r="Q21" s="83"/>
      <c r="R21" s="83"/>
      <c r="S21" s="83"/>
      <c r="T21" s="83"/>
    </row>
    <row r="22" spans="1:20" s="19" customFormat="1" ht="89.25" customHeight="1" x14ac:dyDescent="0.2">
      <c r="A22" s="81"/>
      <c r="B22" s="81"/>
      <c r="C22" s="81"/>
      <c r="D22" s="81"/>
      <c r="E22" s="81"/>
      <c r="F22" s="81"/>
      <c r="G22" s="81"/>
      <c r="H22" s="81"/>
      <c r="I22" s="81"/>
      <c r="J22" s="81"/>
      <c r="K22" s="84"/>
      <c r="L22" s="84"/>
      <c r="M22" s="84"/>
      <c r="N22" s="84"/>
      <c r="O22" s="84"/>
      <c r="P22" s="84"/>
      <c r="Q22" s="84"/>
      <c r="R22" s="84"/>
      <c r="S22" s="84"/>
      <c r="T22" s="84"/>
    </row>
    <row r="23" spans="1:20" x14ac:dyDescent="0.2">
      <c r="A23" s="16">
        <v>1</v>
      </c>
      <c r="B23" s="16">
        <v>2</v>
      </c>
      <c r="C23" s="16">
        <v>3</v>
      </c>
      <c r="D23" s="16">
        <v>4</v>
      </c>
      <c r="E23" s="16">
        <v>5</v>
      </c>
      <c r="F23" s="31" t="s">
        <v>16</v>
      </c>
      <c r="G23" s="16">
        <v>7</v>
      </c>
      <c r="H23" s="16">
        <v>8</v>
      </c>
      <c r="I23" s="16">
        <v>9</v>
      </c>
      <c r="J23" s="16">
        <v>10</v>
      </c>
      <c r="K23" s="16">
        <v>11</v>
      </c>
      <c r="L23" s="57" t="s">
        <v>80</v>
      </c>
      <c r="M23" s="57">
        <v>13</v>
      </c>
      <c r="N23" s="57">
        <v>14</v>
      </c>
      <c r="O23" s="57">
        <v>15</v>
      </c>
      <c r="P23" s="57">
        <v>16</v>
      </c>
      <c r="Q23" s="57">
        <v>17</v>
      </c>
      <c r="R23" s="57">
        <v>18</v>
      </c>
      <c r="S23" s="57">
        <v>19</v>
      </c>
      <c r="T23" s="58">
        <v>20</v>
      </c>
    </row>
    <row r="24" spans="1:20" x14ac:dyDescent="0.2">
      <c r="A24" s="42" t="s">
        <v>57</v>
      </c>
      <c r="B24" s="3" t="s">
        <v>58</v>
      </c>
      <c r="C24" s="3" t="s">
        <v>59</v>
      </c>
      <c r="D24" s="4">
        <v>20</v>
      </c>
      <c r="E24" s="4">
        <v>10</v>
      </c>
      <c r="F24" s="4">
        <v>1000</v>
      </c>
      <c r="G24" s="4">
        <v>300</v>
      </c>
      <c r="H24" s="4"/>
      <c r="I24" s="4">
        <v>100</v>
      </c>
      <c r="J24" s="4"/>
      <c r="K24" s="4">
        <f>(1+$F$18)*(F24+G24+H24+I24)+J24</f>
        <v>1420.3</v>
      </c>
      <c r="L24" s="32">
        <f t="shared" ref="L24:L68" si="0">IF(D24=0,0,K24*E24/D24)</f>
        <v>710.15</v>
      </c>
      <c r="M24" s="33">
        <v>6</v>
      </c>
      <c r="N24" s="14">
        <v>40</v>
      </c>
      <c r="O24" s="34">
        <f>IF(OR(M24="",N24=""),"",VLOOKUP(CONCATENATE(M24," dienų darbo savaitė"),'Atostogų išmokų FN'!$A$8:$AH$9,N24-16)/100)</f>
        <v>0.15229999999999999</v>
      </c>
      <c r="P24" s="32">
        <f t="shared" ref="P24:P68" si="1">IF(M24="",0,(L24-((J24+H24)*E24/D24))*O24)</f>
        <v>108.15584499999999</v>
      </c>
      <c r="Q24" s="4">
        <v>1</v>
      </c>
      <c r="R24" s="71">
        <f>IF(OR(M24="",Q24=""),"",HLOOKUP(Q24,'Papild.poilsio d. išmokų FN '!$C$6:$Q$8,3,0)/100)</f>
        <v>5.0199999999999995E-2</v>
      </c>
      <c r="S24" s="32">
        <f>+IF(Q24="",0,(L24-((H24+J24)*E24/D24))*R24)</f>
        <v>35.649529999999992</v>
      </c>
      <c r="T24" s="70"/>
    </row>
    <row r="25" spans="1:20" x14ac:dyDescent="0.2">
      <c r="A25" s="42" t="s">
        <v>57</v>
      </c>
      <c r="B25" s="3" t="s">
        <v>60</v>
      </c>
      <c r="C25" s="3" t="s">
        <v>61</v>
      </c>
      <c r="D25" s="4">
        <v>20</v>
      </c>
      <c r="E25" s="4">
        <v>20</v>
      </c>
      <c r="F25" s="4">
        <v>500</v>
      </c>
      <c r="G25" s="4">
        <v>200</v>
      </c>
      <c r="H25" s="4"/>
      <c r="I25" s="4"/>
      <c r="J25" s="4"/>
      <c r="K25" s="4">
        <f t="shared" ref="K25:K68" si="2">(1+$F$18)*(F25+G25+H25+I25)+J25</f>
        <v>710.15</v>
      </c>
      <c r="L25" s="32">
        <f t="shared" si="0"/>
        <v>710.15</v>
      </c>
      <c r="M25" s="33">
        <v>5</v>
      </c>
      <c r="N25" s="14">
        <v>20</v>
      </c>
      <c r="O25" s="34">
        <f>IF(OR(M25="",N25=""),"",VLOOKUP(CONCATENATE(M25," dienų darbo savaitė"),'Atostogų išmokų FN'!$A$8:$AH$9,N25-16)/100)</f>
        <v>8.6199999999999999E-2</v>
      </c>
      <c r="P25" s="32">
        <f t="shared" si="1"/>
        <v>61.214929999999995</v>
      </c>
      <c r="Q25" s="4"/>
      <c r="R25" s="34" t="str">
        <f>IF(OR(M25="",Q25=""),"",HLOOKUP(Q25,'Papild.poilsio d. išmokų FN '!$C$6:$Q$8,3,0)/100)</f>
        <v/>
      </c>
      <c r="S25" s="32">
        <f t="shared" ref="S25:S68" si="3">+IF(Q25="",0,(L25-((H25+J25)*E25/D25))*R25)</f>
        <v>0</v>
      </c>
      <c r="T25" s="70"/>
    </row>
    <row r="26" spans="1:20" x14ac:dyDescent="0.2">
      <c r="A26" s="42" t="s">
        <v>57</v>
      </c>
      <c r="B26" s="3" t="s">
        <v>62</v>
      </c>
      <c r="C26" s="3" t="s">
        <v>63</v>
      </c>
      <c r="D26" s="4">
        <v>1</v>
      </c>
      <c r="E26" s="4">
        <v>0.5</v>
      </c>
      <c r="F26" s="4">
        <v>1500</v>
      </c>
      <c r="G26" s="4">
        <v>120</v>
      </c>
      <c r="H26" s="4"/>
      <c r="I26" s="4"/>
      <c r="J26" s="4"/>
      <c r="K26" s="4">
        <f t="shared" si="2"/>
        <v>1643.49</v>
      </c>
      <c r="L26" s="32">
        <f t="shared" si="0"/>
        <v>821.745</v>
      </c>
      <c r="M26" s="33">
        <v>5</v>
      </c>
      <c r="N26" s="14">
        <v>24</v>
      </c>
      <c r="O26" s="34">
        <f>IF(OR(M26="",N26=""),"",VLOOKUP(CONCATENATE(M26," dienų darbo savaitė"),'Atostogų išmokų FN'!$A$8:$AH$9,N26-16)/100)</f>
        <v>0.10529999999999999</v>
      </c>
      <c r="P26" s="32">
        <f t="shared" si="1"/>
        <v>86.529748499999997</v>
      </c>
      <c r="Q26" s="4"/>
      <c r="R26" s="34" t="str">
        <f>IF(OR(M26="",Q26=""),"",HLOOKUP(Q26,'Papild.poilsio d. išmokų FN '!$C$6:$Q$8,3,0)/100)</f>
        <v/>
      </c>
      <c r="S26" s="32">
        <f t="shared" si="3"/>
        <v>0</v>
      </c>
      <c r="T26" s="70"/>
    </row>
    <row r="27" spans="1:20" x14ac:dyDescent="0.2">
      <c r="A27" s="42" t="s">
        <v>64</v>
      </c>
      <c r="B27" s="3" t="s">
        <v>65</v>
      </c>
      <c r="C27" s="3" t="s">
        <v>66</v>
      </c>
      <c r="D27" s="4">
        <v>2</v>
      </c>
      <c r="E27" s="4">
        <v>1</v>
      </c>
      <c r="F27" s="4">
        <v>700</v>
      </c>
      <c r="G27" s="4">
        <v>70</v>
      </c>
      <c r="H27" s="4"/>
      <c r="I27" s="4"/>
      <c r="J27" s="4"/>
      <c r="K27" s="4">
        <f t="shared" si="2"/>
        <v>781.16499999999996</v>
      </c>
      <c r="L27" s="32">
        <f t="shared" si="0"/>
        <v>390.58249999999998</v>
      </c>
      <c r="M27" s="33"/>
      <c r="N27" s="14"/>
      <c r="O27" s="34" t="str">
        <f>IF(OR(M27="",N27=""),"",VLOOKUP(CONCATENATE(M27," dienų darbo savaitė"),'Atostogų išmokų FN'!$A$8:$AH$9,N27-16)/100)</f>
        <v/>
      </c>
      <c r="P27" s="32">
        <f t="shared" si="1"/>
        <v>0</v>
      </c>
      <c r="Q27" s="4"/>
      <c r="R27" s="34" t="str">
        <f>IF(OR(M27="",Q27=""),"",HLOOKUP(Q27,'Papild.poilsio d. išmokų FN '!$C$6:$Q$8,3,0)/100)</f>
        <v/>
      </c>
      <c r="S27" s="32">
        <f t="shared" si="3"/>
        <v>0</v>
      </c>
      <c r="T27" s="70"/>
    </row>
    <row r="28" spans="1:20" x14ac:dyDescent="0.2">
      <c r="A28" s="42" t="s">
        <v>64</v>
      </c>
      <c r="B28" s="3" t="s">
        <v>67</v>
      </c>
      <c r="C28" s="3" t="s">
        <v>68</v>
      </c>
      <c r="D28" s="4">
        <v>3</v>
      </c>
      <c r="E28" s="4">
        <v>2</v>
      </c>
      <c r="F28" s="4">
        <v>700</v>
      </c>
      <c r="G28" s="4">
        <v>70</v>
      </c>
      <c r="H28" s="4"/>
      <c r="I28" s="4"/>
      <c r="J28" s="4"/>
      <c r="K28" s="4">
        <f t="shared" si="2"/>
        <v>781.16499999999996</v>
      </c>
      <c r="L28" s="32">
        <f t="shared" si="0"/>
        <v>520.77666666666664</v>
      </c>
      <c r="M28" s="33"/>
      <c r="N28" s="14"/>
      <c r="O28" s="34" t="str">
        <f>IF(OR(M28="",N28=""),"",VLOOKUP(CONCATENATE(M28," dienų darbo savaitė"),'Atostogų išmokų FN'!$A$8:$AH$9,N28-16)/100)</f>
        <v/>
      </c>
      <c r="P28" s="32">
        <f t="shared" si="1"/>
        <v>0</v>
      </c>
      <c r="Q28" s="4"/>
      <c r="R28" s="34" t="str">
        <f>IF(OR(M28="",Q28=""),"",HLOOKUP(Q28,'Papild.poilsio d. išmokų FN '!$C$6:$Q$8,3,0)/100)</f>
        <v/>
      </c>
      <c r="S28" s="32">
        <f t="shared" si="3"/>
        <v>0</v>
      </c>
      <c r="T28" s="70"/>
    </row>
    <row r="29" spans="1:20" x14ac:dyDescent="0.2">
      <c r="A29" s="42" t="s">
        <v>64</v>
      </c>
      <c r="B29" s="3" t="s">
        <v>69</v>
      </c>
      <c r="C29" s="3" t="s">
        <v>70</v>
      </c>
      <c r="D29" s="4">
        <v>4</v>
      </c>
      <c r="E29" s="4">
        <v>3</v>
      </c>
      <c r="F29" s="4">
        <v>700</v>
      </c>
      <c r="G29" s="4">
        <v>70</v>
      </c>
      <c r="H29" s="4"/>
      <c r="I29" s="4"/>
      <c r="J29" s="4"/>
      <c r="K29" s="4">
        <f t="shared" si="2"/>
        <v>781.16499999999996</v>
      </c>
      <c r="L29" s="32">
        <f t="shared" si="0"/>
        <v>585.87374999999997</v>
      </c>
      <c r="M29" s="33"/>
      <c r="N29" s="14"/>
      <c r="O29" s="34" t="str">
        <f>IF(OR(M29="",N29=""),"",VLOOKUP(CONCATENATE(M29," dienų darbo savaitė"),'Atostogų išmokų FN'!$A$8:$AH$9,N29-16)/100)</f>
        <v/>
      </c>
      <c r="P29" s="32">
        <f t="shared" si="1"/>
        <v>0</v>
      </c>
      <c r="Q29" s="4"/>
      <c r="R29" s="34" t="str">
        <f>IF(OR(M29="",Q29=""),"",HLOOKUP(Q29,'Papild.poilsio d. išmokų FN '!$C$6:$Q$8,3,0)/100)</f>
        <v/>
      </c>
      <c r="S29" s="32">
        <f t="shared" si="3"/>
        <v>0</v>
      </c>
      <c r="T29" s="70"/>
    </row>
    <row r="30" spans="1:20" x14ac:dyDescent="0.2">
      <c r="A30" s="42" t="s">
        <v>71</v>
      </c>
      <c r="B30" s="3" t="s">
        <v>72</v>
      </c>
      <c r="C30" s="3" t="s">
        <v>73</v>
      </c>
      <c r="D30" s="4">
        <v>5</v>
      </c>
      <c r="E30" s="4">
        <v>4</v>
      </c>
      <c r="F30" s="4">
        <v>950</v>
      </c>
      <c r="G30" s="4">
        <v>130</v>
      </c>
      <c r="H30" s="4"/>
      <c r="I30" s="4"/>
      <c r="J30" s="4"/>
      <c r="K30" s="4">
        <f t="shared" si="2"/>
        <v>1095.6599999999999</v>
      </c>
      <c r="L30" s="32">
        <f t="shared" si="0"/>
        <v>876.52799999999991</v>
      </c>
      <c r="M30" s="33"/>
      <c r="N30" s="14"/>
      <c r="O30" s="34" t="str">
        <f>IF(OR(M30="",N30=""),"",VLOOKUP(CONCATENATE(M30," dienų darbo savaitė"),'Atostogų išmokų FN'!$A$8:$AH$9,N30-16)/100)</f>
        <v/>
      </c>
      <c r="P30" s="32">
        <f t="shared" si="1"/>
        <v>0</v>
      </c>
      <c r="Q30" s="4"/>
      <c r="R30" s="34" t="str">
        <f>IF(OR(M30="",Q30=""),"",HLOOKUP(Q30,'Papild.poilsio d. išmokų FN '!$C$6:$Q$8,3,0)/100)</f>
        <v/>
      </c>
      <c r="S30" s="32">
        <f t="shared" si="3"/>
        <v>0</v>
      </c>
      <c r="T30" s="70"/>
    </row>
    <row r="31" spans="1:20" x14ac:dyDescent="0.2">
      <c r="A31" s="42"/>
      <c r="B31" s="3"/>
      <c r="C31" s="3"/>
      <c r="D31" s="4"/>
      <c r="E31" s="4"/>
      <c r="F31" s="4"/>
      <c r="G31" s="4"/>
      <c r="H31" s="4"/>
      <c r="I31" s="4"/>
      <c r="J31" s="4"/>
      <c r="K31" s="4">
        <f t="shared" si="2"/>
        <v>0</v>
      </c>
      <c r="L31" s="32">
        <f t="shared" si="0"/>
        <v>0</v>
      </c>
      <c r="M31" s="33"/>
      <c r="N31" s="14"/>
      <c r="O31" s="34" t="str">
        <f>IF(OR(M31="",N31=""),"",VLOOKUP(CONCATENATE(M31," dienų darbo savaitė"),'Atostogų išmokų FN'!$A$8:$AH$9,N31-16)/100)</f>
        <v/>
      </c>
      <c r="P31" s="32">
        <f t="shared" si="1"/>
        <v>0</v>
      </c>
      <c r="Q31" s="4"/>
      <c r="R31" s="34" t="str">
        <f>IF(OR(M31="",Q31=""),"",HLOOKUP(Q31,'Papild.poilsio d. išmokų FN '!$C$6:$Q$8,3,0)/100)</f>
        <v/>
      </c>
      <c r="S31" s="32">
        <f t="shared" si="3"/>
        <v>0</v>
      </c>
      <c r="T31" s="70"/>
    </row>
    <row r="32" spans="1:20" x14ac:dyDescent="0.2">
      <c r="A32" s="42"/>
      <c r="B32" s="3"/>
      <c r="C32" s="3"/>
      <c r="D32" s="4"/>
      <c r="E32" s="4"/>
      <c r="F32" s="4"/>
      <c r="G32" s="4"/>
      <c r="H32" s="4"/>
      <c r="I32" s="4"/>
      <c r="J32" s="4"/>
      <c r="K32" s="4">
        <f t="shared" si="2"/>
        <v>0</v>
      </c>
      <c r="L32" s="32">
        <f t="shared" si="0"/>
        <v>0</v>
      </c>
      <c r="M32" s="33"/>
      <c r="N32" s="14"/>
      <c r="O32" s="34" t="str">
        <f>IF(OR(M32="",N32=""),"",VLOOKUP(CONCATENATE(M32," dienų darbo savaitė"),'Atostogų išmokų FN'!$A$8:$AH$9,N32-16)/100)</f>
        <v/>
      </c>
      <c r="P32" s="32">
        <f t="shared" si="1"/>
        <v>0</v>
      </c>
      <c r="Q32" s="4"/>
      <c r="R32" s="34" t="str">
        <f>IF(OR(M32="",Q32=""),"",HLOOKUP(Q32,'Papild.poilsio d. išmokų FN '!$C$6:$Q$8,3,0)/100)</f>
        <v/>
      </c>
      <c r="S32" s="32">
        <f t="shared" si="3"/>
        <v>0</v>
      </c>
      <c r="T32" s="70"/>
    </row>
    <row r="33" spans="1:20" x14ac:dyDescent="0.2">
      <c r="A33" s="42"/>
      <c r="B33" s="3"/>
      <c r="C33" s="3"/>
      <c r="D33" s="4"/>
      <c r="E33" s="4"/>
      <c r="F33" s="4"/>
      <c r="G33" s="4"/>
      <c r="H33" s="4"/>
      <c r="I33" s="4"/>
      <c r="J33" s="4"/>
      <c r="K33" s="4">
        <f t="shared" si="2"/>
        <v>0</v>
      </c>
      <c r="L33" s="32">
        <f t="shared" si="0"/>
        <v>0</v>
      </c>
      <c r="M33" s="33"/>
      <c r="N33" s="14"/>
      <c r="O33" s="34" t="str">
        <f>IF(OR(M33="",N33=""),"",VLOOKUP(CONCATENATE(M33," dienų darbo savaitė"),'Atostogų išmokų FN'!$A$8:$AH$9,N33-16)/100)</f>
        <v/>
      </c>
      <c r="P33" s="32">
        <f t="shared" si="1"/>
        <v>0</v>
      </c>
      <c r="Q33" s="4"/>
      <c r="R33" s="34" t="str">
        <f>IF(OR(M33="",Q33=""),"",HLOOKUP(Q33,'Papild.poilsio d. išmokų FN '!$C$6:$Q$8,3,0)/100)</f>
        <v/>
      </c>
      <c r="S33" s="32">
        <f t="shared" si="3"/>
        <v>0</v>
      </c>
      <c r="T33" s="70"/>
    </row>
    <row r="34" spans="1:20" x14ac:dyDescent="0.2">
      <c r="A34" s="42"/>
      <c r="B34" s="3"/>
      <c r="C34" s="3"/>
      <c r="D34" s="4"/>
      <c r="E34" s="4"/>
      <c r="F34" s="4"/>
      <c r="G34" s="4"/>
      <c r="H34" s="4"/>
      <c r="I34" s="4"/>
      <c r="J34" s="4"/>
      <c r="K34" s="4">
        <f t="shared" si="2"/>
        <v>0</v>
      </c>
      <c r="L34" s="32">
        <f t="shared" si="0"/>
        <v>0</v>
      </c>
      <c r="M34" s="33"/>
      <c r="N34" s="14"/>
      <c r="O34" s="34" t="str">
        <f>IF(OR(M34="",N34=""),"",VLOOKUP(CONCATENATE(M34," dienų darbo savaitė"),'Atostogų išmokų FN'!$A$8:$AH$9,N34-16)/100)</f>
        <v/>
      </c>
      <c r="P34" s="32">
        <f t="shared" si="1"/>
        <v>0</v>
      </c>
      <c r="Q34" s="4"/>
      <c r="R34" s="34" t="str">
        <f>IF(OR(M34="",Q34=""),"",HLOOKUP(Q34,'Papild.poilsio d. išmokų FN '!$C$6:$Q$8,3,0)/100)</f>
        <v/>
      </c>
      <c r="S34" s="32">
        <f t="shared" si="3"/>
        <v>0</v>
      </c>
      <c r="T34" s="70"/>
    </row>
    <row r="35" spans="1:20" x14ac:dyDescent="0.2">
      <c r="A35" s="42"/>
      <c r="B35" s="3"/>
      <c r="C35" s="3"/>
      <c r="D35" s="4"/>
      <c r="E35" s="4"/>
      <c r="F35" s="4"/>
      <c r="G35" s="4"/>
      <c r="H35" s="4"/>
      <c r="I35" s="4"/>
      <c r="J35" s="4"/>
      <c r="K35" s="4">
        <f t="shared" si="2"/>
        <v>0</v>
      </c>
      <c r="L35" s="32">
        <f t="shared" si="0"/>
        <v>0</v>
      </c>
      <c r="M35" s="33"/>
      <c r="N35" s="14"/>
      <c r="O35" s="34" t="str">
        <f>IF(OR(M35="",N35=""),"",VLOOKUP(CONCATENATE(M35," dienų darbo savaitė"),'Atostogų išmokų FN'!$A$8:$AH$9,N35-16)/100)</f>
        <v/>
      </c>
      <c r="P35" s="32">
        <f t="shared" si="1"/>
        <v>0</v>
      </c>
      <c r="Q35" s="4"/>
      <c r="R35" s="34" t="str">
        <f>IF(OR(M35="",Q35=""),"",HLOOKUP(Q35,'Papild.poilsio d. išmokų FN '!$C$6:$Q$8,3,0)/100)</f>
        <v/>
      </c>
      <c r="S35" s="32">
        <f t="shared" si="3"/>
        <v>0</v>
      </c>
      <c r="T35" s="70"/>
    </row>
    <row r="36" spans="1:20" x14ac:dyDescent="0.2">
      <c r="A36" s="42"/>
      <c r="B36" s="3"/>
      <c r="C36" s="3"/>
      <c r="D36" s="4"/>
      <c r="E36" s="4"/>
      <c r="F36" s="4"/>
      <c r="G36" s="4"/>
      <c r="H36" s="4"/>
      <c r="I36" s="4"/>
      <c r="J36" s="4"/>
      <c r="K36" s="4">
        <f t="shared" si="2"/>
        <v>0</v>
      </c>
      <c r="L36" s="32">
        <f t="shared" si="0"/>
        <v>0</v>
      </c>
      <c r="M36" s="33"/>
      <c r="N36" s="14"/>
      <c r="O36" s="34" t="str">
        <f>IF(OR(M36="",N36=""),"",VLOOKUP(CONCATENATE(M36," dienų darbo savaitė"),'Atostogų išmokų FN'!$A$8:$AH$9,N36-16)/100)</f>
        <v/>
      </c>
      <c r="P36" s="32">
        <f t="shared" si="1"/>
        <v>0</v>
      </c>
      <c r="Q36" s="4"/>
      <c r="R36" s="34" t="str">
        <f>IF(OR(M36="",Q36=""),"",HLOOKUP(Q36,'Papild.poilsio d. išmokų FN '!$C$6:$Q$8,3,0)/100)</f>
        <v/>
      </c>
      <c r="S36" s="32">
        <f t="shared" si="3"/>
        <v>0</v>
      </c>
      <c r="T36" s="70"/>
    </row>
    <row r="37" spans="1:20" x14ac:dyDescent="0.2">
      <c r="A37" s="42"/>
      <c r="B37" s="3"/>
      <c r="C37" s="3"/>
      <c r="D37" s="4"/>
      <c r="E37" s="4"/>
      <c r="F37" s="4"/>
      <c r="G37" s="4"/>
      <c r="H37" s="4"/>
      <c r="I37" s="4"/>
      <c r="J37" s="4"/>
      <c r="K37" s="4">
        <f t="shared" si="2"/>
        <v>0</v>
      </c>
      <c r="L37" s="32">
        <f t="shared" si="0"/>
        <v>0</v>
      </c>
      <c r="M37" s="33"/>
      <c r="N37" s="14"/>
      <c r="O37" s="34" t="str">
        <f>IF(OR(M37="",N37=""),"",VLOOKUP(CONCATENATE(M37," dienų darbo savaitė"),'Atostogų išmokų FN'!$A$8:$AH$9,N37-16)/100)</f>
        <v/>
      </c>
      <c r="P37" s="32">
        <f t="shared" si="1"/>
        <v>0</v>
      </c>
      <c r="Q37" s="4"/>
      <c r="R37" s="34" t="str">
        <f>IF(OR(M37="",Q37=""),"",HLOOKUP(Q37,'Papild.poilsio d. išmokų FN '!$C$6:$Q$8,3,0)/100)</f>
        <v/>
      </c>
      <c r="S37" s="32">
        <f t="shared" si="3"/>
        <v>0</v>
      </c>
      <c r="T37" s="70"/>
    </row>
    <row r="38" spans="1:20" x14ac:dyDescent="0.2">
      <c r="A38" s="42"/>
      <c r="B38" s="3"/>
      <c r="C38" s="3"/>
      <c r="D38" s="4"/>
      <c r="E38" s="4"/>
      <c r="F38" s="4"/>
      <c r="G38" s="4"/>
      <c r="H38" s="4"/>
      <c r="I38" s="4"/>
      <c r="J38" s="4"/>
      <c r="K38" s="4">
        <f t="shared" si="2"/>
        <v>0</v>
      </c>
      <c r="L38" s="32">
        <f t="shared" si="0"/>
        <v>0</v>
      </c>
      <c r="M38" s="33"/>
      <c r="N38" s="14"/>
      <c r="O38" s="34" t="str">
        <f>IF(OR(M38="",N38=""),"",VLOOKUP(CONCATENATE(M38," dienų darbo savaitė"),'Atostogų išmokų FN'!$A$8:$AH$9,N38-16)/100)</f>
        <v/>
      </c>
      <c r="P38" s="32">
        <f t="shared" si="1"/>
        <v>0</v>
      </c>
      <c r="Q38" s="4"/>
      <c r="R38" s="34" t="str">
        <f>IF(OR(M38="",Q38=""),"",HLOOKUP(Q38,'Papild.poilsio d. išmokų FN '!$C$6:$Q$8,3,0)/100)</f>
        <v/>
      </c>
      <c r="S38" s="32">
        <f t="shared" si="3"/>
        <v>0</v>
      </c>
      <c r="T38" s="70"/>
    </row>
    <row r="39" spans="1:20" x14ac:dyDescent="0.2">
      <c r="A39" s="42"/>
      <c r="B39" s="3"/>
      <c r="C39" s="3"/>
      <c r="D39" s="4"/>
      <c r="E39" s="4"/>
      <c r="F39" s="4"/>
      <c r="G39" s="4"/>
      <c r="H39" s="4"/>
      <c r="I39" s="4"/>
      <c r="J39" s="4"/>
      <c r="K39" s="4">
        <f t="shared" si="2"/>
        <v>0</v>
      </c>
      <c r="L39" s="32">
        <f t="shared" si="0"/>
        <v>0</v>
      </c>
      <c r="M39" s="33"/>
      <c r="N39" s="14"/>
      <c r="O39" s="34" t="str">
        <f>IF(OR(M39="",N39=""),"",VLOOKUP(CONCATENATE(M39," dienų darbo savaitė"),'Atostogų išmokų FN'!$A$8:$AH$9,N39-16)/100)</f>
        <v/>
      </c>
      <c r="P39" s="32">
        <f t="shared" si="1"/>
        <v>0</v>
      </c>
      <c r="Q39" s="4"/>
      <c r="R39" s="34" t="str">
        <f>IF(OR(M39="",Q39=""),"",HLOOKUP(Q39,'Papild.poilsio d. išmokų FN '!$C$6:$Q$8,3,0)/100)</f>
        <v/>
      </c>
      <c r="S39" s="32">
        <f t="shared" si="3"/>
        <v>0</v>
      </c>
      <c r="T39" s="70"/>
    </row>
    <row r="40" spans="1:20" x14ac:dyDescent="0.2">
      <c r="A40" s="42"/>
      <c r="B40" s="3"/>
      <c r="C40" s="3"/>
      <c r="D40" s="4"/>
      <c r="E40" s="4"/>
      <c r="F40" s="4"/>
      <c r="G40" s="4"/>
      <c r="H40" s="4"/>
      <c r="I40" s="4"/>
      <c r="J40" s="4"/>
      <c r="K40" s="4">
        <f t="shared" si="2"/>
        <v>0</v>
      </c>
      <c r="L40" s="32">
        <f t="shared" si="0"/>
        <v>0</v>
      </c>
      <c r="M40" s="33"/>
      <c r="N40" s="14"/>
      <c r="O40" s="34" t="str">
        <f>IF(OR(M40="",N40=""),"",VLOOKUP(CONCATENATE(M40," dienų darbo savaitė"),'Atostogų išmokų FN'!$A$8:$AH$9,N40-16)/100)</f>
        <v/>
      </c>
      <c r="P40" s="32">
        <f t="shared" si="1"/>
        <v>0</v>
      </c>
      <c r="Q40" s="4"/>
      <c r="R40" s="34" t="str">
        <f>IF(OR(M40="",Q40=""),"",HLOOKUP(Q40,'Papild.poilsio d. išmokų FN '!$C$6:$Q$8,3,0)/100)</f>
        <v/>
      </c>
      <c r="S40" s="32">
        <f t="shared" si="3"/>
        <v>0</v>
      </c>
      <c r="T40" s="70"/>
    </row>
    <row r="41" spans="1:20" x14ac:dyDescent="0.2">
      <c r="A41" s="42"/>
      <c r="B41" s="3"/>
      <c r="C41" s="3"/>
      <c r="D41" s="4"/>
      <c r="E41" s="4"/>
      <c r="F41" s="4"/>
      <c r="G41" s="4"/>
      <c r="H41" s="4"/>
      <c r="I41" s="4"/>
      <c r="J41" s="4"/>
      <c r="K41" s="4">
        <f t="shared" si="2"/>
        <v>0</v>
      </c>
      <c r="L41" s="32">
        <f t="shared" si="0"/>
        <v>0</v>
      </c>
      <c r="M41" s="33"/>
      <c r="N41" s="14"/>
      <c r="O41" s="34" t="str">
        <f>IF(OR(M41="",N41=""),"",VLOOKUP(CONCATENATE(M41," dienų darbo savaitė"),'Atostogų išmokų FN'!$A$8:$AH$9,N41-16)/100)</f>
        <v/>
      </c>
      <c r="P41" s="32">
        <f t="shared" si="1"/>
        <v>0</v>
      </c>
      <c r="Q41" s="4"/>
      <c r="R41" s="34" t="str">
        <f>IF(OR(M41="",Q41=""),"",HLOOKUP(Q41,'Papild.poilsio d. išmokų FN '!$C$6:$Q$8,3,0)/100)</f>
        <v/>
      </c>
      <c r="S41" s="32">
        <f t="shared" si="3"/>
        <v>0</v>
      </c>
      <c r="T41" s="70"/>
    </row>
    <row r="42" spans="1:20" x14ac:dyDescent="0.2">
      <c r="A42" s="42"/>
      <c r="B42" s="3"/>
      <c r="C42" s="3"/>
      <c r="D42" s="4"/>
      <c r="E42" s="4"/>
      <c r="F42" s="4"/>
      <c r="G42" s="4"/>
      <c r="H42" s="4"/>
      <c r="I42" s="4"/>
      <c r="J42" s="4"/>
      <c r="K42" s="4">
        <f t="shared" si="2"/>
        <v>0</v>
      </c>
      <c r="L42" s="32">
        <f t="shared" si="0"/>
        <v>0</v>
      </c>
      <c r="M42" s="33"/>
      <c r="N42" s="14"/>
      <c r="O42" s="34" t="str">
        <f>IF(OR(M42="",N42=""),"",VLOOKUP(CONCATENATE(M42," dienų darbo savaitė"),'Atostogų išmokų FN'!$A$8:$AH$9,N42-16)/100)</f>
        <v/>
      </c>
      <c r="P42" s="32">
        <f t="shared" si="1"/>
        <v>0</v>
      </c>
      <c r="Q42" s="4"/>
      <c r="R42" s="34" t="str">
        <f>IF(OR(M42="",Q42=""),"",HLOOKUP(Q42,'Papild.poilsio d. išmokų FN '!$C$6:$Q$8,3,0)/100)</f>
        <v/>
      </c>
      <c r="S42" s="32">
        <f t="shared" si="3"/>
        <v>0</v>
      </c>
      <c r="T42" s="70"/>
    </row>
    <row r="43" spans="1:20" x14ac:dyDescent="0.2">
      <c r="A43" s="42"/>
      <c r="B43" s="3"/>
      <c r="C43" s="3"/>
      <c r="D43" s="4"/>
      <c r="E43" s="4"/>
      <c r="F43" s="4"/>
      <c r="G43" s="4"/>
      <c r="H43" s="4"/>
      <c r="I43" s="4"/>
      <c r="J43" s="4"/>
      <c r="K43" s="4">
        <f t="shared" si="2"/>
        <v>0</v>
      </c>
      <c r="L43" s="32">
        <f t="shared" si="0"/>
        <v>0</v>
      </c>
      <c r="M43" s="33"/>
      <c r="N43" s="14"/>
      <c r="O43" s="34" t="str">
        <f>IF(OR(M43="",N43=""),"",VLOOKUP(CONCATENATE(M43," dienų darbo savaitė"),'Atostogų išmokų FN'!$A$8:$AH$9,N43-16)/100)</f>
        <v/>
      </c>
      <c r="P43" s="32">
        <f t="shared" si="1"/>
        <v>0</v>
      </c>
      <c r="Q43" s="4"/>
      <c r="R43" s="34" t="str">
        <f>IF(OR(M43="",Q43=""),"",HLOOKUP(Q43,'Papild.poilsio d. išmokų FN '!$C$6:$Q$8,3,0)/100)</f>
        <v/>
      </c>
      <c r="S43" s="32">
        <f t="shared" si="3"/>
        <v>0</v>
      </c>
      <c r="T43" s="70"/>
    </row>
    <row r="44" spans="1:20" x14ac:dyDescent="0.2">
      <c r="A44" s="42"/>
      <c r="B44" s="3"/>
      <c r="C44" s="3"/>
      <c r="D44" s="4"/>
      <c r="E44" s="4"/>
      <c r="F44" s="4"/>
      <c r="G44" s="4"/>
      <c r="H44" s="4"/>
      <c r="I44" s="4"/>
      <c r="J44" s="4"/>
      <c r="K44" s="4">
        <f t="shared" si="2"/>
        <v>0</v>
      </c>
      <c r="L44" s="32">
        <f t="shared" si="0"/>
        <v>0</v>
      </c>
      <c r="M44" s="33"/>
      <c r="N44" s="14"/>
      <c r="O44" s="34" t="str">
        <f>IF(OR(M44="",N44=""),"",VLOOKUP(CONCATENATE(M44," dienų darbo savaitė"),'Atostogų išmokų FN'!$A$8:$AH$9,N44-16)/100)</f>
        <v/>
      </c>
      <c r="P44" s="32">
        <f t="shared" si="1"/>
        <v>0</v>
      </c>
      <c r="Q44" s="4"/>
      <c r="R44" s="34" t="str">
        <f>IF(OR(M44="",Q44=""),"",HLOOKUP(Q44,'Papild.poilsio d. išmokų FN '!$C$6:$Q$8,3,0)/100)</f>
        <v/>
      </c>
      <c r="S44" s="32">
        <f t="shared" si="3"/>
        <v>0</v>
      </c>
      <c r="T44" s="70"/>
    </row>
    <row r="45" spans="1:20" x14ac:dyDescent="0.2">
      <c r="A45" s="42"/>
      <c r="B45" s="3"/>
      <c r="C45" s="3"/>
      <c r="D45" s="4"/>
      <c r="E45" s="4"/>
      <c r="F45" s="4"/>
      <c r="G45" s="4"/>
      <c r="H45" s="4"/>
      <c r="I45" s="4"/>
      <c r="J45" s="4"/>
      <c r="K45" s="4">
        <f t="shared" si="2"/>
        <v>0</v>
      </c>
      <c r="L45" s="32">
        <f t="shared" si="0"/>
        <v>0</v>
      </c>
      <c r="M45" s="33"/>
      <c r="N45" s="14"/>
      <c r="O45" s="34" t="str">
        <f>IF(OR(M45="",N45=""),"",VLOOKUP(CONCATENATE(M45," dienų darbo savaitė"),'Atostogų išmokų FN'!$A$8:$AH$9,N45-16)/100)</f>
        <v/>
      </c>
      <c r="P45" s="32">
        <f t="shared" si="1"/>
        <v>0</v>
      </c>
      <c r="Q45" s="4"/>
      <c r="R45" s="34" t="str">
        <f>IF(OR(M45="",Q45=""),"",HLOOKUP(Q45,'Papild.poilsio d. išmokų FN '!$C$6:$Q$8,3,0)/100)</f>
        <v/>
      </c>
      <c r="S45" s="32">
        <f t="shared" si="3"/>
        <v>0</v>
      </c>
      <c r="T45" s="70"/>
    </row>
    <row r="46" spans="1:20" x14ac:dyDescent="0.2">
      <c r="A46" s="42"/>
      <c r="B46" s="3"/>
      <c r="C46" s="3"/>
      <c r="D46" s="4"/>
      <c r="E46" s="4"/>
      <c r="F46" s="4"/>
      <c r="G46" s="4"/>
      <c r="H46" s="4"/>
      <c r="I46" s="4"/>
      <c r="J46" s="4"/>
      <c r="K46" s="4">
        <f t="shared" si="2"/>
        <v>0</v>
      </c>
      <c r="L46" s="32">
        <f t="shared" si="0"/>
        <v>0</v>
      </c>
      <c r="M46" s="33"/>
      <c r="N46" s="14"/>
      <c r="O46" s="34" t="str">
        <f>IF(OR(M46="",N46=""),"",VLOOKUP(CONCATENATE(M46," dienų darbo savaitė"),'Atostogų išmokų FN'!$A$8:$AH$9,N46-16)/100)</f>
        <v/>
      </c>
      <c r="P46" s="32">
        <f t="shared" si="1"/>
        <v>0</v>
      </c>
      <c r="Q46" s="4"/>
      <c r="R46" s="34" t="str">
        <f>IF(OR(M46="",Q46=""),"",HLOOKUP(Q46,'Papild.poilsio d. išmokų FN '!$C$6:$Q$8,3,0)/100)</f>
        <v/>
      </c>
      <c r="S46" s="32">
        <f t="shared" si="3"/>
        <v>0</v>
      </c>
      <c r="T46" s="70"/>
    </row>
    <row r="47" spans="1:20" x14ac:dyDescent="0.2">
      <c r="A47" s="42"/>
      <c r="B47" s="3"/>
      <c r="C47" s="3"/>
      <c r="D47" s="4"/>
      <c r="E47" s="4"/>
      <c r="F47" s="4"/>
      <c r="G47" s="4"/>
      <c r="H47" s="4"/>
      <c r="I47" s="4"/>
      <c r="J47" s="4"/>
      <c r="K47" s="4">
        <f t="shared" si="2"/>
        <v>0</v>
      </c>
      <c r="L47" s="32">
        <f t="shared" si="0"/>
        <v>0</v>
      </c>
      <c r="M47" s="33"/>
      <c r="N47" s="14"/>
      <c r="O47" s="34" t="str">
        <f>IF(OR(M47="",N47=""),"",VLOOKUP(CONCATENATE(M47," dienų darbo savaitė"),'Atostogų išmokų FN'!$A$8:$AH$9,N47-16)/100)</f>
        <v/>
      </c>
      <c r="P47" s="32">
        <f t="shared" si="1"/>
        <v>0</v>
      </c>
      <c r="Q47" s="4"/>
      <c r="R47" s="34" t="str">
        <f>IF(OR(M47="",Q47=""),"",HLOOKUP(Q47,'Papild.poilsio d. išmokų FN '!$C$6:$Q$8,3,0)/100)</f>
        <v/>
      </c>
      <c r="S47" s="32">
        <f t="shared" si="3"/>
        <v>0</v>
      </c>
      <c r="T47" s="70"/>
    </row>
    <row r="48" spans="1:20" x14ac:dyDescent="0.2">
      <c r="A48" s="42"/>
      <c r="B48" s="3"/>
      <c r="C48" s="3"/>
      <c r="D48" s="4"/>
      <c r="E48" s="4"/>
      <c r="F48" s="4"/>
      <c r="G48" s="4"/>
      <c r="H48" s="4"/>
      <c r="I48" s="4"/>
      <c r="J48" s="4"/>
      <c r="K48" s="4">
        <f t="shared" si="2"/>
        <v>0</v>
      </c>
      <c r="L48" s="32">
        <f t="shared" si="0"/>
        <v>0</v>
      </c>
      <c r="M48" s="33"/>
      <c r="N48" s="14"/>
      <c r="O48" s="34" t="str">
        <f>IF(OR(M48="",N48=""),"",VLOOKUP(CONCATENATE(M48," dienų darbo savaitė"),'Atostogų išmokų FN'!$A$8:$AH$9,N48-16)/100)</f>
        <v/>
      </c>
      <c r="P48" s="32">
        <f t="shared" si="1"/>
        <v>0</v>
      </c>
      <c r="Q48" s="4"/>
      <c r="R48" s="34" t="str">
        <f>IF(OR(M48="",Q48=""),"",HLOOKUP(Q48,'Papild.poilsio d. išmokų FN '!$C$6:$Q$8,3,0)/100)</f>
        <v/>
      </c>
      <c r="S48" s="32">
        <f t="shared" si="3"/>
        <v>0</v>
      </c>
      <c r="T48" s="70"/>
    </row>
    <row r="49" spans="1:20" x14ac:dyDescent="0.2">
      <c r="A49" s="42"/>
      <c r="B49" s="3"/>
      <c r="C49" s="3"/>
      <c r="D49" s="4"/>
      <c r="E49" s="4"/>
      <c r="F49" s="4"/>
      <c r="G49" s="4"/>
      <c r="H49" s="4"/>
      <c r="I49" s="4"/>
      <c r="J49" s="4"/>
      <c r="K49" s="4">
        <f t="shared" si="2"/>
        <v>0</v>
      </c>
      <c r="L49" s="32">
        <f t="shared" si="0"/>
        <v>0</v>
      </c>
      <c r="M49" s="33"/>
      <c r="N49" s="14"/>
      <c r="O49" s="34" t="str">
        <f>IF(OR(M49="",N49=""),"",VLOOKUP(CONCATENATE(M49," dienų darbo savaitė"),'Atostogų išmokų FN'!$A$8:$AH$9,N49-16)/100)</f>
        <v/>
      </c>
      <c r="P49" s="32">
        <f t="shared" si="1"/>
        <v>0</v>
      </c>
      <c r="Q49" s="4"/>
      <c r="R49" s="34" t="str">
        <f>IF(OR(M49="",Q49=""),"",HLOOKUP(Q49,'Papild.poilsio d. išmokų FN '!$C$6:$Q$8,3,0)/100)</f>
        <v/>
      </c>
      <c r="S49" s="32">
        <f t="shared" si="3"/>
        <v>0</v>
      </c>
      <c r="T49" s="70"/>
    </row>
    <row r="50" spans="1:20" x14ac:dyDescent="0.2">
      <c r="A50" s="42"/>
      <c r="B50" s="3"/>
      <c r="C50" s="3"/>
      <c r="D50" s="4"/>
      <c r="E50" s="4"/>
      <c r="F50" s="4"/>
      <c r="G50" s="4"/>
      <c r="H50" s="4"/>
      <c r="I50" s="4"/>
      <c r="J50" s="4"/>
      <c r="K50" s="4">
        <f t="shared" si="2"/>
        <v>0</v>
      </c>
      <c r="L50" s="32">
        <f t="shared" si="0"/>
        <v>0</v>
      </c>
      <c r="M50" s="33"/>
      <c r="N50" s="14"/>
      <c r="O50" s="34" t="str">
        <f>IF(OR(M50="",N50=""),"",VLOOKUP(CONCATENATE(M50," dienų darbo savaitė"),'Atostogų išmokų FN'!$A$8:$AH$9,N50-16)/100)</f>
        <v/>
      </c>
      <c r="P50" s="32">
        <f t="shared" si="1"/>
        <v>0</v>
      </c>
      <c r="Q50" s="4"/>
      <c r="R50" s="34" t="str">
        <f>IF(OR(M50="",Q50=""),"",HLOOKUP(Q50,'Papild.poilsio d. išmokų FN '!$C$6:$Q$8,3,0)/100)</f>
        <v/>
      </c>
      <c r="S50" s="32">
        <f t="shared" si="3"/>
        <v>0</v>
      </c>
      <c r="T50" s="70"/>
    </row>
    <row r="51" spans="1:20" x14ac:dyDescent="0.2">
      <c r="A51" s="42"/>
      <c r="B51" s="3"/>
      <c r="C51" s="3"/>
      <c r="D51" s="4"/>
      <c r="E51" s="4"/>
      <c r="F51" s="4"/>
      <c r="G51" s="4"/>
      <c r="H51" s="4"/>
      <c r="I51" s="4"/>
      <c r="J51" s="4"/>
      <c r="K51" s="4">
        <f t="shared" si="2"/>
        <v>0</v>
      </c>
      <c r="L51" s="32">
        <f t="shared" si="0"/>
        <v>0</v>
      </c>
      <c r="M51" s="33"/>
      <c r="N51" s="14"/>
      <c r="O51" s="34" t="str">
        <f>IF(OR(M51="",N51=""),"",VLOOKUP(CONCATENATE(M51," dienų darbo savaitė"),'Atostogų išmokų FN'!$A$8:$AH$9,N51-16)/100)</f>
        <v/>
      </c>
      <c r="P51" s="32">
        <f t="shared" si="1"/>
        <v>0</v>
      </c>
      <c r="Q51" s="4"/>
      <c r="R51" s="34" t="str">
        <f>IF(OR(M51="",Q51=""),"",HLOOKUP(Q51,'Papild.poilsio d. išmokų FN '!$C$6:$Q$8,3,0)/100)</f>
        <v/>
      </c>
      <c r="S51" s="32">
        <f t="shared" si="3"/>
        <v>0</v>
      </c>
      <c r="T51" s="70"/>
    </row>
    <row r="52" spans="1:20" x14ac:dyDescent="0.2">
      <c r="A52" s="42"/>
      <c r="B52" s="3"/>
      <c r="C52" s="3"/>
      <c r="D52" s="4"/>
      <c r="E52" s="4"/>
      <c r="F52" s="4"/>
      <c r="G52" s="4"/>
      <c r="H52" s="4"/>
      <c r="I52" s="4"/>
      <c r="J52" s="4"/>
      <c r="K52" s="4">
        <f t="shared" si="2"/>
        <v>0</v>
      </c>
      <c r="L52" s="32">
        <f t="shared" si="0"/>
        <v>0</v>
      </c>
      <c r="M52" s="33"/>
      <c r="N52" s="14"/>
      <c r="O52" s="34" t="str">
        <f>IF(OR(M52="",N52=""),"",VLOOKUP(CONCATENATE(M52," dienų darbo savaitė"),'Atostogų išmokų FN'!$A$8:$AH$9,N52-16)/100)</f>
        <v/>
      </c>
      <c r="P52" s="32">
        <f t="shared" si="1"/>
        <v>0</v>
      </c>
      <c r="Q52" s="4"/>
      <c r="R52" s="34" t="str">
        <f>IF(OR(M52="",Q52=""),"",HLOOKUP(Q52,'Papild.poilsio d. išmokų FN '!$C$6:$Q$8,3,0)/100)</f>
        <v/>
      </c>
      <c r="S52" s="32">
        <f t="shared" si="3"/>
        <v>0</v>
      </c>
      <c r="T52" s="70"/>
    </row>
    <row r="53" spans="1:20" x14ac:dyDescent="0.2">
      <c r="A53" s="42"/>
      <c r="B53" s="3"/>
      <c r="C53" s="3"/>
      <c r="D53" s="4"/>
      <c r="E53" s="4"/>
      <c r="F53" s="4"/>
      <c r="G53" s="4"/>
      <c r="H53" s="4"/>
      <c r="I53" s="4"/>
      <c r="J53" s="4"/>
      <c r="K53" s="4">
        <f t="shared" si="2"/>
        <v>0</v>
      </c>
      <c r="L53" s="32">
        <f t="shared" si="0"/>
        <v>0</v>
      </c>
      <c r="M53" s="33"/>
      <c r="N53" s="14"/>
      <c r="O53" s="34" t="str">
        <f>IF(OR(M53="",N53=""),"",VLOOKUP(CONCATENATE(M53," dienų darbo savaitė"),'Atostogų išmokų FN'!$A$8:$AH$9,N53-16)/100)</f>
        <v/>
      </c>
      <c r="P53" s="32">
        <f t="shared" si="1"/>
        <v>0</v>
      </c>
      <c r="Q53" s="4"/>
      <c r="R53" s="34" t="str">
        <f>IF(OR(M53="",Q53=""),"",HLOOKUP(Q53,'Papild.poilsio d. išmokų FN '!$C$6:$Q$8,3,0)/100)</f>
        <v/>
      </c>
      <c r="S53" s="32">
        <f t="shared" si="3"/>
        <v>0</v>
      </c>
      <c r="T53" s="70"/>
    </row>
    <row r="54" spans="1:20" x14ac:dyDescent="0.2">
      <c r="A54" s="42"/>
      <c r="B54" s="3"/>
      <c r="C54" s="3"/>
      <c r="D54" s="4"/>
      <c r="E54" s="4"/>
      <c r="F54" s="4"/>
      <c r="G54" s="4"/>
      <c r="H54" s="4"/>
      <c r="I54" s="4"/>
      <c r="J54" s="4"/>
      <c r="K54" s="4">
        <f t="shared" si="2"/>
        <v>0</v>
      </c>
      <c r="L54" s="32">
        <f t="shared" si="0"/>
        <v>0</v>
      </c>
      <c r="M54" s="33"/>
      <c r="N54" s="14"/>
      <c r="O54" s="34" t="str">
        <f>IF(OR(M54="",N54=""),"",VLOOKUP(CONCATENATE(M54," dienų darbo savaitė"),'Atostogų išmokų FN'!$A$8:$AH$9,N54-16)/100)</f>
        <v/>
      </c>
      <c r="P54" s="32">
        <f t="shared" si="1"/>
        <v>0</v>
      </c>
      <c r="Q54" s="4"/>
      <c r="R54" s="34" t="str">
        <f>IF(OR(M54="",Q54=""),"",HLOOKUP(Q54,'Papild.poilsio d. išmokų FN '!$C$6:$Q$8,3,0)/100)</f>
        <v/>
      </c>
      <c r="S54" s="32">
        <f t="shared" si="3"/>
        <v>0</v>
      </c>
      <c r="T54" s="70"/>
    </row>
    <row r="55" spans="1:20" x14ac:dyDescent="0.2">
      <c r="A55" s="42"/>
      <c r="B55" s="3"/>
      <c r="C55" s="3"/>
      <c r="D55" s="4"/>
      <c r="E55" s="4"/>
      <c r="F55" s="4"/>
      <c r="G55" s="4"/>
      <c r="H55" s="4"/>
      <c r="I55" s="4"/>
      <c r="J55" s="4"/>
      <c r="K55" s="4">
        <f t="shared" si="2"/>
        <v>0</v>
      </c>
      <c r="L55" s="32">
        <f t="shared" si="0"/>
        <v>0</v>
      </c>
      <c r="M55" s="33"/>
      <c r="N55" s="14"/>
      <c r="O55" s="34" t="str">
        <f>IF(OR(M55="",N55=""),"",VLOOKUP(CONCATENATE(M55," dienų darbo savaitė"),'Atostogų išmokų FN'!$A$8:$AH$9,N55-16)/100)</f>
        <v/>
      </c>
      <c r="P55" s="32">
        <f t="shared" si="1"/>
        <v>0</v>
      </c>
      <c r="Q55" s="4"/>
      <c r="R55" s="34" t="str">
        <f>IF(OR(M55="",Q55=""),"",HLOOKUP(Q55,'Papild.poilsio d. išmokų FN '!$C$6:$Q$8,3,0)/100)</f>
        <v/>
      </c>
      <c r="S55" s="32">
        <f t="shared" si="3"/>
        <v>0</v>
      </c>
      <c r="T55" s="70"/>
    </row>
    <row r="56" spans="1:20" x14ac:dyDescent="0.2">
      <c r="A56" s="42"/>
      <c r="B56" s="3"/>
      <c r="C56" s="3"/>
      <c r="D56" s="4"/>
      <c r="E56" s="4"/>
      <c r="F56" s="4"/>
      <c r="G56" s="4"/>
      <c r="H56" s="4"/>
      <c r="I56" s="4"/>
      <c r="J56" s="4"/>
      <c r="K56" s="4">
        <f t="shared" si="2"/>
        <v>0</v>
      </c>
      <c r="L56" s="32">
        <f t="shared" si="0"/>
        <v>0</v>
      </c>
      <c r="M56" s="33"/>
      <c r="N56" s="14"/>
      <c r="O56" s="34" t="str">
        <f>IF(OR(M56="",N56=""),"",VLOOKUP(CONCATENATE(M56," dienų darbo savaitė"),'Atostogų išmokų FN'!$A$8:$AH$9,N56-16)/100)</f>
        <v/>
      </c>
      <c r="P56" s="32">
        <f t="shared" si="1"/>
        <v>0</v>
      </c>
      <c r="Q56" s="4"/>
      <c r="R56" s="34" t="str">
        <f>IF(OR(M56="",Q56=""),"",HLOOKUP(Q56,'Papild.poilsio d. išmokų FN '!$C$6:$Q$8,3,0)/100)</f>
        <v/>
      </c>
      <c r="S56" s="32">
        <f t="shared" si="3"/>
        <v>0</v>
      </c>
      <c r="T56" s="70"/>
    </row>
    <row r="57" spans="1:20" x14ac:dyDescent="0.2">
      <c r="A57" s="42"/>
      <c r="B57" s="3"/>
      <c r="C57" s="3"/>
      <c r="D57" s="4"/>
      <c r="E57" s="4"/>
      <c r="F57" s="4"/>
      <c r="G57" s="4"/>
      <c r="H57" s="4"/>
      <c r="I57" s="4"/>
      <c r="J57" s="4"/>
      <c r="K57" s="4">
        <f t="shared" si="2"/>
        <v>0</v>
      </c>
      <c r="L57" s="32">
        <f t="shared" si="0"/>
        <v>0</v>
      </c>
      <c r="M57" s="33"/>
      <c r="N57" s="14"/>
      <c r="O57" s="34" t="str">
        <f>IF(OR(M57="",N57=""),"",VLOOKUP(CONCATENATE(M57," dienų darbo savaitė"),'Atostogų išmokų FN'!$A$8:$AH$9,N57-16)/100)</f>
        <v/>
      </c>
      <c r="P57" s="32">
        <f t="shared" si="1"/>
        <v>0</v>
      </c>
      <c r="Q57" s="4"/>
      <c r="R57" s="34" t="str">
        <f>IF(OR(M57="",Q57=""),"",HLOOKUP(Q57,'Papild.poilsio d. išmokų FN '!$C$6:$Q$8,3,0)/100)</f>
        <v/>
      </c>
      <c r="S57" s="32">
        <f t="shared" si="3"/>
        <v>0</v>
      </c>
      <c r="T57" s="70"/>
    </row>
    <row r="58" spans="1:20" x14ac:dyDescent="0.2">
      <c r="A58" s="42"/>
      <c r="B58" s="3"/>
      <c r="C58" s="3"/>
      <c r="D58" s="4"/>
      <c r="E58" s="4"/>
      <c r="F58" s="4"/>
      <c r="G58" s="4"/>
      <c r="H58" s="4"/>
      <c r="I58" s="4"/>
      <c r="J58" s="4"/>
      <c r="K58" s="4">
        <f t="shared" si="2"/>
        <v>0</v>
      </c>
      <c r="L58" s="32">
        <f t="shared" si="0"/>
        <v>0</v>
      </c>
      <c r="M58" s="33"/>
      <c r="N58" s="14"/>
      <c r="O58" s="34" t="str">
        <f>IF(OR(M58="",N58=""),"",VLOOKUP(CONCATENATE(M58," dienų darbo savaitė"),'Atostogų išmokų FN'!$A$8:$AH$9,N58-16)/100)</f>
        <v/>
      </c>
      <c r="P58" s="32">
        <f t="shared" si="1"/>
        <v>0</v>
      </c>
      <c r="Q58" s="4"/>
      <c r="R58" s="34" t="str">
        <f>IF(OR(M58="",Q58=""),"",HLOOKUP(Q58,'Papild.poilsio d. išmokų FN '!$C$6:$Q$8,3,0)/100)</f>
        <v/>
      </c>
      <c r="S58" s="32">
        <f t="shared" si="3"/>
        <v>0</v>
      </c>
      <c r="T58" s="70"/>
    </row>
    <row r="59" spans="1:20" x14ac:dyDescent="0.2">
      <c r="A59" s="42"/>
      <c r="B59" s="3"/>
      <c r="C59" s="3"/>
      <c r="D59" s="4"/>
      <c r="E59" s="4"/>
      <c r="F59" s="4"/>
      <c r="G59" s="4"/>
      <c r="H59" s="4"/>
      <c r="I59" s="4"/>
      <c r="J59" s="4"/>
      <c r="K59" s="4">
        <f t="shared" si="2"/>
        <v>0</v>
      </c>
      <c r="L59" s="32">
        <f t="shared" si="0"/>
        <v>0</v>
      </c>
      <c r="M59" s="33"/>
      <c r="N59" s="14"/>
      <c r="O59" s="34" t="str">
        <f>IF(OR(M59="",N59=""),"",VLOOKUP(CONCATENATE(M59," dienų darbo savaitė"),'Atostogų išmokų FN'!$A$8:$AH$9,N59-16)/100)</f>
        <v/>
      </c>
      <c r="P59" s="32">
        <f t="shared" si="1"/>
        <v>0</v>
      </c>
      <c r="Q59" s="4"/>
      <c r="R59" s="34" t="str">
        <f>IF(OR(M59="",Q59=""),"",HLOOKUP(Q59,'Papild.poilsio d. išmokų FN '!$C$6:$Q$8,3,0)/100)</f>
        <v/>
      </c>
      <c r="S59" s="32">
        <f t="shared" si="3"/>
        <v>0</v>
      </c>
      <c r="T59" s="70"/>
    </row>
    <row r="60" spans="1:20" x14ac:dyDescent="0.2">
      <c r="A60" s="42"/>
      <c r="B60" s="3"/>
      <c r="C60" s="3"/>
      <c r="D60" s="4"/>
      <c r="E60" s="4"/>
      <c r="F60" s="4"/>
      <c r="G60" s="4"/>
      <c r="H60" s="4"/>
      <c r="I60" s="4"/>
      <c r="J60" s="4"/>
      <c r="K60" s="4">
        <f t="shared" si="2"/>
        <v>0</v>
      </c>
      <c r="L60" s="32">
        <f t="shared" si="0"/>
        <v>0</v>
      </c>
      <c r="M60" s="33"/>
      <c r="N60" s="14"/>
      <c r="O60" s="34" t="str">
        <f>IF(OR(M60="",N60=""),"",VLOOKUP(CONCATENATE(M60," dienų darbo savaitė"),'Atostogų išmokų FN'!$A$8:$AH$9,N60-16)/100)</f>
        <v/>
      </c>
      <c r="P60" s="32">
        <f t="shared" si="1"/>
        <v>0</v>
      </c>
      <c r="Q60" s="4"/>
      <c r="R60" s="34" t="str">
        <f>IF(OR(M60="",Q60=""),"",HLOOKUP(Q60,'Papild.poilsio d. išmokų FN '!$C$6:$Q$8,3,0)/100)</f>
        <v/>
      </c>
      <c r="S60" s="32">
        <f t="shared" si="3"/>
        <v>0</v>
      </c>
      <c r="T60" s="70"/>
    </row>
    <row r="61" spans="1:20" x14ac:dyDescent="0.2">
      <c r="A61" s="42"/>
      <c r="B61" s="3"/>
      <c r="C61" s="3"/>
      <c r="D61" s="4"/>
      <c r="E61" s="4"/>
      <c r="F61" s="4"/>
      <c r="G61" s="4"/>
      <c r="H61" s="4"/>
      <c r="I61" s="4"/>
      <c r="J61" s="4"/>
      <c r="K61" s="4">
        <f t="shared" si="2"/>
        <v>0</v>
      </c>
      <c r="L61" s="32">
        <f t="shared" si="0"/>
        <v>0</v>
      </c>
      <c r="M61" s="33"/>
      <c r="N61" s="14"/>
      <c r="O61" s="34" t="str">
        <f>IF(OR(M61="",N61=""),"",VLOOKUP(CONCATENATE(M61," dienų darbo savaitė"),'Atostogų išmokų FN'!$A$8:$AH$9,N61-16)/100)</f>
        <v/>
      </c>
      <c r="P61" s="32">
        <f t="shared" si="1"/>
        <v>0</v>
      </c>
      <c r="Q61" s="4"/>
      <c r="R61" s="34" t="str">
        <f>IF(OR(M61="",Q61=""),"",HLOOKUP(Q61,'Papild.poilsio d. išmokų FN '!$C$6:$Q$8,3,0)/100)</f>
        <v/>
      </c>
      <c r="S61" s="32">
        <f t="shared" si="3"/>
        <v>0</v>
      </c>
      <c r="T61" s="70"/>
    </row>
    <row r="62" spans="1:20" x14ac:dyDescent="0.2">
      <c r="A62" s="42"/>
      <c r="B62" s="3"/>
      <c r="C62" s="3"/>
      <c r="D62" s="4"/>
      <c r="E62" s="4"/>
      <c r="F62" s="4"/>
      <c r="G62" s="4"/>
      <c r="H62" s="4"/>
      <c r="I62" s="4"/>
      <c r="J62" s="4"/>
      <c r="K62" s="4">
        <f t="shared" si="2"/>
        <v>0</v>
      </c>
      <c r="L62" s="32">
        <f t="shared" si="0"/>
        <v>0</v>
      </c>
      <c r="M62" s="33"/>
      <c r="N62" s="14"/>
      <c r="O62" s="34" t="str">
        <f>IF(OR(M62="",N62=""),"",VLOOKUP(CONCATENATE(M62," dienų darbo savaitė"),'Atostogų išmokų FN'!$A$8:$AH$9,N62-16)/100)</f>
        <v/>
      </c>
      <c r="P62" s="32">
        <f t="shared" si="1"/>
        <v>0</v>
      </c>
      <c r="Q62" s="4"/>
      <c r="R62" s="34" t="str">
        <f>IF(OR(M62="",Q62=""),"",HLOOKUP(Q62,'Papild.poilsio d. išmokų FN '!$C$6:$Q$8,3,0)/100)</f>
        <v/>
      </c>
      <c r="S62" s="32">
        <f t="shared" si="3"/>
        <v>0</v>
      </c>
      <c r="T62" s="70"/>
    </row>
    <row r="63" spans="1:20" x14ac:dyDescent="0.2">
      <c r="A63" s="42"/>
      <c r="B63" s="3"/>
      <c r="C63" s="3"/>
      <c r="D63" s="4"/>
      <c r="E63" s="4"/>
      <c r="F63" s="4"/>
      <c r="G63" s="4"/>
      <c r="H63" s="4"/>
      <c r="I63" s="4"/>
      <c r="J63" s="4"/>
      <c r="K63" s="4">
        <f t="shared" si="2"/>
        <v>0</v>
      </c>
      <c r="L63" s="32">
        <f t="shared" si="0"/>
        <v>0</v>
      </c>
      <c r="M63" s="33"/>
      <c r="N63" s="14"/>
      <c r="O63" s="34" t="str">
        <f>IF(OR(M63="",N63=""),"",VLOOKUP(CONCATENATE(M63," dienų darbo savaitė"),'Atostogų išmokų FN'!$A$8:$AH$9,N63-16)/100)</f>
        <v/>
      </c>
      <c r="P63" s="32">
        <f t="shared" si="1"/>
        <v>0</v>
      </c>
      <c r="Q63" s="4"/>
      <c r="R63" s="34" t="str">
        <f>IF(OR(M63="",Q63=""),"",HLOOKUP(Q63,'Papild.poilsio d. išmokų FN '!$C$6:$Q$8,3,0)/100)</f>
        <v/>
      </c>
      <c r="S63" s="32">
        <f t="shared" si="3"/>
        <v>0</v>
      </c>
      <c r="T63" s="70"/>
    </row>
    <row r="64" spans="1:20" x14ac:dyDescent="0.2">
      <c r="A64" s="42"/>
      <c r="B64" s="3"/>
      <c r="C64" s="3"/>
      <c r="D64" s="4"/>
      <c r="E64" s="4"/>
      <c r="F64" s="4"/>
      <c r="G64" s="4"/>
      <c r="H64" s="4"/>
      <c r="I64" s="4"/>
      <c r="J64" s="4"/>
      <c r="K64" s="4">
        <f t="shared" si="2"/>
        <v>0</v>
      </c>
      <c r="L64" s="32">
        <f t="shared" si="0"/>
        <v>0</v>
      </c>
      <c r="M64" s="33"/>
      <c r="N64" s="14"/>
      <c r="O64" s="34" t="str">
        <f>IF(OR(M64="",N64=""),"",VLOOKUP(CONCATENATE(M64," dienų darbo savaitė"),'Atostogų išmokų FN'!$A$8:$AH$9,N64-16)/100)</f>
        <v/>
      </c>
      <c r="P64" s="32">
        <f t="shared" si="1"/>
        <v>0</v>
      </c>
      <c r="Q64" s="4"/>
      <c r="R64" s="34" t="str">
        <f>IF(OR(M64="",Q64=""),"",HLOOKUP(Q64,'Papild.poilsio d. išmokų FN '!$C$6:$Q$8,3,0)/100)</f>
        <v/>
      </c>
      <c r="S64" s="32">
        <f t="shared" si="3"/>
        <v>0</v>
      </c>
      <c r="T64" s="70"/>
    </row>
    <row r="65" spans="1:20" x14ac:dyDescent="0.2">
      <c r="A65" s="42"/>
      <c r="B65" s="3"/>
      <c r="C65" s="3"/>
      <c r="D65" s="4"/>
      <c r="E65" s="4"/>
      <c r="F65" s="4"/>
      <c r="G65" s="4"/>
      <c r="H65" s="4"/>
      <c r="I65" s="4"/>
      <c r="J65" s="4"/>
      <c r="K65" s="4">
        <f t="shared" si="2"/>
        <v>0</v>
      </c>
      <c r="L65" s="32">
        <f t="shared" si="0"/>
        <v>0</v>
      </c>
      <c r="M65" s="33"/>
      <c r="N65" s="14"/>
      <c r="O65" s="34" t="str">
        <f>IF(OR(M65="",N65=""),"",VLOOKUP(CONCATENATE(M65," dienų darbo savaitė"),'Atostogų išmokų FN'!$A$8:$AH$9,N65-16)/100)</f>
        <v/>
      </c>
      <c r="P65" s="32">
        <f t="shared" si="1"/>
        <v>0</v>
      </c>
      <c r="Q65" s="4"/>
      <c r="R65" s="34" t="str">
        <f>IF(OR(M65="",Q65=""),"",HLOOKUP(Q65,'Papild.poilsio d. išmokų FN '!$C$6:$Q$8,3,0)/100)</f>
        <v/>
      </c>
      <c r="S65" s="32">
        <f t="shared" si="3"/>
        <v>0</v>
      </c>
      <c r="T65" s="70"/>
    </row>
    <row r="66" spans="1:20" x14ac:dyDescent="0.2">
      <c r="A66" s="42"/>
      <c r="B66" s="3"/>
      <c r="C66" s="3"/>
      <c r="D66" s="4"/>
      <c r="E66" s="4"/>
      <c r="F66" s="4"/>
      <c r="G66" s="4"/>
      <c r="H66" s="4"/>
      <c r="I66" s="4"/>
      <c r="J66" s="4"/>
      <c r="K66" s="4">
        <f t="shared" si="2"/>
        <v>0</v>
      </c>
      <c r="L66" s="32">
        <f t="shared" si="0"/>
        <v>0</v>
      </c>
      <c r="M66" s="33"/>
      <c r="N66" s="14"/>
      <c r="O66" s="34" t="str">
        <f>IF(OR(M66="",N66=""),"",VLOOKUP(CONCATENATE(M66," dienų darbo savaitė"),'Atostogų išmokų FN'!$A$8:$AH$9,N66-16)/100)</f>
        <v/>
      </c>
      <c r="P66" s="32">
        <f t="shared" si="1"/>
        <v>0</v>
      </c>
      <c r="Q66" s="4"/>
      <c r="R66" s="34" t="str">
        <f>IF(OR(M66="",Q66=""),"",HLOOKUP(Q66,'Papild.poilsio d. išmokų FN '!$C$6:$Q$8,3,0)/100)</f>
        <v/>
      </c>
      <c r="S66" s="32">
        <f t="shared" si="3"/>
        <v>0</v>
      </c>
      <c r="T66" s="70"/>
    </row>
    <row r="67" spans="1:20" x14ac:dyDescent="0.2">
      <c r="A67" s="42"/>
      <c r="B67" s="3"/>
      <c r="C67" s="3"/>
      <c r="D67" s="4"/>
      <c r="E67" s="4"/>
      <c r="F67" s="4"/>
      <c r="G67" s="4"/>
      <c r="H67" s="4"/>
      <c r="I67" s="4"/>
      <c r="J67" s="4"/>
      <c r="K67" s="4">
        <f t="shared" si="2"/>
        <v>0</v>
      </c>
      <c r="L67" s="32">
        <f t="shared" si="0"/>
        <v>0</v>
      </c>
      <c r="M67" s="33"/>
      <c r="N67" s="14"/>
      <c r="O67" s="34" t="str">
        <f>IF(OR(M67="",N67=""),"",VLOOKUP(CONCATENATE(M67," dienų darbo savaitė"),'Atostogų išmokų FN'!$A$8:$AH$9,N67-16)/100)</f>
        <v/>
      </c>
      <c r="P67" s="32">
        <f t="shared" si="1"/>
        <v>0</v>
      </c>
      <c r="Q67" s="4"/>
      <c r="R67" s="34" t="str">
        <f>IF(OR(M67="",Q67=""),"",HLOOKUP(Q67,'Papild.poilsio d. išmokų FN '!$C$6:$Q$8,3,0)/100)</f>
        <v/>
      </c>
      <c r="S67" s="32">
        <f t="shared" si="3"/>
        <v>0</v>
      </c>
      <c r="T67" s="70"/>
    </row>
    <row r="68" spans="1:20" x14ac:dyDescent="0.2">
      <c r="A68" s="42"/>
      <c r="B68" s="3"/>
      <c r="C68" s="3"/>
      <c r="D68" s="4"/>
      <c r="E68" s="4"/>
      <c r="F68" s="4"/>
      <c r="G68" s="4"/>
      <c r="H68" s="4"/>
      <c r="I68" s="4"/>
      <c r="J68" s="4"/>
      <c r="K68" s="4">
        <f t="shared" si="2"/>
        <v>0</v>
      </c>
      <c r="L68" s="32">
        <f t="shared" si="0"/>
        <v>0</v>
      </c>
      <c r="M68" s="33"/>
      <c r="N68" s="14"/>
      <c r="O68" s="34" t="str">
        <f>IF(OR(M68="",N68=""),"",VLOOKUP(CONCATENATE(M68," dienų darbo savaitė"),'Atostogų išmokų FN'!$A$8:$AH$9,N68-16)/100)</f>
        <v/>
      </c>
      <c r="P68" s="32">
        <f t="shared" si="1"/>
        <v>0</v>
      </c>
      <c r="Q68" s="4"/>
      <c r="R68" s="34" t="str">
        <f>IF(OR(M68="",Q68=""),"",HLOOKUP(Q68,'Papild.poilsio d. išmokų FN '!$C$6:$Q$8,3,0)/100)</f>
        <v/>
      </c>
      <c r="S68" s="32">
        <f t="shared" si="3"/>
        <v>0</v>
      </c>
      <c r="T68" s="70"/>
    </row>
    <row r="69" spans="1:20" x14ac:dyDescent="0.2">
      <c r="A69" s="74" t="s">
        <v>17</v>
      </c>
      <c r="B69" s="74"/>
      <c r="C69" s="74"/>
      <c r="D69" s="35">
        <f t="shared" ref="D69:L69" si="4">SUM(D24:D68)</f>
        <v>55</v>
      </c>
      <c r="E69" s="35">
        <f t="shared" si="4"/>
        <v>40.5</v>
      </c>
      <c r="F69" s="35">
        <f t="shared" si="4"/>
        <v>6050</v>
      </c>
      <c r="G69" s="35">
        <f t="shared" si="4"/>
        <v>960</v>
      </c>
      <c r="H69" s="35">
        <f t="shared" si="4"/>
        <v>0</v>
      </c>
      <c r="I69" s="35">
        <f t="shared" si="4"/>
        <v>100</v>
      </c>
      <c r="J69" s="35">
        <f t="shared" si="4"/>
        <v>0</v>
      </c>
      <c r="K69" s="35">
        <f t="shared" si="4"/>
        <v>7213.0949999999993</v>
      </c>
      <c r="L69" s="35">
        <f t="shared" si="4"/>
        <v>4615.8059166666671</v>
      </c>
      <c r="M69" s="35"/>
      <c r="N69" s="35"/>
      <c r="O69" s="35"/>
      <c r="P69" s="35">
        <f>SUM(P24:P68)</f>
        <v>255.90052349999996</v>
      </c>
      <c r="Q69" s="35"/>
      <c r="R69" s="35"/>
      <c r="S69" s="35">
        <f>SUM(S24:S68)</f>
        <v>35.649529999999992</v>
      </c>
      <c r="T69" s="35"/>
    </row>
    <row r="70" spans="1:20" ht="13.5" customHeight="1" x14ac:dyDescent="0.2">
      <c r="A70" s="43"/>
      <c r="B70" s="44"/>
      <c r="C70" s="44"/>
      <c r="D70" s="45"/>
      <c r="E70" s="43"/>
      <c r="F70" s="45"/>
      <c r="G70" s="43"/>
      <c r="H70" s="43"/>
      <c r="I70" s="43"/>
      <c r="J70" s="43"/>
      <c r="K70" s="43"/>
      <c r="L70" s="46"/>
      <c r="M70" s="44"/>
      <c r="N70" s="44"/>
      <c r="O70" s="44"/>
      <c r="P70" s="44"/>
      <c r="Q70" s="44"/>
    </row>
    <row r="71" spans="1:20" ht="15.75" customHeight="1" x14ac:dyDescent="0.2">
      <c r="A71" s="75" t="s">
        <v>43</v>
      </c>
      <c r="B71" s="75"/>
      <c r="C71" s="75"/>
      <c r="D71" s="75"/>
      <c r="E71" s="75"/>
      <c r="F71" s="75"/>
      <c r="G71" s="75"/>
      <c r="H71" s="75"/>
      <c r="I71" s="75"/>
      <c r="J71" s="75"/>
      <c r="K71" s="75"/>
      <c r="L71" s="75"/>
      <c r="M71" s="75"/>
      <c r="N71" s="75"/>
      <c r="O71" s="75"/>
      <c r="P71" s="75"/>
      <c r="Q71" s="75"/>
      <c r="R71" s="75"/>
      <c r="S71" s="75"/>
      <c r="T71" s="75"/>
    </row>
    <row r="72" spans="1:20" ht="95.25" customHeight="1" x14ac:dyDescent="0.2">
      <c r="A72" s="76" t="s">
        <v>42</v>
      </c>
      <c r="B72" s="76"/>
      <c r="C72" s="76"/>
      <c r="D72" s="76"/>
      <c r="E72" s="76"/>
      <c r="F72" s="76"/>
      <c r="G72" s="76"/>
      <c r="H72" s="76"/>
      <c r="I72" s="76"/>
      <c r="J72" s="76"/>
      <c r="K72" s="76"/>
      <c r="L72" s="76"/>
      <c r="M72" s="76"/>
      <c r="N72" s="76"/>
      <c r="O72" s="76"/>
      <c r="P72" s="76"/>
      <c r="Q72" s="76"/>
      <c r="R72" s="76"/>
      <c r="S72" s="76"/>
      <c r="T72" s="76"/>
    </row>
    <row r="73" spans="1:20" ht="13.5" customHeight="1" x14ac:dyDescent="0.2">
      <c r="A73" s="5"/>
      <c r="B73" s="6"/>
      <c r="C73" s="6"/>
      <c r="D73" s="7"/>
      <c r="E73" s="5"/>
      <c r="F73" s="7"/>
      <c r="G73" s="5"/>
      <c r="H73" s="5"/>
      <c r="I73" s="5"/>
      <c r="J73" s="5"/>
      <c r="K73" s="5"/>
      <c r="L73" s="8"/>
      <c r="M73" s="6"/>
      <c r="N73" s="6"/>
      <c r="O73" s="6"/>
      <c r="P73" s="6"/>
      <c r="Q73" s="6"/>
    </row>
    <row r="74" spans="1:20" s="22" customFormat="1" x14ac:dyDescent="0.2">
      <c r="A74" s="20"/>
      <c r="B74" s="21"/>
      <c r="C74" s="21"/>
      <c r="D74" s="21"/>
      <c r="E74" s="20"/>
      <c r="F74" s="20"/>
      <c r="G74" s="20"/>
      <c r="H74" s="20"/>
      <c r="I74" s="20"/>
      <c r="J74" s="21"/>
      <c r="K74" s="21"/>
      <c r="L74" s="21"/>
      <c r="M74" s="20"/>
      <c r="N74" s="20"/>
      <c r="O74" s="20"/>
      <c r="P74" s="21"/>
      <c r="Q74" s="21"/>
      <c r="R74" s="21"/>
    </row>
    <row r="75" spans="1:20" ht="15" x14ac:dyDescent="0.2">
      <c r="A75" s="12"/>
      <c r="B75" s="77" t="s">
        <v>33</v>
      </c>
      <c r="C75" s="77"/>
      <c r="D75" s="77"/>
      <c r="E75" s="13"/>
      <c r="J75" s="77" t="s">
        <v>34</v>
      </c>
      <c r="K75" s="77"/>
      <c r="L75" s="77"/>
      <c r="P75" s="77" t="s">
        <v>35</v>
      </c>
      <c r="Q75" s="77"/>
      <c r="R75" s="77"/>
    </row>
    <row r="76" spans="1:20" ht="15" x14ac:dyDescent="0.2">
      <c r="A76" s="12"/>
      <c r="B76" s="13"/>
      <c r="C76" s="13"/>
      <c r="D76" s="13"/>
      <c r="E76" s="13"/>
    </row>
    <row r="77" spans="1:20" ht="15" x14ac:dyDescent="0.2">
      <c r="A77" s="73"/>
      <c r="B77" s="73"/>
      <c r="C77" s="73"/>
      <c r="D77" s="73"/>
      <c r="E77" s="73"/>
      <c r="F77" s="73"/>
      <c r="G77" s="73"/>
      <c r="H77" s="73"/>
      <c r="I77" s="73"/>
      <c r="J77" s="73"/>
      <c r="K77" s="73"/>
      <c r="L77" s="73"/>
      <c r="M77" s="73"/>
      <c r="N77" s="73"/>
      <c r="O77" s="73"/>
      <c r="P77" s="73"/>
      <c r="Q77" s="73"/>
      <c r="R77" s="73"/>
      <c r="S77" s="73"/>
      <c r="T77" s="73"/>
    </row>
    <row r="78" spans="1:20" ht="15" x14ac:dyDescent="0.2">
      <c r="A78" s="73" t="s">
        <v>79</v>
      </c>
      <c r="B78" s="73"/>
      <c r="C78" s="73"/>
      <c r="D78" s="73"/>
      <c r="E78" s="73"/>
      <c r="F78" s="73"/>
      <c r="G78" s="73"/>
      <c r="H78" s="73"/>
      <c r="I78" s="73"/>
      <c r="J78" s="73"/>
      <c r="K78" s="73"/>
      <c r="L78" s="73"/>
      <c r="M78" s="73"/>
      <c r="N78" s="73"/>
      <c r="O78" s="73"/>
      <c r="P78" s="73"/>
      <c r="Q78" s="73"/>
      <c r="R78" s="73"/>
      <c r="S78" s="73"/>
      <c r="T78" s="73"/>
    </row>
    <row r="79" spans="1:20" x14ac:dyDescent="0.2">
      <c r="A79" s="13"/>
      <c r="B79" s="23"/>
      <c r="C79" s="23"/>
      <c r="D79" s="23"/>
      <c r="E79" s="23"/>
      <c r="F79" s="13"/>
    </row>
    <row r="80" spans="1:20" ht="12.75" customHeight="1" x14ac:dyDescent="0.2">
      <c r="A80" s="13"/>
      <c r="B80" s="24"/>
      <c r="C80" s="24"/>
      <c r="D80" s="24"/>
      <c r="E80" s="24"/>
      <c r="F80" s="13"/>
    </row>
    <row r="84" spans="13:13" x14ac:dyDescent="0.2">
      <c r="M84" s="17" t="s">
        <v>31</v>
      </c>
    </row>
  </sheetData>
  <mergeCells count="39">
    <mergeCell ref="T20:T22"/>
    <mergeCell ref="A78:T78"/>
    <mergeCell ref="A15:C15"/>
    <mergeCell ref="D15:T15"/>
    <mergeCell ref="A6:T6"/>
    <mergeCell ref="A7:T7"/>
    <mergeCell ref="A13:J13"/>
    <mergeCell ref="A14:C14"/>
    <mergeCell ref="D14:T14"/>
    <mergeCell ref="A17:J17"/>
    <mergeCell ref="A18:C18"/>
    <mergeCell ref="A20:A22"/>
    <mergeCell ref="B20:B22"/>
    <mergeCell ref="C20:C22"/>
    <mergeCell ref="D20:D22"/>
    <mergeCell ref="E20:E22"/>
    <mergeCell ref="D18:E18"/>
    <mergeCell ref="F20:J20"/>
    <mergeCell ref="Q20:Q22"/>
    <mergeCell ref="R20:R22"/>
    <mergeCell ref="S20:S22"/>
    <mergeCell ref="F21:F22"/>
    <mergeCell ref="G21:G22"/>
    <mergeCell ref="H21:H22"/>
    <mergeCell ref="I21:I22"/>
    <mergeCell ref="J21:J22"/>
    <mergeCell ref="K20:K22"/>
    <mergeCell ref="L20:L22"/>
    <mergeCell ref="M20:M22"/>
    <mergeCell ref="N20:N22"/>
    <mergeCell ref="O20:O22"/>
    <mergeCell ref="P20:P22"/>
    <mergeCell ref="A77:T77"/>
    <mergeCell ref="A69:C69"/>
    <mergeCell ref="A71:T71"/>
    <mergeCell ref="A72:T72"/>
    <mergeCell ref="B75:D75"/>
    <mergeCell ref="J75:L75"/>
    <mergeCell ref="P75:R75"/>
  </mergeCells>
  <dataValidations count="5">
    <dataValidation type="list" allowBlank="1" showInputMessage="1" showErrorMessage="1" sqref="M24:M68" xr:uid="{3E58C11A-0CA1-4E8E-BAD4-BC1BAB8CC668}">
      <formula1>"5,6"</formula1>
    </dataValidation>
    <dataValidation type="list" allowBlank="1" showInputMessage="1" showErrorMessage="1" sqref="I9" xr:uid="{A609017E-C4E9-4773-83DD-8B64F85526B1}">
      <formula1>"2017,2018,2019,2020,2021,2022"</formula1>
    </dataValidation>
    <dataValidation type="list" allowBlank="1" showInputMessage="1" showErrorMessage="1" sqref="K9" xr:uid="{01A18A1E-C740-4741-A495-36E2C6045ED4}">
      <formula1>"sausio,vasario,kovo,balandžio,gegužės,birželio,liepos,rugpjūčio,rugsėjo,spalio,lapkričio,gruodžio"</formula1>
    </dataValidation>
    <dataValidation type="list" allowBlank="1" showInputMessage="1" showErrorMessage="1" sqref="WVF983094 D65590 IT65590 SP65590 ACL65590 AMH65590 AWD65590 BFZ65590 BPV65590 BZR65590 CJN65590 CTJ65590 DDF65590 DNB65590 DWX65590 EGT65590 EQP65590 FAL65590 FKH65590 FUD65590 GDZ65590 GNV65590 GXR65590 HHN65590 HRJ65590 IBF65590 ILB65590 IUX65590 JET65590 JOP65590 JYL65590 KIH65590 KSD65590 LBZ65590 LLV65590 LVR65590 MFN65590 MPJ65590 MZF65590 NJB65590 NSX65590 OCT65590 OMP65590 OWL65590 PGH65590 PQD65590 PZZ65590 QJV65590 QTR65590 RDN65590 RNJ65590 RXF65590 SHB65590 SQX65590 TAT65590 TKP65590 TUL65590 UEH65590 UOD65590 UXZ65590 VHV65590 VRR65590 WBN65590 WLJ65590 WVF65590 D131126 IT131126 SP131126 ACL131126 AMH131126 AWD131126 BFZ131126 BPV131126 BZR131126 CJN131126 CTJ131126 DDF131126 DNB131126 DWX131126 EGT131126 EQP131126 FAL131126 FKH131126 FUD131126 GDZ131126 GNV131126 GXR131126 HHN131126 HRJ131126 IBF131126 ILB131126 IUX131126 JET131126 JOP131126 JYL131126 KIH131126 KSD131126 LBZ131126 LLV131126 LVR131126 MFN131126 MPJ131126 MZF131126 NJB131126 NSX131126 OCT131126 OMP131126 OWL131126 PGH131126 PQD131126 PZZ131126 QJV131126 QTR131126 RDN131126 RNJ131126 RXF131126 SHB131126 SQX131126 TAT131126 TKP131126 TUL131126 UEH131126 UOD131126 UXZ131126 VHV131126 VRR131126 WBN131126 WLJ131126 WVF131126 D196662 IT196662 SP196662 ACL196662 AMH196662 AWD196662 BFZ196662 BPV196662 BZR196662 CJN196662 CTJ196662 DDF196662 DNB196662 DWX196662 EGT196662 EQP196662 FAL196662 FKH196662 FUD196662 GDZ196662 GNV196662 GXR196662 HHN196662 HRJ196662 IBF196662 ILB196662 IUX196662 JET196662 JOP196662 JYL196662 KIH196662 KSD196662 LBZ196662 LLV196662 LVR196662 MFN196662 MPJ196662 MZF196662 NJB196662 NSX196662 OCT196662 OMP196662 OWL196662 PGH196662 PQD196662 PZZ196662 QJV196662 QTR196662 RDN196662 RNJ196662 RXF196662 SHB196662 SQX196662 TAT196662 TKP196662 TUL196662 UEH196662 UOD196662 UXZ196662 VHV196662 VRR196662 WBN196662 WLJ196662 WVF196662 D262198 IT262198 SP262198 ACL262198 AMH262198 AWD262198 BFZ262198 BPV262198 BZR262198 CJN262198 CTJ262198 DDF262198 DNB262198 DWX262198 EGT262198 EQP262198 FAL262198 FKH262198 FUD262198 GDZ262198 GNV262198 GXR262198 HHN262198 HRJ262198 IBF262198 ILB262198 IUX262198 JET262198 JOP262198 JYL262198 KIH262198 KSD262198 LBZ262198 LLV262198 LVR262198 MFN262198 MPJ262198 MZF262198 NJB262198 NSX262198 OCT262198 OMP262198 OWL262198 PGH262198 PQD262198 PZZ262198 QJV262198 QTR262198 RDN262198 RNJ262198 RXF262198 SHB262198 SQX262198 TAT262198 TKP262198 TUL262198 UEH262198 UOD262198 UXZ262198 VHV262198 VRR262198 WBN262198 WLJ262198 WVF262198 D327734 IT327734 SP327734 ACL327734 AMH327734 AWD327734 BFZ327734 BPV327734 BZR327734 CJN327734 CTJ327734 DDF327734 DNB327734 DWX327734 EGT327734 EQP327734 FAL327734 FKH327734 FUD327734 GDZ327734 GNV327734 GXR327734 HHN327734 HRJ327734 IBF327734 ILB327734 IUX327734 JET327734 JOP327734 JYL327734 KIH327734 KSD327734 LBZ327734 LLV327734 LVR327734 MFN327734 MPJ327734 MZF327734 NJB327734 NSX327734 OCT327734 OMP327734 OWL327734 PGH327734 PQD327734 PZZ327734 QJV327734 QTR327734 RDN327734 RNJ327734 RXF327734 SHB327734 SQX327734 TAT327734 TKP327734 TUL327734 UEH327734 UOD327734 UXZ327734 VHV327734 VRR327734 WBN327734 WLJ327734 WVF327734 D393270 IT393270 SP393270 ACL393270 AMH393270 AWD393270 BFZ393270 BPV393270 BZR393270 CJN393270 CTJ393270 DDF393270 DNB393270 DWX393270 EGT393270 EQP393270 FAL393270 FKH393270 FUD393270 GDZ393270 GNV393270 GXR393270 HHN393270 HRJ393270 IBF393270 ILB393270 IUX393270 JET393270 JOP393270 JYL393270 KIH393270 KSD393270 LBZ393270 LLV393270 LVR393270 MFN393270 MPJ393270 MZF393270 NJB393270 NSX393270 OCT393270 OMP393270 OWL393270 PGH393270 PQD393270 PZZ393270 QJV393270 QTR393270 RDN393270 RNJ393270 RXF393270 SHB393270 SQX393270 TAT393270 TKP393270 TUL393270 UEH393270 UOD393270 UXZ393270 VHV393270 VRR393270 WBN393270 WLJ393270 WVF393270 D458806 IT458806 SP458806 ACL458806 AMH458806 AWD458806 BFZ458806 BPV458806 BZR458806 CJN458806 CTJ458806 DDF458806 DNB458806 DWX458806 EGT458806 EQP458806 FAL458806 FKH458806 FUD458806 GDZ458806 GNV458806 GXR458806 HHN458806 HRJ458806 IBF458806 ILB458806 IUX458806 JET458806 JOP458806 JYL458806 KIH458806 KSD458806 LBZ458806 LLV458806 LVR458806 MFN458806 MPJ458806 MZF458806 NJB458806 NSX458806 OCT458806 OMP458806 OWL458806 PGH458806 PQD458806 PZZ458806 QJV458806 QTR458806 RDN458806 RNJ458806 RXF458806 SHB458806 SQX458806 TAT458806 TKP458806 TUL458806 UEH458806 UOD458806 UXZ458806 VHV458806 VRR458806 WBN458806 WLJ458806 WVF458806 D524342 IT524342 SP524342 ACL524342 AMH524342 AWD524342 BFZ524342 BPV524342 BZR524342 CJN524342 CTJ524342 DDF524342 DNB524342 DWX524342 EGT524342 EQP524342 FAL524342 FKH524342 FUD524342 GDZ524342 GNV524342 GXR524342 HHN524342 HRJ524342 IBF524342 ILB524342 IUX524342 JET524342 JOP524342 JYL524342 KIH524342 KSD524342 LBZ524342 LLV524342 LVR524342 MFN524342 MPJ524342 MZF524342 NJB524342 NSX524342 OCT524342 OMP524342 OWL524342 PGH524342 PQD524342 PZZ524342 QJV524342 QTR524342 RDN524342 RNJ524342 RXF524342 SHB524342 SQX524342 TAT524342 TKP524342 TUL524342 UEH524342 UOD524342 UXZ524342 VHV524342 VRR524342 WBN524342 WLJ524342 WVF524342 D589878 IT589878 SP589878 ACL589878 AMH589878 AWD589878 BFZ589878 BPV589878 BZR589878 CJN589878 CTJ589878 DDF589878 DNB589878 DWX589878 EGT589878 EQP589878 FAL589878 FKH589878 FUD589878 GDZ589878 GNV589878 GXR589878 HHN589878 HRJ589878 IBF589878 ILB589878 IUX589878 JET589878 JOP589878 JYL589878 KIH589878 KSD589878 LBZ589878 LLV589878 LVR589878 MFN589878 MPJ589878 MZF589878 NJB589878 NSX589878 OCT589878 OMP589878 OWL589878 PGH589878 PQD589878 PZZ589878 QJV589878 QTR589878 RDN589878 RNJ589878 RXF589878 SHB589878 SQX589878 TAT589878 TKP589878 TUL589878 UEH589878 UOD589878 UXZ589878 VHV589878 VRR589878 WBN589878 WLJ589878 WVF589878 D655414 IT655414 SP655414 ACL655414 AMH655414 AWD655414 BFZ655414 BPV655414 BZR655414 CJN655414 CTJ655414 DDF655414 DNB655414 DWX655414 EGT655414 EQP655414 FAL655414 FKH655414 FUD655414 GDZ655414 GNV655414 GXR655414 HHN655414 HRJ655414 IBF655414 ILB655414 IUX655414 JET655414 JOP655414 JYL655414 KIH655414 KSD655414 LBZ655414 LLV655414 LVR655414 MFN655414 MPJ655414 MZF655414 NJB655414 NSX655414 OCT655414 OMP655414 OWL655414 PGH655414 PQD655414 PZZ655414 QJV655414 QTR655414 RDN655414 RNJ655414 RXF655414 SHB655414 SQX655414 TAT655414 TKP655414 TUL655414 UEH655414 UOD655414 UXZ655414 VHV655414 VRR655414 WBN655414 WLJ655414 WVF655414 D720950 IT720950 SP720950 ACL720950 AMH720950 AWD720950 BFZ720950 BPV720950 BZR720950 CJN720950 CTJ720950 DDF720950 DNB720950 DWX720950 EGT720950 EQP720950 FAL720950 FKH720950 FUD720950 GDZ720950 GNV720950 GXR720950 HHN720950 HRJ720950 IBF720950 ILB720950 IUX720950 JET720950 JOP720950 JYL720950 KIH720950 KSD720950 LBZ720950 LLV720950 LVR720950 MFN720950 MPJ720950 MZF720950 NJB720950 NSX720950 OCT720950 OMP720950 OWL720950 PGH720950 PQD720950 PZZ720950 QJV720950 QTR720950 RDN720950 RNJ720950 RXF720950 SHB720950 SQX720950 TAT720950 TKP720950 TUL720950 UEH720950 UOD720950 UXZ720950 VHV720950 VRR720950 WBN720950 WLJ720950 WVF720950 D786486 IT786486 SP786486 ACL786486 AMH786486 AWD786486 BFZ786486 BPV786486 BZR786486 CJN786486 CTJ786486 DDF786486 DNB786486 DWX786486 EGT786486 EQP786486 FAL786486 FKH786486 FUD786486 GDZ786486 GNV786486 GXR786486 HHN786486 HRJ786486 IBF786486 ILB786486 IUX786486 JET786486 JOP786486 JYL786486 KIH786486 KSD786486 LBZ786486 LLV786486 LVR786486 MFN786486 MPJ786486 MZF786486 NJB786486 NSX786486 OCT786486 OMP786486 OWL786486 PGH786486 PQD786486 PZZ786486 QJV786486 QTR786486 RDN786486 RNJ786486 RXF786486 SHB786486 SQX786486 TAT786486 TKP786486 TUL786486 UEH786486 UOD786486 UXZ786486 VHV786486 VRR786486 WBN786486 WLJ786486 WVF786486 D852022 IT852022 SP852022 ACL852022 AMH852022 AWD852022 BFZ852022 BPV852022 BZR852022 CJN852022 CTJ852022 DDF852022 DNB852022 DWX852022 EGT852022 EQP852022 FAL852022 FKH852022 FUD852022 GDZ852022 GNV852022 GXR852022 HHN852022 HRJ852022 IBF852022 ILB852022 IUX852022 JET852022 JOP852022 JYL852022 KIH852022 KSD852022 LBZ852022 LLV852022 LVR852022 MFN852022 MPJ852022 MZF852022 NJB852022 NSX852022 OCT852022 OMP852022 OWL852022 PGH852022 PQD852022 PZZ852022 QJV852022 QTR852022 RDN852022 RNJ852022 RXF852022 SHB852022 SQX852022 TAT852022 TKP852022 TUL852022 UEH852022 UOD852022 UXZ852022 VHV852022 VRR852022 WBN852022 WLJ852022 WVF852022 D917558 IT917558 SP917558 ACL917558 AMH917558 AWD917558 BFZ917558 BPV917558 BZR917558 CJN917558 CTJ917558 DDF917558 DNB917558 DWX917558 EGT917558 EQP917558 FAL917558 FKH917558 FUD917558 GDZ917558 GNV917558 GXR917558 HHN917558 HRJ917558 IBF917558 ILB917558 IUX917558 JET917558 JOP917558 JYL917558 KIH917558 KSD917558 LBZ917558 LLV917558 LVR917558 MFN917558 MPJ917558 MZF917558 NJB917558 NSX917558 OCT917558 OMP917558 OWL917558 PGH917558 PQD917558 PZZ917558 QJV917558 QTR917558 RDN917558 RNJ917558 RXF917558 SHB917558 SQX917558 TAT917558 TKP917558 TUL917558 UEH917558 UOD917558 UXZ917558 VHV917558 VRR917558 WBN917558 WLJ917558 WVF917558 D983094 IT983094 SP983094 ACL983094 AMH983094 AWD983094 BFZ983094 BPV983094 BZR983094 CJN983094 CTJ983094 DDF983094 DNB983094 DWX983094 EGT983094 EQP983094 FAL983094 FKH983094 FUD983094 GDZ983094 GNV983094 GXR983094 HHN983094 HRJ983094 IBF983094 ILB983094 IUX983094 JET983094 JOP983094 JYL983094 KIH983094 KSD983094 LBZ983094 LLV983094 LVR983094 MFN983094 MPJ983094 MZF983094 NJB983094 NSX983094 OCT983094 OMP983094 OWL983094 PGH983094 PQD983094 PZZ983094 QJV983094 QTR983094 RDN983094 RNJ983094 RXF983094 SHB983094 SQX983094 TAT983094 TKP983094 TUL983094 UEH983094 UOD983094 UXZ983094 VHV983094 VRR983094 WBN983094 WLJ983094" xr:uid="{EE76FF0B-D9C8-45B2-9281-C92C1A9C4CB9}">
      <formula1>Taip</formula1>
    </dataValidation>
    <dataValidation type="list" allowBlank="1" showInputMessage="1" showErrorMessage="1" sqref="D18" xr:uid="{4092971B-FFB3-4D67-94C9-C2BB0439F678}">
      <formula1>"Biudžetinė Terminuota, Biudžetinė Neterminuota, Verslo įm. ir kt. Terminuota, Verslo įm. ir kt. Neterminuota"</formula1>
    </dataValidation>
  </dataValidations>
  <pageMargins left="0.23622047244094491" right="0.75" top="0.23622047244094491" bottom="0.27559055118110237" header="0.19685039370078741" footer="0.23622047244094491"/>
  <pageSetup paperSize="9" scale="46"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r:uid="{36B7102B-D47C-497F-98BA-142C22A499B7}">
          <x14:formula1>
            <xm:f>'Atostogų išmokų FN'!$D$7:$AH$7</xm:f>
          </x14:formula1>
          <xm:sqref>N24:N68</xm:sqref>
        </x14:dataValidation>
        <x14:dataValidation type="list" allowBlank="1" showInputMessage="1" showErrorMessage="1" xr:uid="{F9799AC6-00B8-4156-94C6-04B430D10F94}">
          <x14:formula1>
            <xm:f>'Papild.poilsio d. išmokų FN '!$C$6:$Q$6</xm:f>
          </x14:formula1>
          <xm:sqref>Q24:Q68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4"/>
  <sheetViews>
    <sheetView workbookViewId="0">
      <selection activeCell="F17" sqref="F17"/>
    </sheetView>
  </sheetViews>
  <sheetFormatPr defaultRowHeight="12" x14ac:dyDescent="0.2"/>
  <cols>
    <col min="1" max="1" width="20.5" customWidth="1"/>
    <col min="2" max="2" width="13.5" customWidth="1"/>
    <col min="3" max="3" width="14.5" customWidth="1"/>
    <col min="4" max="34" width="5.1640625" customWidth="1"/>
  </cols>
  <sheetData>
    <row r="1" spans="1:34" x14ac:dyDescent="0.2">
      <c r="A1" s="2" t="s">
        <v>30</v>
      </c>
    </row>
    <row r="2" spans="1:34" x14ac:dyDescent="0.2">
      <c r="A2" s="2" t="s">
        <v>4</v>
      </c>
    </row>
    <row r="4" spans="1:34" x14ac:dyDescent="0.2">
      <c r="A4" s="2"/>
    </row>
    <row r="5" spans="1:34" x14ac:dyDescent="0.2">
      <c r="A5" s="2" t="s">
        <v>75</v>
      </c>
    </row>
    <row r="6" spans="1:34" ht="23.45" customHeight="1" x14ac:dyDescent="0.2">
      <c r="A6" s="61" t="s">
        <v>0</v>
      </c>
      <c r="B6" s="62"/>
      <c r="C6" s="65" t="s">
        <v>3</v>
      </c>
      <c r="D6" s="67" t="s">
        <v>46</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x14ac:dyDescent="0.2">
      <c r="A7" s="63"/>
      <c r="B7" s="64"/>
      <c r="C7" s="66"/>
      <c r="D7" s="9">
        <v>20</v>
      </c>
      <c r="E7" s="9">
        <v>21</v>
      </c>
      <c r="F7" s="9">
        <v>22</v>
      </c>
      <c r="G7" s="9">
        <v>23</v>
      </c>
      <c r="H7" s="9">
        <v>24</v>
      </c>
      <c r="I7" s="9">
        <v>25</v>
      </c>
      <c r="J7" s="9">
        <v>26</v>
      </c>
      <c r="K7" s="9">
        <v>27</v>
      </c>
      <c r="L7" s="9">
        <v>28</v>
      </c>
      <c r="M7" s="9">
        <v>29</v>
      </c>
      <c r="N7" s="9">
        <v>30</v>
      </c>
      <c r="O7" s="9">
        <v>31</v>
      </c>
      <c r="P7" s="9">
        <v>32</v>
      </c>
      <c r="Q7" s="9">
        <v>33</v>
      </c>
      <c r="R7" s="9">
        <v>34</v>
      </c>
      <c r="S7" s="9">
        <v>35</v>
      </c>
      <c r="T7" s="9">
        <v>36</v>
      </c>
      <c r="U7" s="9">
        <v>37</v>
      </c>
      <c r="V7" s="9">
        <v>38</v>
      </c>
      <c r="W7" s="9">
        <v>39</v>
      </c>
      <c r="X7" s="9">
        <v>40</v>
      </c>
      <c r="Y7" s="9">
        <v>41</v>
      </c>
      <c r="Z7" s="9">
        <v>42</v>
      </c>
      <c r="AA7" s="9">
        <v>43</v>
      </c>
      <c r="AB7" s="9">
        <v>44</v>
      </c>
      <c r="AC7" s="9">
        <v>45</v>
      </c>
      <c r="AD7" s="9">
        <v>46</v>
      </c>
      <c r="AE7" s="9">
        <v>47</v>
      </c>
      <c r="AF7" s="9">
        <v>48</v>
      </c>
      <c r="AG7" s="9">
        <v>49</v>
      </c>
      <c r="AH7" s="9">
        <v>50</v>
      </c>
    </row>
    <row r="8" spans="1:34" x14ac:dyDescent="0.2">
      <c r="A8" s="59" t="s">
        <v>1</v>
      </c>
      <c r="B8" s="60"/>
      <c r="C8" s="1">
        <v>252</v>
      </c>
      <c r="D8" s="1">
        <v>8.6199999999999992</v>
      </c>
      <c r="E8" s="1">
        <v>9.09</v>
      </c>
      <c r="F8" s="1">
        <v>9.57</v>
      </c>
      <c r="G8" s="1">
        <v>10.039999999999999</v>
      </c>
      <c r="H8" s="1">
        <v>10.53</v>
      </c>
      <c r="I8" s="1">
        <v>11.01</v>
      </c>
      <c r="J8" s="1">
        <v>11.5</v>
      </c>
      <c r="K8" s="1">
        <v>12</v>
      </c>
      <c r="L8" s="1">
        <v>12.5</v>
      </c>
      <c r="M8" s="1">
        <v>13</v>
      </c>
      <c r="N8" s="1">
        <v>13.51</v>
      </c>
      <c r="O8" s="1">
        <v>14.03</v>
      </c>
      <c r="P8" s="1">
        <v>14.55</v>
      </c>
      <c r="Q8" s="1">
        <v>15.07</v>
      </c>
      <c r="R8" s="1">
        <v>15.6</v>
      </c>
      <c r="S8" s="1">
        <v>16.13</v>
      </c>
      <c r="T8" s="1">
        <v>16.670000000000002</v>
      </c>
      <c r="U8" s="1">
        <v>17.21</v>
      </c>
      <c r="V8" s="1">
        <v>17.760000000000002</v>
      </c>
      <c r="W8" s="1">
        <v>18.309999999999999</v>
      </c>
      <c r="X8" s="1">
        <v>18.87</v>
      </c>
      <c r="Y8" s="1">
        <v>19.43</v>
      </c>
      <c r="Z8" s="1">
        <v>20</v>
      </c>
      <c r="AA8" s="1">
        <v>20.57</v>
      </c>
      <c r="AB8" s="1">
        <v>21.15</v>
      </c>
      <c r="AC8" s="1">
        <v>21.74</v>
      </c>
      <c r="AD8" s="1">
        <v>22.33</v>
      </c>
      <c r="AE8" s="1">
        <v>22.93</v>
      </c>
      <c r="AF8" s="1">
        <v>23.53</v>
      </c>
      <c r="AG8" s="1">
        <v>24.14</v>
      </c>
      <c r="AH8" s="1">
        <v>24.75</v>
      </c>
    </row>
    <row r="9" spans="1:34" x14ac:dyDescent="0.2">
      <c r="A9" s="59" t="s">
        <v>2</v>
      </c>
      <c r="B9" s="60"/>
      <c r="C9" s="1">
        <v>302.60000000000002</v>
      </c>
      <c r="D9" s="1">
        <v>7.08</v>
      </c>
      <c r="E9" s="1">
        <v>7.46</v>
      </c>
      <c r="F9" s="1">
        <v>7.84</v>
      </c>
      <c r="G9" s="1">
        <v>8.23</v>
      </c>
      <c r="H9" s="1">
        <v>8.61</v>
      </c>
      <c r="I9" s="1">
        <v>9.01</v>
      </c>
      <c r="J9" s="1">
        <v>9.4</v>
      </c>
      <c r="K9" s="1">
        <v>9.8000000000000007</v>
      </c>
      <c r="L9" s="1">
        <v>10.199999999999999</v>
      </c>
      <c r="M9" s="1">
        <v>10.6</v>
      </c>
      <c r="N9" s="1">
        <v>11.01</v>
      </c>
      <c r="O9" s="1">
        <v>11.41</v>
      </c>
      <c r="P9" s="1">
        <v>11.83</v>
      </c>
      <c r="Q9" s="1">
        <v>12.24</v>
      </c>
      <c r="R9" s="1">
        <v>12.66</v>
      </c>
      <c r="S9" s="1">
        <v>13.08</v>
      </c>
      <c r="T9" s="1">
        <v>13.5</v>
      </c>
      <c r="U9" s="1">
        <v>13.93</v>
      </c>
      <c r="V9" s="1">
        <v>14.36</v>
      </c>
      <c r="W9" s="1">
        <v>14.8</v>
      </c>
      <c r="X9" s="1">
        <v>15.23</v>
      </c>
      <c r="Y9" s="1">
        <v>15.67</v>
      </c>
      <c r="Z9" s="1">
        <v>16.12</v>
      </c>
      <c r="AA9" s="1">
        <v>16.559999999999999</v>
      </c>
      <c r="AB9" s="1">
        <v>17.010000000000002</v>
      </c>
      <c r="AC9" s="1">
        <v>17.47</v>
      </c>
      <c r="AD9" s="1">
        <v>17.93</v>
      </c>
      <c r="AE9" s="1">
        <v>18.39</v>
      </c>
      <c r="AF9" s="1">
        <v>18.850000000000001</v>
      </c>
      <c r="AG9" s="1">
        <v>19.32</v>
      </c>
      <c r="AH9" s="1">
        <v>19.79</v>
      </c>
    </row>
    <row r="11" spans="1:34" x14ac:dyDescent="0.2">
      <c r="A11" t="s">
        <v>18</v>
      </c>
    </row>
    <row r="12" spans="1:34" x14ac:dyDescent="0.2">
      <c r="A12" t="s">
        <v>47</v>
      </c>
    </row>
    <row r="14" spans="1:34" ht="12" customHeight="1" x14ac:dyDescent="0.2">
      <c r="A14" s="2" t="s">
        <v>76</v>
      </c>
    </row>
    <row r="15" spans="1:34" ht="25.5" customHeight="1" x14ac:dyDescent="0.2">
      <c r="A15" s="96" t="s">
        <v>0</v>
      </c>
      <c r="B15" s="97"/>
      <c r="C15" s="100" t="s">
        <v>3</v>
      </c>
      <c r="D15" s="102" t="s">
        <v>48</v>
      </c>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4"/>
    </row>
    <row r="16" spans="1:34" x14ac:dyDescent="0.2">
      <c r="A16" s="98"/>
      <c r="B16" s="99"/>
      <c r="C16" s="101"/>
      <c r="D16" s="9">
        <v>28</v>
      </c>
      <c r="E16" s="9">
        <v>29</v>
      </c>
      <c r="F16" s="9">
        <v>30</v>
      </c>
      <c r="G16" s="9">
        <v>31</v>
      </c>
      <c r="H16" s="9">
        <v>32</v>
      </c>
      <c r="I16" s="9">
        <v>33</v>
      </c>
      <c r="J16" s="9">
        <v>34</v>
      </c>
      <c r="K16" s="9">
        <v>35</v>
      </c>
      <c r="L16" s="9">
        <v>36</v>
      </c>
      <c r="M16" s="9">
        <v>37</v>
      </c>
      <c r="N16" s="9">
        <v>38</v>
      </c>
      <c r="O16" s="9">
        <v>39</v>
      </c>
      <c r="P16" s="9">
        <v>40</v>
      </c>
      <c r="Q16" s="9">
        <v>41</v>
      </c>
      <c r="R16" s="9">
        <v>42</v>
      </c>
      <c r="S16" s="9">
        <v>43</v>
      </c>
      <c r="T16" s="9">
        <v>44</v>
      </c>
      <c r="U16" s="9">
        <v>45</v>
      </c>
      <c r="V16" s="9">
        <v>46</v>
      </c>
      <c r="W16" s="9">
        <v>47</v>
      </c>
      <c r="X16" s="9">
        <v>48</v>
      </c>
      <c r="Y16" s="9">
        <v>49</v>
      </c>
      <c r="Z16" s="9">
        <v>50</v>
      </c>
      <c r="AA16" s="9">
        <v>51</v>
      </c>
      <c r="AB16" s="9">
        <v>52</v>
      </c>
      <c r="AC16" s="9">
        <v>53</v>
      </c>
      <c r="AD16" s="9">
        <v>54</v>
      </c>
      <c r="AE16" s="9">
        <v>55</v>
      </c>
      <c r="AF16" s="9">
        <v>56</v>
      </c>
      <c r="AG16" s="9">
        <v>57</v>
      </c>
      <c r="AH16" s="9">
        <v>58</v>
      </c>
    </row>
    <row r="17" spans="1:34" x14ac:dyDescent="0.2">
      <c r="A17" s="94" t="s">
        <v>1</v>
      </c>
      <c r="B17" s="95"/>
      <c r="C17" s="1">
        <v>252</v>
      </c>
      <c r="D17" s="1">
        <v>8.6199999999999992</v>
      </c>
      <c r="E17" s="1">
        <v>8.9600000000000009</v>
      </c>
      <c r="F17" s="1">
        <v>9.2899999999999991</v>
      </c>
      <c r="G17" s="1">
        <v>9.6300000000000008</v>
      </c>
      <c r="H17" s="1">
        <v>9.98</v>
      </c>
      <c r="I17" s="1">
        <v>10.32</v>
      </c>
      <c r="J17" s="1">
        <v>10.66</v>
      </c>
      <c r="K17" s="1">
        <v>11.01</v>
      </c>
      <c r="L17" s="1">
        <v>11.36</v>
      </c>
      <c r="M17" s="1">
        <v>11.72</v>
      </c>
      <c r="N17" s="1">
        <v>12.07</v>
      </c>
      <c r="O17" s="1">
        <v>12.43</v>
      </c>
      <c r="P17" s="1">
        <v>12.79</v>
      </c>
      <c r="Q17" s="1">
        <v>13.15</v>
      </c>
      <c r="R17" s="1">
        <v>13.51</v>
      </c>
      <c r="S17" s="1">
        <v>13.88</v>
      </c>
      <c r="T17" s="1">
        <v>14.25</v>
      </c>
      <c r="U17" s="1">
        <v>14.62</v>
      </c>
      <c r="V17" s="1">
        <v>14.99</v>
      </c>
      <c r="W17" s="1">
        <v>15.37</v>
      </c>
      <c r="X17" s="1">
        <v>15.75</v>
      </c>
      <c r="Y17" s="1">
        <v>16.13</v>
      </c>
      <c r="Z17" s="1">
        <v>16.510000000000002</v>
      </c>
      <c r="AA17" s="1">
        <v>16.899999999999999</v>
      </c>
      <c r="AB17" s="1">
        <v>17.29</v>
      </c>
      <c r="AC17" s="1">
        <v>17.68</v>
      </c>
      <c r="AD17" s="1">
        <v>18.07</v>
      </c>
      <c r="AE17" s="1">
        <v>18.47</v>
      </c>
      <c r="AF17" s="1">
        <v>18.87</v>
      </c>
      <c r="AG17" s="1">
        <v>19.27</v>
      </c>
      <c r="AH17" s="1">
        <v>19.670000000000002</v>
      </c>
    </row>
    <row r="18" spans="1:34" x14ac:dyDescent="0.2">
      <c r="A18" s="94" t="s">
        <v>2</v>
      </c>
      <c r="B18" s="95"/>
      <c r="C18" s="1">
        <v>302.60000000000002</v>
      </c>
      <c r="D18" s="1">
        <v>8.61</v>
      </c>
      <c r="E18" s="1">
        <v>8.9499999999999993</v>
      </c>
      <c r="F18" s="1">
        <v>9.2899999999999991</v>
      </c>
      <c r="G18" s="1">
        <v>9.6300000000000008</v>
      </c>
      <c r="H18" s="1">
        <v>9.9700000000000006</v>
      </c>
      <c r="I18" s="1">
        <v>10.31</v>
      </c>
      <c r="J18" s="1">
        <v>10.66</v>
      </c>
      <c r="K18" s="1">
        <v>11.01</v>
      </c>
      <c r="L18" s="1">
        <v>11.36</v>
      </c>
      <c r="M18" s="1">
        <v>11.71</v>
      </c>
      <c r="N18" s="1">
        <v>12.06</v>
      </c>
      <c r="O18" s="1">
        <v>12.42</v>
      </c>
      <c r="P18" s="1">
        <v>12.78</v>
      </c>
      <c r="Q18" s="1">
        <v>13.14</v>
      </c>
      <c r="R18" s="1">
        <v>13.5</v>
      </c>
      <c r="S18" s="1">
        <v>13.87</v>
      </c>
      <c r="T18" s="1">
        <v>14.24</v>
      </c>
      <c r="U18" s="1">
        <v>14.61</v>
      </c>
      <c r="V18" s="1">
        <v>14.98</v>
      </c>
      <c r="W18" s="1">
        <v>15.36</v>
      </c>
      <c r="X18" s="1">
        <v>15.74</v>
      </c>
      <c r="Y18" s="1">
        <v>16.12</v>
      </c>
      <c r="Z18" s="1">
        <v>16.5</v>
      </c>
      <c r="AA18" s="1">
        <v>16.89</v>
      </c>
      <c r="AB18" s="1">
        <v>17.27</v>
      </c>
      <c r="AC18" s="1">
        <v>17.66</v>
      </c>
      <c r="AD18" s="1">
        <v>18.059999999999999</v>
      </c>
      <c r="AE18" s="1">
        <v>18.45</v>
      </c>
      <c r="AF18" s="1">
        <v>18.850000000000001</v>
      </c>
      <c r="AG18" s="1">
        <v>19.25</v>
      </c>
      <c r="AH18" s="1">
        <v>19.66</v>
      </c>
    </row>
    <row r="20" spans="1:34" x14ac:dyDescent="0.2">
      <c r="A20" t="s">
        <v>18</v>
      </c>
    </row>
    <row r="21" spans="1:34" x14ac:dyDescent="0.2">
      <c r="A21" t="s">
        <v>49</v>
      </c>
    </row>
    <row r="22" spans="1:34" x14ac:dyDescent="0.2">
      <c r="A22" t="s">
        <v>50</v>
      </c>
    </row>
    <row r="24" spans="1:34" ht="25.5" customHeight="1" x14ac:dyDescent="0.2"/>
  </sheetData>
  <mergeCells count="5">
    <mergeCell ref="A17:B17"/>
    <mergeCell ref="A18:B18"/>
    <mergeCell ref="A15:B16"/>
    <mergeCell ref="C15:C16"/>
    <mergeCell ref="D15:AH15"/>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
  <sheetViews>
    <sheetView workbookViewId="0">
      <selection activeCell="H25" sqref="H25"/>
    </sheetView>
  </sheetViews>
  <sheetFormatPr defaultRowHeight="12" x14ac:dyDescent="0.2"/>
  <cols>
    <col min="1" max="1" width="25.5" customWidth="1"/>
    <col min="2" max="2" width="14.5" customWidth="1"/>
    <col min="3" max="3" width="7.5" customWidth="1"/>
    <col min="4" max="17" width="7.6640625" customWidth="1"/>
  </cols>
  <sheetData>
    <row r="1" spans="1:17" x14ac:dyDescent="0.2">
      <c r="A1" s="2" t="s">
        <v>30</v>
      </c>
    </row>
    <row r="2" spans="1:17" x14ac:dyDescent="0.2">
      <c r="A2" s="2" t="s">
        <v>23</v>
      </c>
    </row>
    <row r="3" spans="1:17" x14ac:dyDescent="0.2">
      <c r="A3" s="2"/>
    </row>
    <row r="4" spans="1:17" x14ac:dyDescent="0.2">
      <c r="A4" s="47"/>
    </row>
    <row r="5" spans="1:17" ht="34.9" customHeight="1" x14ac:dyDescent="0.2">
      <c r="A5" s="105" t="s">
        <v>0</v>
      </c>
      <c r="B5" s="100" t="s">
        <v>20</v>
      </c>
      <c r="C5" s="109" t="s">
        <v>22</v>
      </c>
      <c r="D5" s="110"/>
      <c r="E5" s="110"/>
      <c r="F5" s="110"/>
      <c r="G5" s="110"/>
      <c r="H5" s="110"/>
      <c r="I5" s="110"/>
      <c r="J5" s="110"/>
      <c r="K5" s="110"/>
      <c r="L5" s="110"/>
      <c r="M5" s="110"/>
      <c r="N5" s="110"/>
      <c r="O5" s="110"/>
      <c r="P5" s="110"/>
      <c r="Q5" s="111"/>
    </row>
    <row r="6" spans="1:17" ht="12" customHeight="1" x14ac:dyDescent="0.2">
      <c r="A6" s="106"/>
      <c r="B6" s="108"/>
      <c r="C6" s="9">
        <v>0.5</v>
      </c>
      <c r="D6" s="9">
        <v>1</v>
      </c>
      <c r="E6" s="9">
        <v>1.5</v>
      </c>
      <c r="F6" s="9">
        <v>2</v>
      </c>
      <c r="G6" s="9">
        <v>2.5</v>
      </c>
      <c r="H6" s="9">
        <v>3</v>
      </c>
      <c r="I6" s="9">
        <v>3.5</v>
      </c>
      <c r="J6" s="9">
        <v>4</v>
      </c>
      <c r="K6" s="9">
        <v>4.5</v>
      </c>
      <c r="L6" s="9">
        <v>5</v>
      </c>
      <c r="M6" s="9">
        <v>6</v>
      </c>
      <c r="N6" s="9">
        <v>7</v>
      </c>
      <c r="O6" s="9">
        <v>8</v>
      </c>
      <c r="P6" s="9">
        <v>9</v>
      </c>
      <c r="Q6" s="9">
        <v>10</v>
      </c>
    </row>
    <row r="7" spans="1:17" ht="25.9" customHeight="1" x14ac:dyDescent="0.2">
      <c r="A7" s="107"/>
      <c r="B7" s="101"/>
      <c r="C7" s="9">
        <v>4</v>
      </c>
      <c r="D7" s="10">
        <v>8</v>
      </c>
      <c r="E7" s="9">
        <v>12</v>
      </c>
      <c r="F7" s="9">
        <v>16</v>
      </c>
      <c r="G7" s="9">
        <v>20</v>
      </c>
      <c r="H7" s="9">
        <v>24</v>
      </c>
      <c r="I7" s="9">
        <v>28</v>
      </c>
      <c r="J7" s="9">
        <v>32</v>
      </c>
      <c r="K7" s="9">
        <v>36</v>
      </c>
      <c r="L7" s="9">
        <v>40</v>
      </c>
      <c r="M7" s="9">
        <v>48</v>
      </c>
      <c r="N7" s="9">
        <v>56</v>
      </c>
      <c r="O7" s="9">
        <v>64</v>
      </c>
      <c r="P7" s="9">
        <v>72</v>
      </c>
      <c r="Q7" s="9">
        <v>80</v>
      </c>
    </row>
    <row r="8" spans="1:17" x14ac:dyDescent="0.2">
      <c r="A8" s="11" t="s">
        <v>21</v>
      </c>
      <c r="B8" s="11">
        <v>167.3</v>
      </c>
      <c r="C8" s="11">
        <f t="shared" ref="C8:Q8" si="0">ROUND(C7/($B$8-C7)*100,2)</f>
        <v>2.4500000000000002</v>
      </c>
      <c r="D8" s="11">
        <f t="shared" si="0"/>
        <v>5.0199999999999996</v>
      </c>
      <c r="E8" s="11">
        <f t="shared" si="0"/>
        <v>7.73</v>
      </c>
      <c r="F8" s="11">
        <f t="shared" si="0"/>
        <v>10.58</v>
      </c>
      <c r="G8" s="11">
        <f t="shared" si="0"/>
        <v>13.58</v>
      </c>
      <c r="H8" s="11">
        <f t="shared" si="0"/>
        <v>16.75</v>
      </c>
      <c r="I8" s="11">
        <f t="shared" si="0"/>
        <v>20.100000000000001</v>
      </c>
      <c r="J8" s="11">
        <f t="shared" si="0"/>
        <v>23.65</v>
      </c>
      <c r="K8" s="11">
        <f t="shared" si="0"/>
        <v>27.42</v>
      </c>
      <c r="L8" s="11">
        <f t="shared" si="0"/>
        <v>31.42</v>
      </c>
      <c r="M8" s="11">
        <f t="shared" si="0"/>
        <v>40.229999999999997</v>
      </c>
      <c r="N8" s="11">
        <f t="shared" si="0"/>
        <v>50.31</v>
      </c>
      <c r="O8" s="11">
        <f t="shared" si="0"/>
        <v>61.96</v>
      </c>
      <c r="P8" s="11">
        <f t="shared" si="0"/>
        <v>75.55</v>
      </c>
      <c r="Q8" s="11">
        <f t="shared" si="0"/>
        <v>91.64</v>
      </c>
    </row>
    <row r="13" spans="1:17" x14ac:dyDescent="0.2">
      <c r="A13" s="15"/>
      <c r="B13" s="15"/>
    </row>
    <row r="14" spans="1:17" x14ac:dyDescent="0.2">
      <c r="A14" s="15"/>
      <c r="B14" s="15"/>
    </row>
    <row r="15" spans="1:17" x14ac:dyDescent="0.2">
      <c r="A15" s="15"/>
      <c r="B15" s="15"/>
    </row>
    <row r="16" spans="1:17" x14ac:dyDescent="0.2">
      <c r="A16" s="15"/>
      <c r="B16" s="15"/>
    </row>
    <row r="17" spans="1:2" x14ac:dyDescent="0.2">
      <c r="A17" s="15"/>
      <c r="B17" s="15"/>
    </row>
    <row r="18" spans="1:2" x14ac:dyDescent="0.2">
      <c r="A18" s="15"/>
      <c r="B18" s="15"/>
    </row>
    <row r="19" spans="1:2" x14ac:dyDescent="0.2">
      <c r="A19" s="15"/>
      <c r="B19" s="15"/>
    </row>
    <row r="20" spans="1:2" x14ac:dyDescent="0.2">
      <c r="A20" s="15"/>
      <c r="B20" s="15"/>
    </row>
    <row r="21" spans="1:2" x14ac:dyDescent="0.2">
      <c r="A21" s="15"/>
      <c r="B21" s="15"/>
    </row>
  </sheetData>
  <mergeCells count="3">
    <mergeCell ref="A5:A7"/>
    <mergeCell ref="B5:B7"/>
    <mergeCell ref="C5:Q5"/>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4. Darbo dienomis</vt:lpstr>
      <vt:lpstr>5. Kalendorinėmis dienomis</vt:lpstr>
      <vt:lpstr>Pildymo pavyzdys</vt:lpstr>
      <vt:lpstr>Atostogų išmokų FN</vt:lpstr>
      <vt:lpstr>Papild.poilsio d. išmokų FN </vt:lpstr>
      <vt:lpstr>'4. Darbo dienomis'!Print_Area</vt:lpstr>
      <vt:lpstr>'5. Kalendorinėmis dienomis'!Print_Area</vt:lpstr>
      <vt:lpstr>'Pildymo pavyzdys'!Print_Area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Kristina Čeponytė</cp:lastModifiedBy>
  <cp:lastPrinted>2018-03-08T14:17:07Z</cp:lastPrinted>
  <dcterms:created xsi:type="dcterms:W3CDTF">2015-11-13T09:00:58Z</dcterms:created>
  <dcterms:modified xsi:type="dcterms:W3CDTF">2019-04-23T10:19:53Z</dcterms:modified>
</cp:coreProperties>
</file>