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https://energetikosministerija-my.sharepoint.com/personal/v_baltmiskyte_enmin_lt/Documents/KVIETIMU PLANAI/"/>
    </mc:Choice>
  </mc:AlternateContent>
  <xr:revisionPtr revIDLastSave="0" documentId="8_{E3BAF2C9-974A-40C8-B066-FFD199B92F0E}" xr6:coauthVersionLast="45" xr6:coauthVersionMax="45" xr10:uidLastSave="{00000000-0000-0000-0000-000000000000}"/>
  <bookViews>
    <workbookView xWindow="-120" yWindow="-120" windowWidth="29040" windowHeight="17640" xr2:uid="{00000000-000D-0000-FFFF-FFFF00000000}"/>
  </bookViews>
  <sheets>
    <sheet name="2020_09" sheetId="1" r:id="rId1"/>
  </sheets>
  <definedNames>
    <definedName name="_xlnm.Print_Area" localSheetId="0">'2020_09'!$A$1:$N$100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N28" i="1" l="1"/>
  <c r="L28" i="1"/>
  <c r="K28" i="1" s="1"/>
  <c r="K75" i="1" l="1"/>
  <c r="K72" i="1" s="1"/>
  <c r="K74" i="1"/>
  <c r="K73" i="1"/>
  <c r="N72" i="1"/>
  <c r="N76" i="1" s="1"/>
  <c r="L72" i="1"/>
  <c r="L76" i="1" s="1"/>
  <c r="K69" i="1"/>
  <c r="K66" i="1" s="1"/>
  <c r="K68" i="1"/>
  <c r="K67" i="1"/>
  <c r="N66" i="1"/>
  <c r="N70" i="1" s="1"/>
  <c r="L66" i="1"/>
  <c r="L70" i="1" s="1"/>
  <c r="K82" i="1"/>
  <c r="K65" i="1"/>
  <c r="E5" i="1"/>
  <c r="E95" i="1"/>
  <c r="E89" i="1"/>
  <c r="E83" i="1"/>
  <c r="E77" i="1"/>
  <c r="E71" i="1"/>
  <c r="E65" i="1"/>
  <c r="E59" i="1"/>
  <c r="E53" i="1"/>
  <c r="E47" i="1"/>
  <c r="E41" i="1"/>
  <c r="E29" i="1"/>
  <c r="E23" i="1"/>
  <c r="E17" i="1"/>
  <c r="E11" i="1"/>
  <c r="K5" i="1"/>
  <c r="N10" i="1"/>
  <c r="L10" i="1"/>
  <c r="K10" i="1" s="1"/>
  <c r="K95" i="1"/>
  <c r="K89" i="1"/>
  <c r="K77" i="1"/>
  <c r="K71" i="1"/>
  <c r="K41" i="1"/>
  <c r="K35" i="1"/>
  <c r="K29" i="1"/>
  <c r="K23" i="1"/>
  <c r="K11" i="1"/>
  <c r="L100" i="1"/>
  <c r="K100" i="1"/>
  <c r="K81" i="1"/>
  <c r="K78" i="1" s="1"/>
  <c r="K80" i="1"/>
  <c r="K79" i="1"/>
  <c r="N78" i="1"/>
  <c r="N82" i="1" s="1"/>
  <c r="L78" i="1"/>
  <c r="L82" i="1" s="1"/>
  <c r="K63" i="1"/>
  <c r="K62" i="1"/>
  <c r="K61" i="1"/>
  <c r="N60" i="1"/>
  <c r="L60" i="1"/>
  <c r="L64" i="1" s="1"/>
  <c r="K57" i="1"/>
  <c r="K56" i="1"/>
  <c r="K55" i="1"/>
  <c r="N54" i="1"/>
  <c r="L54" i="1"/>
  <c r="K51" i="1"/>
  <c r="K50" i="1"/>
  <c r="K49" i="1"/>
  <c r="N48" i="1"/>
  <c r="N52" i="1" s="1"/>
  <c r="L48" i="1"/>
  <c r="L52" i="1" s="1"/>
  <c r="K39" i="1"/>
  <c r="K38" i="1"/>
  <c r="K37" i="1"/>
  <c r="K36" i="1" s="1"/>
  <c r="N36" i="1"/>
  <c r="N40" i="1" s="1"/>
  <c r="L36" i="1"/>
  <c r="L40" i="1" s="1"/>
  <c r="K27" i="1"/>
  <c r="K26" i="1"/>
  <c r="K25" i="1"/>
  <c r="N24" i="1"/>
  <c r="L24" i="1"/>
  <c r="K21" i="1"/>
  <c r="K18" i="1" s="1"/>
  <c r="K20" i="1"/>
  <c r="K19" i="1"/>
  <c r="N18" i="1"/>
  <c r="L18" i="1"/>
  <c r="K15" i="1"/>
  <c r="K14" i="1"/>
  <c r="K13" i="1"/>
  <c r="N12" i="1"/>
  <c r="N16" i="1" s="1"/>
  <c r="L12" i="1"/>
  <c r="L16" i="1" s="1"/>
  <c r="K9" i="1"/>
  <c r="K8" i="1"/>
  <c r="K7" i="1"/>
  <c r="K6" i="1" s="1"/>
  <c r="N6" i="1"/>
  <c r="L6" i="1"/>
  <c r="L87" i="1"/>
  <c r="K87" i="1" s="1"/>
  <c r="L86" i="1"/>
  <c r="L84" i="1" s="1"/>
  <c r="L88" i="1" s="1"/>
  <c r="K88" i="1" s="1"/>
  <c r="K85" i="1"/>
  <c r="K54" i="1" l="1"/>
  <c r="K76" i="1"/>
  <c r="K70" i="1"/>
  <c r="K60" i="1"/>
  <c r="K16" i="1"/>
  <c r="K12" i="1"/>
  <c r="K24" i="1"/>
  <c r="K48" i="1"/>
  <c r="K52" i="1"/>
  <c r="K40" i="1"/>
  <c r="K86" i="1"/>
  <c r="K84" i="1"/>
  <c r="K43" i="1" l="1"/>
  <c r="K44" i="1"/>
  <c r="K33" i="1"/>
  <c r="K32" i="1"/>
  <c r="K31" i="1"/>
  <c r="N30" i="1"/>
  <c r="N34" i="1" s="1"/>
  <c r="L30" i="1"/>
  <c r="L34" i="1" s="1"/>
  <c r="L17" i="1"/>
  <c r="H17" i="1"/>
  <c r="N22" i="1" s="1"/>
  <c r="K17" i="1" l="1"/>
  <c r="L22" i="1"/>
  <c r="K22" i="1" s="1"/>
  <c r="K34" i="1"/>
  <c r="K30" i="1"/>
  <c r="N58" i="1" l="1"/>
  <c r="L58" i="1"/>
  <c r="K58" i="1" l="1"/>
  <c r="K53" i="1"/>
  <c r="N42" i="1"/>
  <c r="N46" i="1" s="1"/>
  <c r="K59" i="1" l="1"/>
  <c r="S4" i="1" l="1"/>
  <c r="S5" i="1"/>
  <c r="S6" i="1"/>
  <c r="S7" i="1"/>
  <c r="S8" i="1"/>
  <c r="S9" i="1"/>
  <c r="S10" i="1"/>
  <c r="S11" i="1"/>
  <c r="K45" i="1" l="1"/>
  <c r="K47" i="1" l="1"/>
  <c r="E35" i="1" l="1"/>
  <c r="M42" i="1" l="1"/>
  <c r="L42" i="1"/>
  <c r="L46" i="1" s="1"/>
  <c r="K46" i="1" s="1"/>
  <c r="K42" i="1" l="1"/>
  <c r="H59" i="1" l="1"/>
  <c r="N64" i="1" s="1"/>
  <c r="K64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tc={22E61ACF-A7DA-4F36-9A4B-F10144275371}</author>
  </authors>
  <commentList>
    <comment ref="L47" authorId="0" shapeId="0" xr:uid="{22E61ACF-A7DA-4F36-9A4B-F10144275371}">
      <text>
        <t>[Threaded comment]
Your version of Excel allows you to read this threaded comment; however, any edits to it will get removed if the file is opened in a newer version of Excel. Learn more: https://go.microsoft.com/fwlink/?linkid=870924
Comment:
    Čia be 4,5 mln.</t>
      </text>
    </comment>
  </commentList>
</comments>
</file>

<file path=xl/sharedStrings.xml><?xml version="1.0" encoding="utf-8"?>
<sst xmlns="http://schemas.openxmlformats.org/spreadsheetml/2006/main" count="210" uniqueCount="67">
  <si>
    <t>Kvietimų teikti paraiškas skelbimo, projektų sąrašų ir finansavimo sutarčių planas</t>
  </si>
  <si>
    <t>Eil. nr.</t>
  </si>
  <si>
    <t>Veiksmų programos prioritetą įgyvendinančios priemonės kodas</t>
  </si>
  <si>
    <t>Veiksmų programos prioritetą įgyvendinančios priemonės pavadinimas</t>
  </si>
  <si>
    <t>Atrankos būdas</t>
  </si>
  <si>
    <t>Priemonei skirtas finansavimas (eurais)</t>
  </si>
  <si>
    <t>Eilės nr.</t>
  </si>
  <si>
    <t>Planuojama
valstybės/regionų
projektų sąrašo,
kvietimo teikti
paraiškas paskelbimo
arba finansavimo
sutarties data</t>
  </si>
  <si>
    <t>Finansavimo šaltiniai (eurais)</t>
  </si>
  <si>
    <t>Iš viso</t>
  </si>
  <si>
    <t>ES struktūrinių fondų lėšos</t>
  </si>
  <si>
    <t>Valstybės biudžeto lėšos</t>
  </si>
  <si>
    <t>Projektų vykdytojų lėšos</t>
  </si>
  <si>
    <t xml:space="preserve"> </t>
  </si>
  <si>
    <t>5=6+7</t>
  </si>
  <si>
    <t>11=12+13+14</t>
  </si>
  <si>
    <t>04.3.1-FM-F-105</t>
  </si>
  <si>
    <t>Energijos vartojimo efektyvumo didinimas viešojoje infrastruktūroje</t>
  </si>
  <si>
    <t>Finansinių priemonių įgyvendinimas</t>
  </si>
  <si>
    <t>Faktas</t>
  </si>
  <si>
    <t>N - N+3 METŲ PLANAI</t>
  </si>
  <si>
    <t>1.</t>
  </si>
  <si>
    <t>2020 m.</t>
  </si>
  <si>
    <t>2.</t>
  </si>
  <si>
    <t>2021 m.</t>
  </si>
  <si>
    <t>3.</t>
  </si>
  <si>
    <t>2022 m.</t>
  </si>
  <si>
    <t>Nesuplanuotas likutis</t>
  </si>
  <si>
    <t>04.3.1-VIPA-V-101</t>
  </si>
  <si>
    <t>Valstybei nuosavybes teise priklausančių pastatų atnaujinimas</t>
  </si>
  <si>
    <t>Valstybės projektų planavimas</t>
  </si>
  <si>
    <t xml:space="preserve">2020 m. </t>
  </si>
  <si>
    <t xml:space="preserve"> 04.3.2-LVPA-K-102 </t>
  </si>
  <si>
    <t>Šilumos tiekimo tinklų modernizavimas ir plėtra</t>
  </si>
  <si>
    <t>Projektų konkursas</t>
  </si>
  <si>
    <t>04.1.1-LVPA-K-109</t>
  </si>
  <si>
    <t>Biokuro panaudojimo skatinimas šilumos energijai gaminti</t>
  </si>
  <si>
    <t xml:space="preserve">2021 m. </t>
  </si>
  <si>
    <t>04.1.1- LVPA-K-110</t>
  </si>
  <si>
    <t>Nedidelės galios biokuro kogeneracijos skatinimas</t>
  </si>
  <si>
    <t xml:space="preserve">04.1.1-LVPA-V-108 </t>
  </si>
  <si>
    <t>Didelio efektyvumo kogeneracijos skatinimas Vilniaus mieste</t>
  </si>
  <si>
    <t xml:space="preserve">    04.4.1-LVPA-K-106</t>
  </si>
  <si>
    <t>Elektros skirstomųjų tinklų modernizavimas ir plėtra</t>
  </si>
  <si>
    <t>2020 m. IV ketv.</t>
  </si>
  <si>
    <t>4.</t>
  </si>
  <si>
    <t>5.</t>
  </si>
  <si>
    <t>06.3.1-LVPA-V-103</t>
  </si>
  <si>
    <t>Elektros perdavimo sistemos modernizavimas ir plėtra</t>
  </si>
  <si>
    <t>06.3.1-LVPA-V-104</t>
  </si>
  <si>
    <t>Gamtinių dujų perdavimo sistemos modernizavimas ir plėtra</t>
  </si>
  <si>
    <t xml:space="preserve">06.3.1-LVPA-K-107 </t>
  </si>
  <si>
    <t>Gamtinių dujų skirstymo sistemų modernizavimas ir plėtra</t>
  </si>
  <si>
    <t>Biokurą naudojančių šilumos gamybos įrenginių keitimas</t>
  </si>
  <si>
    <t>Tęstinė projektų atranka</t>
  </si>
  <si>
    <t xml:space="preserve">04.1.1-LVPA-V-114   </t>
  </si>
  <si>
    <t>Elektros energijos iš atsinaujinančių išteklių gamybos įrenginių įrengimas namų ūkiuose</t>
  </si>
  <si>
    <t>04.1.1-LVPA-V-115</t>
  </si>
  <si>
    <t>AIE namų ūkiams</t>
  </si>
  <si>
    <t>04.3.1-LVPA-T-116</t>
  </si>
  <si>
    <t>Gatvių apšvietimo modernizavimas</t>
  </si>
  <si>
    <t xml:space="preserve">0   </t>
  </si>
  <si>
    <t xml:space="preserve">04.3.1-VIPA-T-113  </t>
  </si>
  <si>
    <t xml:space="preserve">Valstybei nuosavybės teise priklausančių pastatų atnaujinimas (II)            </t>
  </si>
  <si>
    <t xml:space="preserve">04.1.1-LVPA-K-112  </t>
  </si>
  <si>
    <t xml:space="preserve">04.3.2-LVPA-V-111   </t>
  </si>
  <si>
    <t xml:space="preserve">Katilų keitimas namų ūkiuose           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</si>
</sst>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_L_t"/>
    <numFmt numFmtId="165" formatCode="#,##0\ _L_t"/>
  </numFmts>
  <fonts count="16" x14ac:knownFonts="1">
    <font>
      <sz val="11"/>
      <color theme="1"/>
      <name val="Calibri"/>
      <family val="2"/>
      <charset val="186"/>
      <scheme val="minor"/>
    </font>
    <font>
      <sz val="9"/>
      <name val="Times New Roman"/>
      <family val="1"/>
    </font>
    <font>
      <b/>
      <sz val="9"/>
      <name val="Times New Roman"/>
      <family val="1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11"/>
      <color rgb="FF9C0006"/>
      <name val="Calibri"/>
      <family val="2"/>
      <charset val="186"/>
      <scheme val="minor"/>
    </font>
    <font>
      <b/>
      <sz val="12"/>
      <name val="Times New Roman"/>
      <family val="1"/>
    </font>
    <font>
      <sz val="10"/>
      <name val="Calibri"/>
      <family val="2"/>
      <charset val="186"/>
      <scheme val="minor"/>
    </font>
    <font>
      <b/>
      <sz val="10"/>
      <name val="Calibri"/>
      <family val="2"/>
      <scheme val="minor"/>
    </font>
    <font>
      <b/>
      <i/>
      <sz val="9"/>
      <name val="Times New Roman"/>
      <family val="1"/>
    </font>
    <font>
      <b/>
      <i/>
      <sz val="10"/>
      <name val="Calibri"/>
      <family val="2"/>
      <charset val="186"/>
      <scheme val="minor"/>
    </font>
    <font>
      <b/>
      <sz val="10"/>
      <name val="Times New Roman"/>
      <family val="1"/>
    </font>
    <font>
      <sz val="10"/>
      <name val="Times New Roman"/>
      <family val="1"/>
    </font>
    <font>
      <sz val="9"/>
      <color theme="1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5" fillId="2" borderId="0" applyNumberFormat="0" applyBorder="0" applyAlignment="0" applyProtection="0"/>
    <xf numFmtId="0" fontId="15" fillId="0" borderId="0"/>
  </cellStyleXfs>
  <cellXfs count="162">
    <xf numFmtId="0" fontId="0" fillId="0" borderId="0" xfId="0"/>
    <xf numFmtId="0" fontId="7" fillId="0" borderId="0" xfId="0" applyFont="1" applyFill="1" applyAlignment="1">
      <alignment horizontal="center" vertical="center" wrapText="1"/>
    </xf>
    <xf numFmtId="0" fontId="8" fillId="0" borderId="0" xfId="0" applyFont="1" applyFill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0" fontId="9" fillId="0" borderId="26" xfId="0" applyFont="1" applyFill="1" applyBorder="1" applyAlignment="1">
      <alignment horizontal="center" vertical="center" wrapText="1"/>
    </xf>
    <xf numFmtId="0" fontId="9" fillId="0" borderId="19" xfId="0" applyFont="1" applyFill="1" applyBorder="1" applyAlignment="1">
      <alignment horizontal="center" vertical="center" wrapText="1"/>
    </xf>
    <xf numFmtId="0" fontId="10" fillId="0" borderId="0" xfId="0" applyFont="1" applyFill="1" applyAlignment="1">
      <alignment horizontal="center" vertical="center" wrapText="1"/>
    </xf>
    <xf numFmtId="0" fontId="12" fillId="0" borderId="0" xfId="0" applyFont="1" applyFill="1" applyAlignment="1">
      <alignment horizontal="center" vertical="center" wrapText="1"/>
    </xf>
    <xf numFmtId="4" fontId="7" fillId="0" borderId="0" xfId="0" applyNumberFormat="1" applyFont="1" applyFill="1" applyAlignment="1">
      <alignment horizontal="center" vertical="center" wrapText="1"/>
    </xf>
    <xf numFmtId="0" fontId="7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4" fontId="2" fillId="0" borderId="0" xfId="0" applyNumberFormat="1" applyFont="1" applyFill="1" applyBorder="1" applyAlignment="1">
      <alignment horizontal="center" vertical="center" wrapText="1"/>
    </xf>
    <xf numFmtId="4" fontId="2" fillId="0" borderId="0" xfId="0" applyNumberFormat="1" applyFont="1" applyFill="1" applyBorder="1" applyAlignment="1">
      <alignment horizontal="center" vertical="center" wrapText="1"/>
    </xf>
    <xf numFmtId="4" fontId="7" fillId="0" borderId="0" xfId="0" applyNumberFormat="1" applyFont="1" applyFill="1" applyAlignment="1">
      <alignment horizontal="left" vertical="center" wrapText="1"/>
    </xf>
    <xf numFmtId="3" fontId="7" fillId="0" borderId="0" xfId="0" applyNumberFormat="1" applyFont="1" applyFill="1" applyAlignment="1">
      <alignment horizontal="center" vertical="center" wrapText="1"/>
    </xf>
    <xf numFmtId="165" fontId="7" fillId="0" borderId="0" xfId="0" applyNumberFormat="1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9" fillId="0" borderId="42" xfId="0" applyFont="1" applyFill="1" applyBorder="1" applyAlignment="1">
      <alignment horizontal="center" vertical="center" wrapText="1"/>
    </xf>
    <xf numFmtId="0" fontId="9" fillId="0" borderId="43" xfId="0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3" fontId="1" fillId="0" borderId="13" xfId="0" applyNumberFormat="1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 vertical="center" wrapText="1"/>
    </xf>
    <xf numFmtId="3" fontId="2" fillId="0" borderId="15" xfId="0" applyNumberFormat="1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5" xfId="0" applyNumberFormat="1" applyFont="1" applyFill="1" applyBorder="1" applyAlignment="1">
      <alignment horizontal="center" vertical="center" wrapText="1"/>
    </xf>
    <xf numFmtId="3" fontId="3" fillId="0" borderId="15" xfId="1" applyNumberFormat="1" applyFont="1" applyFill="1" applyBorder="1" applyAlignment="1">
      <alignment horizontal="center" vertical="center" wrapText="1"/>
    </xf>
    <xf numFmtId="3" fontId="2" fillId="0" borderId="19" xfId="0" applyNumberFormat="1" applyFont="1" applyFill="1" applyBorder="1" applyAlignment="1">
      <alignment horizontal="center" vertical="center" wrapText="1"/>
    </xf>
    <xf numFmtId="3" fontId="4" fillId="0" borderId="19" xfId="0" applyNumberFormat="1" applyFont="1" applyFill="1" applyBorder="1" applyAlignment="1">
      <alignment horizontal="center" vertical="center" wrapText="1"/>
    </xf>
    <xf numFmtId="3" fontId="2" fillId="0" borderId="20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3" fontId="3" fillId="0" borderId="12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1" fillId="0" borderId="15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3" fontId="3" fillId="0" borderId="15" xfId="0" applyNumberFormat="1" applyFont="1" applyFill="1" applyBorder="1" applyAlignment="1">
      <alignment horizontal="center" vertical="center" wrapText="1"/>
    </xf>
    <xf numFmtId="0" fontId="13" fillId="0" borderId="38" xfId="0" applyFont="1" applyFill="1" applyBorder="1" applyAlignment="1">
      <alignment horizontal="right" vertical="center" wrapText="1"/>
    </xf>
    <xf numFmtId="0" fontId="1" fillId="0" borderId="1" xfId="0" applyFont="1" applyFill="1" applyBorder="1" applyAlignment="1">
      <alignment horizontal="right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2" fillId="0" borderId="2" xfId="0" applyNumberFormat="1" applyFont="1" applyFill="1" applyBorder="1" applyAlignment="1">
      <alignment horizontal="center" vertical="center" wrapText="1"/>
    </xf>
    <xf numFmtId="3" fontId="3" fillId="0" borderId="13" xfId="0" applyNumberFormat="1" applyFont="1" applyFill="1" applyBorder="1" applyAlignment="1">
      <alignment horizontal="center" vertical="center" wrapText="1"/>
    </xf>
    <xf numFmtId="3" fontId="1" fillId="0" borderId="27" xfId="0" applyNumberFormat="1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right" vertical="center" wrapText="1"/>
    </xf>
    <xf numFmtId="3" fontId="13" fillId="0" borderId="12" xfId="0" applyNumberFormat="1" applyFont="1" applyFill="1" applyBorder="1" applyAlignment="1">
      <alignment horizontal="center" vertical="center" wrapText="1"/>
    </xf>
    <xf numFmtId="3" fontId="13" fillId="0" borderId="13" xfId="0" applyNumberFormat="1" applyFont="1" applyFill="1" applyBorder="1" applyAlignment="1">
      <alignment horizontal="center" vertical="center" wrapText="1"/>
    </xf>
    <xf numFmtId="3" fontId="14" fillId="0" borderId="1" xfId="0" applyNumberFormat="1" applyFont="1" applyFill="1" applyBorder="1" applyAlignment="1">
      <alignment horizontal="center" vertical="center" wrapText="1"/>
    </xf>
    <xf numFmtId="3" fontId="14" fillId="0" borderId="15" xfId="0" applyNumberFormat="1" applyFont="1" applyFill="1" applyBorder="1" applyAlignment="1">
      <alignment horizontal="center" vertical="center" wrapText="1"/>
    </xf>
    <xf numFmtId="0" fontId="13" fillId="0" borderId="25" xfId="0" applyFont="1" applyFill="1" applyBorder="1" applyAlignment="1">
      <alignment horizontal="right" vertical="center" wrapText="1"/>
    </xf>
    <xf numFmtId="0" fontId="13" fillId="0" borderId="1" xfId="0" applyFont="1" applyFill="1" applyBorder="1" applyAlignment="1">
      <alignment vertical="center" wrapText="1"/>
    </xf>
    <xf numFmtId="3" fontId="13" fillId="0" borderId="1" xfId="0" applyNumberFormat="1" applyFont="1" applyFill="1" applyBorder="1" applyAlignment="1">
      <alignment horizontal="center" vertical="center" wrapText="1"/>
    </xf>
    <xf numFmtId="3" fontId="13" fillId="0" borderId="15" xfId="0" applyNumberFormat="1" applyFont="1" applyFill="1" applyBorder="1" applyAlignment="1">
      <alignment horizontal="center" vertical="center" wrapText="1"/>
    </xf>
    <xf numFmtId="3" fontId="14" fillId="0" borderId="19" xfId="0" applyNumberFormat="1" applyFont="1" applyFill="1" applyBorder="1" applyAlignment="1">
      <alignment horizontal="center" vertical="center" wrapText="1"/>
    </xf>
    <xf numFmtId="3" fontId="14" fillId="0" borderId="20" xfId="0" applyNumberFormat="1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vertical="center" wrapText="1"/>
    </xf>
    <xf numFmtId="0" fontId="13" fillId="0" borderId="31" xfId="0" applyFont="1" applyFill="1" applyBorder="1" applyAlignment="1">
      <alignment vertical="center" wrapText="1"/>
    </xf>
    <xf numFmtId="3" fontId="2" fillId="0" borderId="42" xfId="0" applyNumberFormat="1" applyFont="1" applyFill="1" applyBorder="1" applyAlignment="1">
      <alignment horizontal="center" vertical="center" wrapText="1"/>
    </xf>
    <xf numFmtId="3" fontId="1" fillId="0" borderId="42" xfId="0" applyNumberFormat="1" applyFont="1" applyFill="1" applyBorder="1" applyAlignment="1">
      <alignment horizontal="center" vertical="center" wrapText="1"/>
    </xf>
    <xf numFmtId="3" fontId="2" fillId="0" borderId="43" xfId="0" applyNumberFormat="1" applyFont="1" applyFill="1" applyBorder="1" applyAlignment="1">
      <alignment horizontal="center" vertical="center" wrapText="1"/>
    </xf>
    <xf numFmtId="3" fontId="13" fillId="0" borderId="24" xfId="0" applyNumberFormat="1" applyFont="1" applyFill="1" applyBorder="1" applyAlignment="1">
      <alignment horizontal="center" vertical="center" wrapText="1"/>
    </xf>
    <xf numFmtId="3" fontId="13" fillId="0" borderId="25" xfId="0" applyNumberFormat="1" applyFont="1" applyFill="1" applyBorder="1" applyAlignment="1">
      <alignment horizontal="center" vertical="center" wrapText="1"/>
    </xf>
    <xf numFmtId="3" fontId="14" fillId="0" borderId="26" xfId="0" applyNumberFormat="1" applyFont="1" applyFill="1" applyBorder="1" applyAlignment="1">
      <alignment horizontal="center" vertical="center" wrapText="1"/>
    </xf>
    <xf numFmtId="3" fontId="14" fillId="0" borderId="49" xfId="0" applyNumberFormat="1" applyFont="1" applyFill="1" applyBorder="1" applyAlignment="1">
      <alignment horizontal="center" vertical="center" wrapText="1"/>
    </xf>
    <xf numFmtId="3" fontId="14" fillId="0" borderId="42" xfId="0" applyNumberFormat="1" applyFont="1" applyFill="1" applyBorder="1" applyAlignment="1">
      <alignment horizontal="center" vertical="center" wrapText="1"/>
    </xf>
    <xf numFmtId="3" fontId="14" fillId="0" borderId="43" xfId="0" applyNumberFormat="1" applyFont="1" applyFill="1" applyBorder="1" applyAlignment="1">
      <alignment horizontal="center" vertical="center" wrapText="1"/>
    </xf>
    <xf numFmtId="3" fontId="14" fillId="0" borderId="25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left" vertical="center" wrapText="1"/>
    </xf>
    <xf numFmtId="3" fontId="1" fillId="0" borderId="24" xfId="0" applyNumberFormat="1" applyFont="1" applyFill="1" applyBorder="1" applyAlignment="1">
      <alignment horizontal="center" vertical="center" wrapText="1"/>
    </xf>
    <xf numFmtId="3" fontId="2" fillId="0" borderId="25" xfId="0" applyNumberFormat="1" applyFont="1" applyFill="1" applyBorder="1" applyAlignment="1">
      <alignment horizontal="center" vertical="center" wrapText="1"/>
    </xf>
    <xf numFmtId="3" fontId="1" fillId="0" borderId="25" xfId="0" applyNumberFormat="1" applyFont="1" applyFill="1" applyBorder="1" applyAlignment="1">
      <alignment horizontal="center" vertical="center" wrapText="1"/>
    </xf>
    <xf numFmtId="3" fontId="2" fillId="0" borderId="49" xfId="0" applyNumberFormat="1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34" xfId="0" applyFont="1" applyFill="1" applyBorder="1" applyAlignment="1">
      <alignment horizontal="center" vertical="center" wrapText="1"/>
    </xf>
    <xf numFmtId="0" fontId="1" fillId="0" borderId="10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3" fontId="1" fillId="0" borderId="10" xfId="0" applyNumberFormat="1" applyFont="1" applyFill="1" applyBorder="1" applyAlignment="1">
      <alignment horizontal="center" vertical="center" wrapText="1"/>
    </xf>
    <xf numFmtId="3" fontId="1" fillId="0" borderId="5" xfId="0" applyNumberFormat="1" applyFont="1" applyFill="1" applyBorder="1" applyAlignment="1">
      <alignment horizontal="center" vertical="center" wrapText="1"/>
    </xf>
    <xf numFmtId="3" fontId="1" fillId="0" borderId="2" xfId="0" applyNumberFormat="1" applyFont="1" applyFill="1" applyBorder="1" applyAlignment="1">
      <alignment horizontal="center" vertical="center" wrapText="1"/>
    </xf>
    <xf numFmtId="3" fontId="1" fillId="0" borderId="11" xfId="0" applyNumberFormat="1" applyFont="1" applyFill="1" applyBorder="1" applyAlignment="1">
      <alignment horizontal="center" vertical="center" wrapText="1"/>
    </xf>
    <xf numFmtId="3" fontId="1" fillId="0" borderId="6" xfId="0" applyNumberFormat="1" applyFont="1" applyFill="1" applyBorder="1" applyAlignment="1">
      <alignment horizontal="center" vertical="center" wrapText="1"/>
    </xf>
    <xf numFmtId="3" fontId="1" fillId="0" borderId="7" xfId="0" applyNumberFormat="1" applyFont="1" applyFill="1" applyBorder="1" applyAlignment="1">
      <alignment horizontal="center" vertical="center" wrapText="1"/>
    </xf>
    <xf numFmtId="0" fontId="1" fillId="0" borderId="47" xfId="0" applyFont="1" applyFill="1" applyBorder="1" applyAlignment="1">
      <alignment horizontal="center" vertical="center" wrapText="1"/>
    </xf>
    <xf numFmtId="0" fontId="1" fillId="0" borderId="22" xfId="0" applyFont="1" applyFill="1" applyBorder="1" applyAlignment="1">
      <alignment horizontal="center" vertical="center" wrapText="1"/>
    </xf>
    <xf numFmtId="0" fontId="2" fillId="0" borderId="4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6" xfId="0" applyFont="1" applyFill="1" applyBorder="1" applyAlignment="1">
      <alignment horizontal="center" vertical="center" wrapText="1"/>
    </xf>
    <xf numFmtId="0" fontId="2" fillId="0" borderId="30" xfId="0" applyFont="1" applyFill="1" applyBorder="1" applyAlignment="1">
      <alignment horizontal="center" vertical="center" wrapText="1"/>
    </xf>
    <xf numFmtId="0" fontId="13" fillId="0" borderId="39" xfId="0" applyFont="1" applyFill="1" applyBorder="1" applyAlignment="1">
      <alignment horizontal="center" vertical="center" wrapText="1"/>
    </xf>
    <xf numFmtId="0" fontId="13" fillId="0" borderId="35" xfId="0" applyFont="1" applyFill="1" applyBorder="1" applyAlignment="1">
      <alignment horizontal="center" vertical="center" wrapText="1"/>
    </xf>
    <xf numFmtId="0" fontId="13" fillId="0" borderId="36" xfId="0" applyFont="1" applyFill="1" applyBorder="1" applyAlignment="1">
      <alignment horizontal="center" vertical="center" wrapText="1"/>
    </xf>
    <xf numFmtId="3" fontId="13" fillId="0" borderId="39" xfId="0" applyNumberFormat="1" applyFont="1" applyFill="1" applyBorder="1" applyAlignment="1">
      <alignment horizontal="center" vertical="center" wrapText="1"/>
    </xf>
    <xf numFmtId="3" fontId="13" fillId="0" borderId="35" xfId="0" applyNumberFormat="1" applyFont="1" applyFill="1" applyBorder="1" applyAlignment="1">
      <alignment horizontal="center" vertical="center" wrapText="1"/>
    </xf>
    <xf numFmtId="3" fontId="13" fillId="0" borderId="36" xfId="0" applyNumberFormat="1" applyFont="1" applyFill="1" applyBorder="1" applyAlignment="1">
      <alignment horizontal="center" vertical="center" wrapText="1"/>
    </xf>
    <xf numFmtId="0" fontId="13" fillId="0" borderId="40" xfId="0" applyFont="1" applyFill="1" applyBorder="1" applyAlignment="1">
      <alignment horizontal="center" vertical="center" wrapText="1"/>
    </xf>
    <xf numFmtId="0" fontId="13" fillId="0" borderId="48" xfId="0" applyFont="1" applyFill="1" applyBorder="1" applyAlignment="1">
      <alignment horizontal="center" vertical="center" wrapText="1"/>
    </xf>
    <xf numFmtId="0" fontId="14" fillId="0" borderId="40" xfId="0" applyFont="1" applyFill="1" applyBorder="1" applyAlignment="1">
      <alignment horizontal="center" vertical="center" wrapText="1"/>
    </xf>
    <xf numFmtId="0" fontId="14" fillId="0" borderId="48" xfId="0" applyFont="1" applyFill="1" applyBorder="1" applyAlignment="1">
      <alignment horizontal="center" vertical="center" wrapText="1"/>
    </xf>
    <xf numFmtId="0" fontId="2" fillId="0" borderId="21" xfId="0" applyFont="1" applyFill="1" applyBorder="1" applyAlignment="1">
      <alignment horizontal="center" vertical="center" wrapText="1"/>
    </xf>
    <xf numFmtId="0" fontId="2" fillId="0" borderId="32" xfId="0" applyFont="1" applyFill="1" applyBorder="1" applyAlignment="1">
      <alignment horizontal="center" vertical="center" wrapText="1"/>
    </xf>
    <xf numFmtId="0" fontId="2" fillId="0" borderId="33" xfId="0" applyFont="1" applyFill="1" applyBorder="1" applyAlignment="1">
      <alignment horizontal="center" vertical="center" wrapText="1"/>
    </xf>
    <xf numFmtId="3" fontId="13" fillId="0" borderId="41" xfId="0" applyNumberFormat="1" applyFont="1" applyFill="1" applyBorder="1" applyAlignment="1">
      <alignment horizontal="center" vertical="center" wrapText="1"/>
    </xf>
    <xf numFmtId="3" fontId="13" fillId="0" borderId="28" xfId="0" applyNumberFormat="1" applyFont="1" applyFill="1" applyBorder="1" applyAlignment="1">
      <alignment horizontal="center" vertical="center" wrapText="1"/>
    </xf>
    <xf numFmtId="3" fontId="13" fillId="0" borderId="37" xfId="0" applyNumberFormat="1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  <xf numFmtId="0" fontId="2" fillId="0" borderId="34" xfId="0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22" xfId="0" applyFont="1" applyFill="1" applyBorder="1" applyAlignment="1">
      <alignment horizontal="center" vertical="center" wrapText="1"/>
    </xf>
    <xf numFmtId="0" fontId="14" fillId="0" borderId="25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6" xfId="0" applyFont="1" applyFill="1" applyBorder="1" applyAlignment="1">
      <alignment horizontal="center" vertical="center" wrapText="1"/>
    </xf>
    <xf numFmtId="0" fontId="14" fillId="0" borderId="19" xfId="0" applyFont="1" applyFill="1" applyBorder="1" applyAlignment="1">
      <alignment horizontal="center" vertical="center" wrapText="1"/>
    </xf>
    <xf numFmtId="0" fontId="13" fillId="0" borderId="24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center" vertical="center" wrapText="1"/>
    </xf>
    <xf numFmtId="0" fontId="1" fillId="0" borderId="17" xfId="0" applyFont="1" applyFill="1" applyBorder="1" applyAlignment="1">
      <alignment horizontal="center" vertical="center" wrapText="1"/>
    </xf>
    <xf numFmtId="3" fontId="3" fillId="0" borderId="10" xfId="0" applyNumberFormat="1" applyFont="1" applyFill="1" applyBorder="1" applyAlignment="1">
      <alignment horizontal="center" vertical="center" wrapText="1"/>
    </xf>
    <xf numFmtId="3" fontId="3" fillId="0" borderId="5" xfId="0" applyNumberFormat="1" applyFont="1" applyFill="1" applyBorder="1" applyAlignment="1">
      <alignment horizontal="center" vertical="center" wrapText="1"/>
    </xf>
    <xf numFmtId="3" fontId="3" fillId="0" borderId="17" xfId="0" applyNumberFormat="1" applyFont="1" applyFill="1" applyBorder="1" applyAlignment="1">
      <alignment horizontal="center" vertical="center" wrapText="1"/>
    </xf>
    <xf numFmtId="3" fontId="3" fillId="0" borderId="11" xfId="0" applyNumberFormat="1" applyFont="1" applyFill="1" applyBorder="1" applyAlignment="1">
      <alignment horizontal="center" vertical="center" wrapText="1"/>
    </xf>
    <xf numFmtId="3" fontId="3" fillId="0" borderId="6" xfId="0" applyNumberFormat="1" applyFont="1" applyFill="1" applyBorder="1" applyAlignment="1">
      <alignment horizontal="center" vertical="center" wrapText="1"/>
    </xf>
    <xf numFmtId="3" fontId="3" fillId="0" borderId="18" xfId="0" applyNumberFormat="1" applyFont="1" applyFill="1" applyBorder="1" applyAlignment="1">
      <alignment horizontal="center" vertical="center" wrapText="1"/>
    </xf>
    <xf numFmtId="0" fontId="1" fillId="0" borderId="44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3" fontId="1" fillId="0" borderId="17" xfId="0" applyNumberFormat="1" applyFont="1" applyFill="1" applyBorder="1" applyAlignment="1">
      <alignment horizontal="center" vertical="center" wrapText="1"/>
    </xf>
    <xf numFmtId="3" fontId="1" fillId="0" borderId="18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165" fontId="1" fillId="0" borderId="10" xfId="0" applyNumberFormat="1" applyFont="1" applyFill="1" applyBorder="1" applyAlignment="1">
      <alignment horizontal="center" vertical="center" wrapText="1"/>
    </xf>
    <xf numFmtId="165" fontId="1" fillId="0" borderId="5" xfId="0" applyNumberFormat="1" applyFont="1" applyFill="1" applyBorder="1" applyAlignment="1">
      <alignment horizontal="center" vertical="center" wrapText="1"/>
    </xf>
    <xf numFmtId="165" fontId="1" fillId="0" borderId="17" xfId="0" applyNumberFormat="1" applyFont="1" applyFill="1" applyBorder="1" applyAlignment="1">
      <alignment horizontal="center" vertical="center" wrapText="1"/>
    </xf>
    <xf numFmtId="0" fontId="2" fillId="0" borderId="26" xfId="0" applyFont="1" applyFill="1" applyBorder="1" applyAlignment="1">
      <alignment horizontal="center" vertical="center" wrapText="1"/>
    </xf>
    <xf numFmtId="0" fontId="2" fillId="0" borderId="19" xfId="0" applyFont="1" applyFill="1" applyBorder="1" applyAlignment="1">
      <alignment horizontal="center" vertical="center" wrapText="1"/>
    </xf>
    <xf numFmtId="0" fontId="1" fillId="0" borderId="24" xfId="0" applyFont="1" applyFill="1" applyBorder="1" applyAlignment="1">
      <alignment horizontal="center" vertical="center" wrapText="1"/>
    </xf>
    <xf numFmtId="0" fontId="1" fillId="0" borderId="12" xfId="0" applyFont="1" applyFill="1" applyBorder="1" applyAlignment="1">
      <alignment horizontal="center" vertical="center" wrapText="1"/>
    </xf>
    <xf numFmtId="0" fontId="2" fillId="0" borderId="25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25" xfId="0" applyFont="1" applyFill="1" applyBorder="1" applyAlignment="1">
      <alignment horizontal="center" vertical="center" wrapText="1"/>
    </xf>
    <xf numFmtId="0" fontId="1" fillId="0" borderId="26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9" xfId="0" applyFont="1" applyFill="1" applyBorder="1" applyAlignment="1">
      <alignment horizontal="center" vertical="center" wrapText="1"/>
    </xf>
    <xf numFmtId="165" fontId="1" fillId="0" borderId="12" xfId="0" applyNumberFormat="1" applyFont="1" applyFill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 wrapText="1"/>
    </xf>
    <xf numFmtId="165" fontId="1" fillId="0" borderId="19" xfId="0" applyNumberFormat="1" applyFont="1" applyFill="1" applyBorder="1" applyAlignment="1">
      <alignment horizontal="center" vertical="center" wrapText="1"/>
    </xf>
    <xf numFmtId="3" fontId="1" fillId="0" borderId="12" xfId="0" applyNumberFormat="1" applyFont="1" applyFill="1" applyBorder="1" applyAlignment="1">
      <alignment horizontal="center" vertical="center" wrapText="1"/>
    </xf>
    <xf numFmtId="3" fontId="1" fillId="0" borderId="1" xfId="0" applyNumberFormat="1" applyFont="1" applyFill="1" applyBorder="1" applyAlignment="1">
      <alignment horizontal="center" vertical="center" wrapText="1"/>
    </xf>
    <xf numFmtId="3" fontId="1" fillId="0" borderId="19" xfId="0" applyNumberFormat="1" applyFont="1" applyFill="1" applyBorder="1" applyAlignment="1">
      <alignment horizontal="center" vertical="center" wrapText="1"/>
    </xf>
    <xf numFmtId="3" fontId="1" fillId="0" borderId="21" xfId="0" applyNumberFormat="1" applyFont="1" applyFill="1" applyBorder="1" applyAlignment="1">
      <alignment horizontal="center" vertical="center" wrapText="1"/>
    </xf>
    <xf numFmtId="3" fontId="1" fillId="0" borderId="3" xfId="0" applyNumberFormat="1" applyFont="1" applyFill="1" applyBorder="1" applyAlignment="1">
      <alignment horizontal="center" vertical="center" wrapText="1"/>
    </xf>
    <xf numFmtId="3" fontId="1" fillId="0" borderId="29" xfId="0" applyNumberFormat="1" applyFont="1" applyFill="1" applyBorder="1" applyAlignment="1">
      <alignment horizontal="center" vertical="center" wrapText="1"/>
    </xf>
    <xf numFmtId="0" fontId="7" fillId="0" borderId="28" xfId="0" applyFont="1" applyFill="1" applyBorder="1" applyAlignment="1">
      <alignment horizontal="center" vertical="center" wrapText="1"/>
    </xf>
    <xf numFmtId="0" fontId="2" fillId="0" borderId="37" xfId="0" applyFont="1" applyFill="1" applyBorder="1" applyAlignment="1">
      <alignment horizontal="center" vertical="center" wrapText="1"/>
    </xf>
    <xf numFmtId="0" fontId="2" fillId="0" borderId="23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0" borderId="31" xfId="0" applyFont="1" applyFill="1" applyBorder="1" applyAlignment="1">
      <alignment horizontal="center" vertical="center" wrapText="1"/>
    </xf>
    <xf numFmtId="0" fontId="1" fillId="0" borderId="2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29" xfId="0" applyFont="1" applyFill="1" applyBorder="1" applyAlignment="1">
      <alignment horizontal="center" vertical="center" wrapText="1"/>
    </xf>
  </cellXfs>
  <cellStyles count="3">
    <cellStyle name="Bad" xfId="1" builtinId="27"/>
    <cellStyle name="Normal" xfId="0" builtinId="0"/>
    <cellStyle name="Normal 2" xfId="2" xr:uid="{4DD662D1-C1F2-4637-9FE6-B364C76D621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Vida Baltmiskyte" id="{4CA0B9F7-5ACD-4531-885A-37C78DA98B19}" userId="S::v.baltmiskyte@enmin.lt::673d12a3-47e0-4f6a-9cde-27471f915c91" providerId="AD"/>
</personList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L47" dT="2020-10-05T05:57:54.88" personId="{4CA0B9F7-5ACD-4531-885A-37C78DA98B19}" id="{22E61ACF-A7DA-4F36-9A4B-F10144275371}">
    <text>Čia be 4,5 mln.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"/>
  <sheetViews>
    <sheetView tabSelected="1" view="pageBreakPreview" zoomScale="98" zoomScaleNormal="110" zoomScaleSheetLayoutView="98" workbookViewId="0">
      <pane xSplit="1" ySplit="4" topLeftCell="B5" activePane="bottomRight" state="frozen"/>
      <selection pane="topRight" activeCell="B1" sqref="B1"/>
      <selection pane="bottomLeft" activeCell="A5" sqref="A5"/>
      <selection pane="bottomRight" sqref="A1:N1"/>
    </sheetView>
  </sheetViews>
  <sheetFormatPr defaultRowHeight="12.75" outlineLevelCol="1" x14ac:dyDescent="0.25"/>
  <cols>
    <col min="1" max="1" width="5.42578125" style="7" customWidth="1"/>
    <col min="2" max="2" width="18" style="7" customWidth="1"/>
    <col min="3" max="3" width="21.85546875" style="7" customWidth="1"/>
    <col min="4" max="4" width="13.7109375" style="7" customWidth="1"/>
    <col min="5" max="5" width="14.7109375" style="7" customWidth="1" outlineLevel="1"/>
    <col min="6" max="6" width="14" style="7" customWidth="1" outlineLevel="1"/>
    <col min="7" max="7" width="12.7109375" style="7" customWidth="1" outlineLevel="1"/>
    <col min="8" max="8" width="15" style="7" customWidth="1" outlineLevel="1"/>
    <col min="9" max="9" width="9.7109375" style="7" customWidth="1"/>
    <col min="10" max="10" width="16.28515625" style="7" customWidth="1"/>
    <col min="11" max="12" width="13.85546875" style="7" customWidth="1"/>
    <col min="13" max="13" width="12.7109375" style="7" customWidth="1"/>
    <col min="14" max="14" width="13.5703125" style="7" customWidth="1"/>
    <col min="15" max="15" width="24.7109375" style="1" customWidth="1"/>
    <col min="16" max="16" width="13.140625" style="1" bestFit="1" customWidth="1"/>
    <col min="17" max="17" width="12.5703125" style="1" bestFit="1" customWidth="1"/>
    <col min="18" max="18" width="14.7109375" style="1" customWidth="1"/>
    <col min="19" max="20" width="12.5703125" style="1" bestFit="1" customWidth="1"/>
    <col min="21" max="21" width="13.42578125" style="1" customWidth="1"/>
    <col min="22" max="16384" width="9.140625" style="1"/>
  </cols>
  <sheetData>
    <row r="1" spans="1:26" ht="22.5" customHeight="1" thickBot="1" x14ac:dyDescent="0.3">
      <c r="A1" s="130" t="s">
        <v>0</v>
      </c>
      <c r="B1" s="130"/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</row>
    <row r="2" spans="1:26" s="2" customFormat="1" ht="61.5" customHeight="1" x14ac:dyDescent="0.25">
      <c r="A2" s="108" t="s">
        <v>1</v>
      </c>
      <c r="B2" s="110" t="s">
        <v>2</v>
      </c>
      <c r="C2" s="110" t="s">
        <v>3</v>
      </c>
      <c r="D2" s="110" t="s">
        <v>4</v>
      </c>
      <c r="E2" s="102" t="s">
        <v>5</v>
      </c>
      <c r="F2" s="103"/>
      <c r="G2" s="103"/>
      <c r="H2" s="112"/>
      <c r="I2" s="110" t="s">
        <v>6</v>
      </c>
      <c r="J2" s="110" t="s">
        <v>7</v>
      </c>
      <c r="K2" s="102" t="s">
        <v>8</v>
      </c>
      <c r="L2" s="103"/>
      <c r="M2" s="103"/>
      <c r="N2" s="104"/>
    </row>
    <row r="3" spans="1:26" s="2" customFormat="1" ht="36.75" customHeight="1" x14ac:dyDescent="0.25">
      <c r="A3" s="109"/>
      <c r="B3" s="111"/>
      <c r="C3" s="111"/>
      <c r="D3" s="111"/>
      <c r="E3" s="16" t="s">
        <v>9</v>
      </c>
      <c r="F3" s="16" t="s">
        <v>10</v>
      </c>
      <c r="G3" s="16" t="s">
        <v>11</v>
      </c>
      <c r="H3" s="16" t="s">
        <v>12</v>
      </c>
      <c r="I3" s="111"/>
      <c r="J3" s="111"/>
      <c r="K3" s="16" t="s">
        <v>9</v>
      </c>
      <c r="L3" s="16" t="s">
        <v>10</v>
      </c>
      <c r="M3" s="16" t="s">
        <v>11</v>
      </c>
      <c r="N3" s="3" t="s">
        <v>12</v>
      </c>
      <c r="O3" s="2" t="s">
        <v>13</v>
      </c>
    </row>
    <row r="4" spans="1:26" s="6" customFormat="1" ht="13.5" thickBot="1" x14ac:dyDescent="0.3">
      <c r="A4" s="4">
        <v>1</v>
      </c>
      <c r="B4" s="5">
        <v>2</v>
      </c>
      <c r="C4" s="5">
        <v>3</v>
      </c>
      <c r="D4" s="5">
        <v>4</v>
      </c>
      <c r="E4" s="5" t="s">
        <v>14</v>
      </c>
      <c r="F4" s="5">
        <v>6</v>
      </c>
      <c r="G4" s="5">
        <v>7</v>
      </c>
      <c r="H4" s="5">
        <v>8</v>
      </c>
      <c r="I4" s="17">
        <v>9</v>
      </c>
      <c r="J4" s="17">
        <v>10</v>
      </c>
      <c r="K4" s="17" t="s">
        <v>15</v>
      </c>
      <c r="L4" s="17">
        <v>12</v>
      </c>
      <c r="M4" s="17">
        <v>13</v>
      </c>
      <c r="N4" s="18">
        <v>14</v>
      </c>
      <c r="S4" s="6">
        <f>SUM('2020_09'!$L$4:$R$4)</f>
        <v>39</v>
      </c>
    </row>
    <row r="5" spans="1:26" ht="12.75" customHeight="1" x14ac:dyDescent="0.25">
      <c r="A5" s="92">
        <v>1</v>
      </c>
      <c r="B5" s="92" t="s">
        <v>16</v>
      </c>
      <c r="C5" s="92" t="s">
        <v>17</v>
      </c>
      <c r="D5" s="92" t="s">
        <v>18</v>
      </c>
      <c r="E5" s="95">
        <f>F5+G5</f>
        <v>27745505</v>
      </c>
      <c r="F5" s="95">
        <v>27745505</v>
      </c>
      <c r="G5" s="95">
        <v>0</v>
      </c>
      <c r="H5" s="105">
        <v>1055983</v>
      </c>
      <c r="I5" s="117" t="s">
        <v>19</v>
      </c>
      <c r="J5" s="118"/>
      <c r="K5" s="47">
        <f>SUM(L5:N5)</f>
        <v>28801488</v>
      </c>
      <c r="L5" s="47">
        <v>27745505</v>
      </c>
      <c r="M5" s="47">
        <v>0</v>
      </c>
      <c r="N5" s="48">
        <v>1055983</v>
      </c>
      <c r="O5" s="8"/>
      <c r="S5" s="1">
        <f>SUM('2020_09'!$L$4:$R$4)</f>
        <v>39</v>
      </c>
    </row>
    <row r="6" spans="1:26" ht="12.75" customHeight="1" x14ac:dyDescent="0.25">
      <c r="A6" s="93"/>
      <c r="B6" s="93"/>
      <c r="C6" s="93"/>
      <c r="D6" s="93"/>
      <c r="E6" s="93"/>
      <c r="F6" s="96"/>
      <c r="G6" s="96"/>
      <c r="H6" s="106"/>
      <c r="I6" s="113" t="s">
        <v>20</v>
      </c>
      <c r="J6" s="114"/>
      <c r="K6" s="49">
        <f>K7+K8+K9</f>
        <v>0</v>
      </c>
      <c r="L6" s="49">
        <f>L7+L8+L9</f>
        <v>0</v>
      </c>
      <c r="M6" s="49">
        <v>0</v>
      </c>
      <c r="N6" s="50">
        <f>N7+N8+N9</f>
        <v>0</v>
      </c>
      <c r="S6" s="1">
        <f>SUM('2020_09'!$L$4:$R$4)</f>
        <v>39</v>
      </c>
    </row>
    <row r="7" spans="1:26" x14ac:dyDescent="0.25">
      <c r="A7" s="93"/>
      <c r="B7" s="93"/>
      <c r="C7" s="93"/>
      <c r="D7" s="93"/>
      <c r="E7" s="93"/>
      <c r="F7" s="96"/>
      <c r="G7" s="96"/>
      <c r="H7" s="106"/>
      <c r="I7" s="51" t="s">
        <v>21</v>
      </c>
      <c r="J7" s="52" t="s">
        <v>22</v>
      </c>
      <c r="K7" s="53">
        <f>L7+M7+N7</f>
        <v>0</v>
      </c>
      <c r="L7" s="53">
        <v>0</v>
      </c>
      <c r="M7" s="53">
        <v>0</v>
      </c>
      <c r="N7" s="54">
        <v>0</v>
      </c>
      <c r="S7" s="1">
        <f>SUM('2020_09'!$L$4:$R$4)</f>
        <v>39</v>
      </c>
    </row>
    <row r="8" spans="1:26" x14ac:dyDescent="0.25">
      <c r="A8" s="93"/>
      <c r="B8" s="93"/>
      <c r="C8" s="93"/>
      <c r="D8" s="93"/>
      <c r="E8" s="93"/>
      <c r="F8" s="96"/>
      <c r="G8" s="96"/>
      <c r="H8" s="106"/>
      <c r="I8" s="51" t="s">
        <v>23</v>
      </c>
      <c r="J8" s="52" t="s">
        <v>24</v>
      </c>
      <c r="K8" s="53">
        <f>L8+M8+N8</f>
        <v>0</v>
      </c>
      <c r="L8" s="53">
        <v>0</v>
      </c>
      <c r="M8" s="53">
        <v>0</v>
      </c>
      <c r="N8" s="54">
        <v>0</v>
      </c>
      <c r="S8" s="1">
        <f>SUM('2020_09'!$L$4:$R$4)</f>
        <v>39</v>
      </c>
    </row>
    <row r="9" spans="1:26" x14ac:dyDescent="0.25">
      <c r="A9" s="93"/>
      <c r="B9" s="93"/>
      <c r="C9" s="93"/>
      <c r="D9" s="93"/>
      <c r="E9" s="93"/>
      <c r="F9" s="96"/>
      <c r="G9" s="96"/>
      <c r="H9" s="106"/>
      <c r="I9" s="51" t="s">
        <v>25</v>
      </c>
      <c r="J9" s="52" t="s">
        <v>26</v>
      </c>
      <c r="K9" s="53">
        <f>L9+M9+N9</f>
        <v>0</v>
      </c>
      <c r="L9" s="53">
        <v>0</v>
      </c>
      <c r="M9" s="53">
        <v>0</v>
      </c>
      <c r="N9" s="54">
        <v>0</v>
      </c>
      <c r="S9" s="1">
        <f>SUM('2020_09'!$L$4:$R$4)</f>
        <v>39</v>
      </c>
    </row>
    <row r="10" spans="1:26" ht="13.5" customHeight="1" thickBot="1" x14ac:dyDescent="0.3">
      <c r="A10" s="94"/>
      <c r="B10" s="94"/>
      <c r="C10" s="94"/>
      <c r="D10" s="94"/>
      <c r="E10" s="94"/>
      <c r="F10" s="97"/>
      <c r="G10" s="97"/>
      <c r="H10" s="107"/>
      <c r="I10" s="115" t="s">
        <v>27</v>
      </c>
      <c r="J10" s="116"/>
      <c r="K10" s="55">
        <f>L10+M10+N10</f>
        <v>0</v>
      </c>
      <c r="L10" s="55">
        <f>F5-L5-L6</f>
        <v>0</v>
      </c>
      <c r="M10" s="55">
        <v>0</v>
      </c>
      <c r="N10" s="56">
        <f>H5-N5-N6</f>
        <v>0</v>
      </c>
      <c r="S10" s="1">
        <f>SUM('2020_09'!$L$4:$R$4)</f>
        <v>39</v>
      </c>
    </row>
    <row r="11" spans="1:26" ht="12.75" customHeight="1" x14ac:dyDescent="0.25">
      <c r="A11" s="74">
        <v>2</v>
      </c>
      <c r="B11" s="77" t="s">
        <v>28</v>
      </c>
      <c r="C11" s="77" t="s">
        <v>29</v>
      </c>
      <c r="D11" s="77" t="s">
        <v>30</v>
      </c>
      <c r="E11" s="120">
        <f t="shared" ref="E11" si="0">F11+G11</f>
        <v>4369152</v>
      </c>
      <c r="F11" s="120">
        <v>4369152</v>
      </c>
      <c r="G11" s="120">
        <v>0</v>
      </c>
      <c r="H11" s="123">
        <v>0</v>
      </c>
      <c r="I11" s="126" t="s">
        <v>19</v>
      </c>
      <c r="J11" s="127"/>
      <c r="K11" s="39">
        <f>SUM(L11:N11)</f>
        <v>4369152</v>
      </c>
      <c r="L11" s="39">
        <v>4369152</v>
      </c>
      <c r="M11" s="39">
        <v>0</v>
      </c>
      <c r="N11" s="45">
        <v>0</v>
      </c>
      <c r="S11" s="1">
        <f>SUM('2020_09'!$L$4:$R$4)</f>
        <v>39</v>
      </c>
    </row>
    <row r="12" spans="1:26" ht="12.75" customHeight="1" x14ac:dyDescent="0.25">
      <c r="A12" s="75"/>
      <c r="B12" s="78"/>
      <c r="C12" s="78"/>
      <c r="D12" s="78"/>
      <c r="E12" s="121"/>
      <c r="F12" s="121"/>
      <c r="G12" s="121"/>
      <c r="H12" s="124"/>
      <c r="I12" s="88" t="s">
        <v>20</v>
      </c>
      <c r="J12" s="89"/>
      <c r="K12" s="21">
        <f>K13+K14+K15</f>
        <v>0</v>
      </c>
      <c r="L12" s="21">
        <f>L13+L14+L15</f>
        <v>0</v>
      </c>
      <c r="M12" s="21">
        <v>0</v>
      </c>
      <c r="N12" s="22">
        <f>N13+N14+N15</f>
        <v>0</v>
      </c>
    </row>
    <row r="13" spans="1:26" ht="12.75" customHeight="1" x14ac:dyDescent="0.25">
      <c r="A13" s="75"/>
      <c r="B13" s="78"/>
      <c r="C13" s="78"/>
      <c r="D13" s="78"/>
      <c r="E13" s="121"/>
      <c r="F13" s="121"/>
      <c r="G13" s="121"/>
      <c r="H13" s="124"/>
      <c r="I13" s="23" t="s">
        <v>21</v>
      </c>
      <c r="J13" s="24" t="s">
        <v>31</v>
      </c>
      <c r="K13" s="33">
        <f>L13+M13+N13</f>
        <v>0</v>
      </c>
      <c r="L13" s="33">
        <v>0</v>
      </c>
      <c r="M13" s="33">
        <v>0</v>
      </c>
      <c r="N13" s="26">
        <v>0</v>
      </c>
    </row>
    <row r="14" spans="1:26" x14ac:dyDescent="0.25">
      <c r="A14" s="75"/>
      <c r="B14" s="78"/>
      <c r="C14" s="78"/>
      <c r="D14" s="78"/>
      <c r="E14" s="121"/>
      <c r="F14" s="121"/>
      <c r="G14" s="121"/>
      <c r="H14" s="124"/>
      <c r="I14" s="23" t="s">
        <v>23</v>
      </c>
      <c r="J14" s="24" t="s">
        <v>24</v>
      </c>
      <c r="K14" s="33">
        <f>L14+M14+N14</f>
        <v>0</v>
      </c>
      <c r="L14" s="33">
        <v>0</v>
      </c>
      <c r="M14" s="33">
        <v>0</v>
      </c>
      <c r="N14" s="26">
        <v>0</v>
      </c>
    </row>
    <row r="15" spans="1:26" x14ac:dyDescent="0.25">
      <c r="A15" s="75"/>
      <c r="B15" s="78"/>
      <c r="C15" s="78"/>
      <c r="D15" s="78"/>
      <c r="E15" s="121"/>
      <c r="F15" s="121"/>
      <c r="G15" s="121"/>
      <c r="H15" s="124"/>
      <c r="I15" s="23" t="s">
        <v>25</v>
      </c>
      <c r="J15" s="24" t="s">
        <v>26</v>
      </c>
      <c r="K15" s="33">
        <f>L15+M15+N15</f>
        <v>0</v>
      </c>
      <c r="L15" s="33">
        <v>0</v>
      </c>
      <c r="M15" s="33">
        <v>0</v>
      </c>
      <c r="N15" s="26">
        <v>0</v>
      </c>
    </row>
    <row r="16" spans="1:26" ht="13.5" customHeight="1" thickBot="1" x14ac:dyDescent="0.3">
      <c r="A16" s="131"/>
      <c r="B16" s="119"/>
      <c r="C16" s="119"/>
      <c r="D16" s="119"/>
      <c r="E16" s="122"/>
      <c r="F16" s="122"/>
      <c r="G16" s="122"/>
      <c r="H16" s="125"/>
      <c r="I16" s="90" t="s">
        <v>27</v>
      </c>
      <c r="J16" s="91"/>
      <c r="K16" s="28">
        <f>L16+M16+N16</f>
        <v>0</v>
      </c>
      <c r="L16" s="28">
        <f>F11-L11-L12</f>
        <v>0</v>
      </c>
      <c r="M16" s="28">
        <v>0</v>
      </c>
      <c r="N16" s="30">
        <f>H11-N11-N12</f>
        <v>0</v>
      </c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ht="12.75" customHeight="1" x14ac:dyDescent="0.25">
      <c r="A17" s="137">
        <v>3</v>
      </c>
      <c r="B17" s="138" t="s">
        <v>32</v>
      </c>
      <c r="C17" s="138" t="s">
        <v>33</v>
      </c>
      <c r="D17" s="138" t="s">
        <v>34</v>
      </c>
      <c r="E17" s="145">
        <f t="shared" ref="E17" si="1">F17+G17</f>
        <v>96455036</v>
      </c>
      <c r="F17" s="148">
        <v>96455036</v>
      </c>
      <c r="G17" s="148">
        <v>0</v>
      </c>
      <c r="H17" s="151">
        <f>F17</f>
        <v>96455036</v>
      </c>
      <c r="I17" s="137" t="s">
        <v>19</v>
      </c>
      <c r="J17" s="138"/>
      <c r="K17" s="32">
        <f>SUM(L17:N17)</f>
        <v>206648215</v>
      </c>
      <c r="L17" s="19">
        <f>103262980</f>
        <v>103262980</v>
      </c>
      <c r="M17" s="19">
        <v>0</v>
      </c>
      <c r="N17" s="20">
        <v>103385235</v>
      </c>
      <c r="P17" s="10"/>
      <c r="Q17" s="10"/>
      <c r="R17" s="11"/>
      <c r="S17" s="11"/>
      <c r="T17" s="12"/>
      <c r="U17" s="11"/>
      <c r="V17" s="9"/>
      <c r="W17" s="9"/>
      <c r="X17" s="9"/>
      <c r="Y17" s="9"/>
      <c r="Z17" s="9"/>
    </row>
    <row r="18" spans="1:26" ht="12.75" customHeight="1" x14ac:dyDescent="0.25">
      <c r="A18" s="141"/>
      <c r="B18" s="143"/>
      <c r="C18" s="143"/>
      <c r="D18" s="143"/>
      <c r="E18" s="146"/>
      <c r="F18" s="149"/>
      <c r="G18" s="149"/>
      <c r="H18" s="152"/>
      <c r="I18" s="139" t="s">
        <v>20</v>
      </c>
      <c r="J18" s="140"/>
      <c r="K18" s="21">
        <f>K19+K20+K21</f>
        <v>0</v>
      </c>
      <c r="L18" s="21">
        <f>L19+L20+L21</f>
        <v>0</v>
      </c>
      <c r="M18" s="21">
        <v>0</v>
      </c>
      <c r="N18" s="34">
        <f>N19+N20+N21</f>
        <v>0</v>
      </c>
      <c r="P18" s="10"/>
      <c r="Q18" s="10"/>
      <c r="R18" s="11"/>
      <c r="S18" s="11"/>
      <c r="T18" s="12"/>
      <c r="U18" s="11"/>
      <c r="V18" s="9"/>
      <c r="W18" s="9"/>
      <c r="X18" s="9"/>
      <c r="Y18" s="9"/>
      <c r="Z18" s="9"/>
    </row>
    <row r="19" spans="1:26" ht="12.75" customHeight="1" x14ac:dyDescent="0.25">
      <c r="A19" s="141"/>
      <c r="B19" s="143"/>
      <c r="C19" s="143"/>
      <c r="D19" s="143"/>
      <c r="E19" s="146"/>
      <c r="F19" s="149"/>
      <c r="G19" s="149"/>
      <c r="H19" s="152"/>
      <c r="I19" s="23" t="s">
        <v>21</v>
      </c>
      <c r="J19" s="24" t="s">
        <v>22</v>
      </c>
      <c r="K19" s="35">
        <f>L19+M19+N19</f>
        <v>0</v>
      </c>
      <c r="L19" s="25">
        <v>0</v>
      </c>
      <c r="M19" s="25">
        <v>0</v>
      </c>
      <c r="N19" s="26">
        <v>0</v>
      </c>
      <c r="P19" s="10"/>
      <c r="Q19" s="10"/>
      <c r="R19" s="11"/>
      <c r="S19" s="11"/>
      <c r="T19" s="12"/>
      <c r="U19" s="11"/>
      <c r="V19" s="9"/>
      <c r="W19" s="9"/>
      <c r="X19" s="9"/>
      <c r="Y19" s="9"/>
      <c r="Z19" s="9"/>
    </row>
    <row r="20" spans="1:26" ht="12.75" customHeight="1" x14ac:dyDescent="0.25">
      <c r="A20" s="141"/>
      <c r="B20" s="143"/>
      <c r="C20" s="143"/>
      <c r="D20" s="143"/>
      <c r="E20" s="146"/>
      <c r="F20" s="149"/>
      <c r="G20" s="149"/>
      <c r="H20" s="152"/>
      <c r="I20" s="23" t="s">
        <v>23</v>
      </c>
      <c r="J20" s="24" t="s">
        <v>24</v>
      </c>
      <c r="K20" s="35">
        <f>L20+M20+N20</f>
        <v>0</v>
      </c>
      <c r="L20" s="35">
        <v>0</v>
      </c>
      <c r="M20" s="35">
        <v>0</v>
      </c>
      <c r="N20" s="36">
        <v>0</v>
      </c>
      <c r="P20" s="10"/>
      <c r="Q20" s="10"/>
      <c r="R20" s="11"/>
      <c r="S20" s="11"/>
      <c r="T20" s="12"/>
      <c r="U20" s="11"/>
      <c r="V20" s="9"/>
      <c r="W20" s="9"/>
      <c r="X20" s="9"/>
      <c r="Y20" s="9"/>
      <c r="Z20" s="9"/>
    </row>
    <row r="21" spans="1:26" ht="12.75" customHeight="1" x14ac:dyDescent="0.25">
      <c r="A21" s="141"/>
      <c r="B21" s="143"/>
      <c r="C21" s="143"/>
      <c r="D21" s="143"/>
      <c r="E21" s="146"/>
      <c r="F21" s="149"/>
      <c r="G21" s="149"/>
      <c r="H21" s="152"/>
      <c r="I21" s="23" t="s">
        <v>25</v>
      </c>
      <c r="J21" s="24" t="s">
        <v>26</v>
      </c>
      <c r="K21" s="35">
        <f>L21+M21+N21</f>
        <v>0</v>
      </c>
      <c r="L21" s="35">
        <v>0</v>
      </c>
      <c r="M21" s="35">
        <v>0</v>
      </c>
      <c r="N21" s="36">
        <v>0</v>
      </c>
      <c r="P21" s="10"/>
      <c r="Q21" s="10"/>
      <c r="R21" s="11"/>
      <c r="S21" s="11"/>
      <c r="T21" s="12"/>
      <c r="U21" s="11"/>
      <c r="V21" s="9"/>
      <c r="W21" s="9"/>
      <c r="X21" s="9"/>
      <c r="Y21" s="9"/>
      <c r="Z21" s="9"/>
    </row>
    <row r="22" spans="1:26" ht="12.75" customHeight="1" thickBot="1" x14ac:dyDescent="0.3">
      <c r="A22" s="142"/>
      <c r="B22" s="144"/>
      <c r="C22" s="144"/>
      <c r="D22" s="144"/>
      <c r="E22" s="147"/>
      <c r="F22" s="150"/>
      <c r="G22" s="150"/>
      <c r="H22" s="153"/>
      <c r="I22" s="135" t="s">
        <v>27</v>
      </c>
      <c r="J22" s="136"/>
      <c r="K22" s="28">
        <f>L22+M22+N22</f>
        <v>-13738143</v>
      </c>
      <c r="L22" s="28">
        <f>F17-L17-L18</f>
        <v>-6807944</v>
      </c>
      <c r="M22" s="28">
        <v>0</v>
      </c>
      <c r="N22" s="30">
        <f>H17-N17-N18</f>
        <v>-6930199</v>
      </c>
      <c r="P22" s="10"/>
      <c r="Q22" s="10"/>
      <c r="R22" s="11"/>
      <c r="S22" s="11"/>
      <c r="T22" s="12"/>
      <c r="U22" s="11"/>
      <c r="V22" s="9"/>
      <c r="W22" s="9"/>
      <c r="X22" s="9"/>
      <c r="Y22" s="9"/>
      <c r="Z22" s="9"/>
    </row>
    <row r="23" spans="1:26" ht="12.75" customHeight="1" x14ac:dyDescent="0.25">
      <c r="A23" s="75">
        <v>4</v>
      </c>
      <c r="B23" s="157" t="s">
        <v>35</v>
      </c>
      <c r="C23" s="78" t="s">
        <v>36</v>
      </c>
      <c r="D23" s="78" t="s">
        <v>34</v>
      </c>
      <c r="E23" s="133">
        <f t="shared" ref="E23" si="2">F23+G23</f>
        <v>10754597</v>
      </c>
      <c r="F23" s="81">
        <v>10754597</v>
      </c>
      <c r="G23" s="81">
        <v>0</v>
      </c>
      <c r="H23" s="84">
        <v>4607310</v>
      </c>
      <c r="I23" s="137" t="s">
        <v>19</v>
      </c>
      <c r="J23" s="138"/>
      <c r="K23" s="19">
        <f>SUM(L23:N23)</f>
        <v>17931539</v>
      </c>
      <c r="L23" s="19">
        <v>10758923</v>
      </c>
      <c r="M23" s="19">
        <v>0</v>
      </c>
      <c r="N23" s="20">
        <v>7172616</v>
      </c>
      <c r="O23" s="154"/>
    </row>
    <row r="24" spans="1:26" ht="12.75" customHeight="1" x14ac:dyDescent="0.25">
      <c r="A24" s="75"/>
      <c r="B24" s="157"/>
      <c r="C24" s="78"/>
      <c r="D24" s="78"/>
      <c r="E24" s="133"/>
      <c r="F24" s="81"/>
      <c r="G24" s="81"/>
      <c r="H24" s="84"/>
      <c r="I24" s="139" t="s">
        <v>20</v>
      </c>
      <c r="J24" s="140"/>
      <c r="K24" s="21">
        <f>K25+K26+K27</f>
        <v>0</v>
      </c>
      <c r="L24" s="21">
        <f>L25+L26+L27</f>
        <v>0</v>
      </c>
      <c r="M24" s="21">
        <v>0</v>
      </c>
      <c r="N24" s="22">
        <f>N25+N26+N27</f>
        <v>0</v>
      </c>
      <c r="O24" s="154"/>
    </row>
    <row r="25" spans="1:26" ht="12.75" customHeight="1" x14ac:dyDescent="0.25">
      <c r="A25" s="75"/>
      <c r="B25" s="157"/>
      <c r="C25" s="78"/>
      <c r="D25" s="78"/>
      <c r="E25" s="133"/>
      <c r="F25" s="81"/>
      <c r="G25" s="81"/>
      <c r="H25" s="84"/>
      <c r="I25" s="23" t="s">
        <v>21</v>
      </c>
      <c r="J25" s="24" t="s">
        <v>22</v>
      </c>
      <c r="K25" s="25">
        <f>L25+M25+N25</f>
        <v>0</v>
      </c>
      <c r="L25" s="25">
        <v>0</v>
      </c>
      <c r="M25" s="25">
        <v>0</v>
      </c>
      <c r="N25" s="26">
        <v>0</v>
      </c>
      <c r="O25" s="154"/>
    </row>
    <row r="26" spans="1:26" ht="12.75" customHeight="1" x14ac:dyDescent="0.25">
      <c r="A26" s="75"/>
      <c r="B26" s="157"/>
      <c r="C26" s="78"/>
      <c r="D26" s="78"/>
      <c r="E26" s="133"/>
      <c r="F26" s="81"/>
      <c r="G26" s="81"/>
      <c r="H26" s="84"/>
      <c r="I26" s="23" t="s">
        <v>23</v>
      </c>
      <c r="J26" s="24" t="s">
        <v>24</v>
      </c>
      <c r="K26" s="25">
        <f>L26+M26+N26</f>
        <v>0</v>
      </c>
      <c r="L26" s="25">
        <v>0</v>
      </c>
      <c r="M26" s="25">
        <v>0</v>
      </c>
      <c r="N26" s="27">
        <v>0</v>
      </c>
      <c r="O26" s="154"/>
    </row>
    <row r="27" spans="1:26" ht="12.75" customHeight="1" x14ac:dyDescent="0.25">
      <c r="A27" s="75"/>
      <c r="B27" s="157"/>
      <c r="C27" s="78"/>
      <c r="D27" s="78"/>
      <c r="E27" s="133"/>
      <c r="F27" s="81"/>
      <c r="G27" s="81"/>
      <c r="H27" s="84"/>
      <c r="I27" s="23" t="s">
        <v>25</v>
      </c>
      <c r="J27" s="24" t="s">
        <v>26</v>
      </c>
      <c r="K27" s="25">
        <f>L27+M27+N27</f>
        <v>0</v>
      </c>
      <c r="L27" s="25">
        <v>0</v>
      </c>
      <c r="M27" s="25">
        <v>0</v>
      </c>
      <c r="N27" s="26">
        <v>0</v>
      </c>
      <c r="O27" s="154"/>
    </row>
    <row r="28" spans="1:26" ht="12.75" customHeight="1" thickBot="1" x14ac:dyDescent="0.3">
      <c r="A28" s="131"/>
      <c r="B28" s="158"/>
      <c r="C28" s="119"/>
      <c r="D28" s="119"/>
      <c r="E28" s="134"/>
      <c r="F28" s="128"/>
      <c r="G28" s="128"/>
      <c r="H28" s="129"/>
      <c r="I28" s="135" t="s">
        <v>27</v>
      </c>
      <c r="J28" s="136"/>
      <c r="K28" s="28">
        <f>L28+M28+N28</f>
        <v>-2569632</v>
      </c>
      <c r="L28" s="28">
        <f>F23-L23-L24</f>
        <v>-4326</v>
      </c>
      <c r="M28" s="29">
        <v>0</v>
      </c>
      <c r="N28" s="30">
        <f>H23-N23-N24</f>
        <v>-2565306</v>
      </c>
      <c r="O28" s="154"/>
    </row>
    <row r="29" spans="1:26" ht="12.75" customHeight="1" x14ac:dyDescent="0.25">
      <c r="A29" s="75">
        <v>5</v>
      </c>
      <c r="B29" s="78" t="s">
        <v>38</v>
      </c>
      <c r="C29" s="78" t="s">
        <v>39</v>
      </c>
      <c r="D29" s="78" t="s">
        <v>34</v>
      </c>
      <c r="E29" s="133">
        <f t="shared" ref="E29" si="3">F29+G29</f>
        <v>23437245</v>
      </c>
      <c r="F29" s="81">
        <v>23437245</v>
      </c>
      <c r="G29" s="81">
        <v>0</v>
      </c>
      <c r="H29" s="84">
        <v>9650000</v>
      </c>
      <c r="I29" s="126" t="s">
        <v>19</v>
      </c>
      <c r="J29" s="127"/>
      <c r="K29" s="39">
        <f>SUM(L29:N29)</f>
        <v>29663610</v>
      </c>
      <c r="L29" s="39">
        <v>19285390</v>
      </c>
      <c r="M29" s="39">
        <v>0</v>
      </c>
      <c r="N29" s="45">
        <v>10378220</v>
      </c>
    </row>
    <row r="30" spans="1:26" ht="12.75" customHeight="1" x14ac:dyDescent="0.25">
      <c r="A30" s="75"/>
      <c r="B30" s="78"/>
      <c r="C30" s="78"/>
      <c r="D30" s="78"/>
      <c r="E30" s="133"/>
      <c r="F30" s="81"/>
      <c r="G30" s="81"/>
      <c r="H30" s="84"/>
      <c r="I30" s="139" t="s">
        <v>20</v>
      </c>
      <c r="J30" s="140"/>
      <c r="K30" s="21">
        <f>K31+K32+K33</f>
        <v>0</v>
      </c>
      <c r="L30" s="21">
        <f>L31+L32+L33</f>
        <v>0</v>
      </c>
      <c r="M30" s="21">
        <v>0</v>
      </c>
      <c r="N30" s="22">
        <f>N31+N32+N33</f>
        <v>0</v>
      </c>
    </row>
    <row r="31" spans="1:26" ht="12.75" customHeight="1" x14ac:dyDescent="0.25">
      <c r="A31" s="75"/>
      <c r="B31" s="78"/>
      <c r="C31" s="78"/>
      <c r="D31" s="78"/>
      <c r="E31" s="133"/>
      <c r="F31" s="81"/>
      <c r="G31" s="81"/>
      <c r="H31" s="84"/>
      <c r="I31" s="23" t="s">
        <v>21</v>
      </c>
      <c r="J31" s="24" t="s">
        <v>22</v>
      </c>
      <c r="K31" s="33">
        <f>L31+M31+N31</f>
        <v>0</v>
      </c>
      <c r="L31" s="33">
        <v>0</v>
      </c>
      <c r="M31" s="33">
        <v>0</v>
      </c>
      <c r="N31" s="26">
        <v>0</v>
      </c>
    </row>
    <row r="32" spans="1:26" ht="12.75" customHeight="1" x14ac:dyDescent="0.25">
      <c r="A32" s="75"/>
      <c r="B32" s="78"/>
      <c r="C32" s="78"/>
      <c r="D32" s="78"/>
      <c r="E32" s="133"/>
      <c r="F32" s="81"/>
      <c r="G32" s="81"/>
      <c r="H32" s="84"/>
      <c r="I32" s="23" t="s">
        <v>23</v>
      </c>
      <c r="J32" s="24" t="s">
        <v>24</v>
      </c>
      <c r="K32" s="35">
        <f>L32+M32+N32</f>
        <v>0</v>
      </c>
      <c r="L32" s="33">
        <v>0</v>
      </c>
      <c r="M32" s="35">
        <v>0</v>
      </c>
      <c r="N32" s="26">
        <v>0</v>
      </c>
    </row>
    <row r="33" spans="1:17" ht="12.75" customHeight="1" x14ac:dyDescent="0.25">
      <c r="A33" s="75"/>
      <c r="B33" s="78"/>
      <c r="C33" s="78"/>
      <c r="D33" s="78"/>
      <c r="E33" s="133"/>
      <c r="F33" s="81"/>
      <c r="G33" s="81"/>
      <c r="H33" s="84"/>
      <c r="I33" s="23" t="s">
        <v>25</v>
      </c>
      <c r="J33" s="24" t="s">
        <v>26</v>
      </c>
      <c r="K33" s="33">
        <f>L33+M33+N33</f>
        <v>0</v>
      </c>
      <c r="L33" s="33">
        <v>0</v>
      </c>
      <c r="M33" s="33">
        <v>0</v>
      </c>
      <c r="N33" s="26">
        <v>0</v>
      </c>
    </row>
    <row r="34" spans="1:17" ht="12.75" customHeight="1" thickBot="1" x14ac:dyDescent="0.3">
      <c r="A34" s="131"/>
      <c r="B34" s="119"/>
      <c r="C34" s="119"/>
      <c r="D34" s="119"/>
      <c r="E34" s="134"/>
      <c r="F34" s="128"/>
      <c r="G34" s="128"/>
      <c r="H34" s="129"/>
      <c r="I34" s="155" t="s">
        <v>27</v>
      </c>
      <c r="J34" s="156"/>
      <c r="K34" s="28">
        <f>L34+M34+N34</f>
        <v>3423635</v>
      </c>
      <c r="L34" s="28">
        <f>F29-L29-L30</f>
        <v>4151855</v>
      </c>
      <c r="M34" s="28">
        <v>0</v>
      </c>
      <c r="N34" s="30">
        <f>H29-N29-N30</f>
        <v>-728220</v>
      </c>
    </row>
    <row r="35" spans="1:17" ht="12.75" customHeight="1" x14ac:dyDescent="0.25">
      <c r="A35" s="74">
        <v>6</v>
      </c>
      <c r="B35" s="77" t="s">
        <v>40</v>
      </c>
      <c r="C35" s="77" t="s">
        <v>41</v>
      </c>
      <c r="D35" s="77" t="s">
        <v>30</v>
      </c>
      <c r="E35" s="132">
        <f>F35+G35</f>
        <v>91000000</v>
      </c>
      <c r="F35" s="80">
        <v>91000000</v>
      </c>
      <c r="G35" s="80">
        <v>0</v>
      </c>
      <c r="H35" s="83">
        <v>23000000</v>
      </c>
      <c r="I35" s="86" t="s">
        <v>19</v>
      </c>
      <c r="J35" s="87"/>
      <c r="K35" s="19">
        <f>SUM(L35:N35)</f>
        <v>201908778</v>
      </c>
      <c r="L35" s="19">
        <v>90858950</v>
      </c>
      <c r="M35" s="19">
        <v>0</v>
      </c>
      <c r="N35" s="20">
        <v>111049828</v>
      </c>
      <c r="O35" s="13"/>
      <c r="P35" s="14"/>
    </row>
    <row r="36" spans="1:17" ht="12.75" customHeight="1" x14ac:dyDescent="0.25">
      <c r="A36" s="75"/>
      <c r="B36" s="78"/>
      <c r="C36" s="78"/>
      <c r="D36" s="78"/>
      <c r="E36" s="133"/>
      <c r="F36" s="81"/>
      <c r="G36" s="81"/>
      <c r="H36" s="84"/>
      <c r="I36" s="88" t="s">
        <v>20</v>
      </c>
      <c r="J36" s="89"/>
      <c r="K36" s="21">
        <f>K37+K38+K39</f>
        <v>0</v>
      </c>
      <c r="L36" s="21">
        <f>L37+L38+L39</f>
        <v>0</v>
      </c>
      <c r="M36" s="21">
        <v>0</v>
      </c>
      <c r="N36" s="22">
        <f>N37+N38+N39</f>
        <v>0</v>
      </c>
    </row>
    <row r="37" spans="1:17" ht="12.75" customHeight="1" x14ac:dyDescent="0.25">
      <c r="A37" s="75"/>
      <c r="B37" s="78"/>
      <c r="C37" s="78"/>
      <c r="D37" s="78"/>
      <c r="E37" s="133"/>
      <c r="F37" s="81"/>
      <c r="G37" s="81"/>
      <c r="H37" s="84"/>
      <c r="I37" s="23" t="s">
        <v>21</v>
      </c>
      <c r="J37" s="24" t="s">
        <v>31</v>
      </c>
      <c r="K37" s="25">
        <f>L37+M37+N37</f>
        <v>0</v>
      </c>
      <c r="L37" s="25">
        <v>0</v>
      </c>
      <c r="M37" s="25">
        <v>0</v>
      </c>
      <c r="N37" s="26">
        <v>0</v>
      </c>
      <c r="O37" s="8"/>
      <c r="P37" s="14"/>
    </row>
    <row r="38" spans="1:17" ht="12.75" customHeight="1" x14ac:dyDescent="0.25">
      <c r="A38" s="75"/>
      <c r="B38" s="78"/>
      <c r="C38" s="78"/>
      <c r="D38" s="78"/>
      <c r="E38" s="133"/>
      <c r="F38" s="81"/>
      <c r="G38" s="81"/>
      <c r="H38" s="84"/>
      <c r="I38" s="23" t="s">
        <v>23</v>
      </c>
      <c r="J38" s="24" t="s">
        <v>24</v>
      </c>
      <c r="K38" s="25">
        <f>L38+M38+N38</f>
        <v>0</v>
      </c>
      <c r="L38" s="25">
        <v>0</v>
      </c>
      <c r="M38" s="25">
        <v>0</v>
      </c>
      <c r="N38" s="26">
        <v>0</v>
      </c>
    </row>
    <row r="39" spans="1:17" ht="12.75" customHeight="1" x14ac:dyDescent="0.25">
      <c r="A39" s="75"/>
      <c r="B39" s="78"/>
      <c r="C39" s="78"/>
      <c r="D39" s="78"/>
      <c r="E39" s="133"/>
      <c r="F39" s="81"/>
      <c r="G39" s="81"/>
      <c r="H39" s="84"/>
      <c r="I39" s="23" t="s">
        <v>25</v>
      </c>
      <c r="J39" s="24" t="s">
        <v>26</v>
      </c>
      <c r="K39" s="25">
        <f>L39+M39+N39</f>
        <v>0</v>
      </c>
      <c r="L39" s="25">
        <v>0</v>
      </c>
      <c r="M39" s="25">
        <v>0</v>
      </c>
      <c r="N39" s="26">
        <v>0</v>
      </c>
    </row>
    <row r="40" spans="1:17" ht="12.75" customHeight="1" thickBot="1" x14ac:dyDescent="0.3">
      <c r="A40" s="131"/>
      <c r="B40" s="119"/>
      <c r="C40" s="119"/>
      <c r="D40" s="119"/>
      <c r="E40" s="134"/>
      <c r="F40" s="128"/>
      <c r="G40" s="128"/>
      <c r="H40" s="129"/>
      <c r="I40" s="90" t="s">
        <v>27</v>
      </c>
      <c r="J40" s="91"/>
      <c r="K40" s="28">
        <f>L40+M40+N40</f>
        <v>-87908778</v>
      </c>
      <c r="L40" s="28">
        <f>F35-L35-L36</f>
        <v>141050</v>
      </c>
      <c r="M40" s="28">
        <v>0</v>
      </c>
      <c r="N40" s="30">
        <f>H35-N35-N36</f>
        <v>-88049828</v>
      </c>
    </row>
    <row r="41" spans="1:17" ht="12.75" customHeight="1" x14ac:dyDescent="0.25">
      <c r="A41" s="74">
        <v>7</v>
      </c>
      <c r="B41" s="77" t="s">
        <v>42</v>
      </c>
      <c r="C41" s="77" t="s">
        <v>43</v>
      </c>
      <c r="D41" s="77" t="s">
        <v>34</v>
      </c>
      <c r="E41" s="132">
        <f t="shared" ref="E41" si="4">F41+G41</f>
        <v>43039892</v>
      </c>
      <c r="F41" s="80">
        <v>43039892</v>
      </c>
      <c r="G41" s="80">
        <v>0</v>
      </c>
      <c r="H41" s="83">
        <v>43039892</v>
      </c>
      <c r="I41" s="137" t="s">
        <v>19</v>
      </c>
      <c r="J41" s="138"/>
      <c r="K41" s="31">
        <f>SUM(L41:N41)</f>
        <v>86134966</v>
      </c>
      <c r="L41" s="31">
        <v>43067483</v>
      </c>
      <c r="M41" s="31">
        <v>0</v>
      </c>
      <c r="N41" s="20">
        <v>43067483</v>
      </c>
      <c r="O41" s="8"/>
      <c r="P41" s="8"/>
    </row>
    <row r="42" spans="1:17" ht="12.75" customHeight="1" x14ac:dyDescent="0.25">
      <c r="A42" s="75"/>
      <c r="B42" s="78"/>
      <c r="C42" s="78"/>
      <c r="D42" s="78"/>
      <c r="E42" s="133"/>
      <c r="F42" s="81"/>
      <c r="G42" s="81"/>
      <c r="H42" s="84"/>
      <c r="I42" s="139" t="s">
        <v>20</v>
      </c>
      <c r="J42" s="140"/>
      <c r="K42" s="43">
        <f t="shared" ref="K42:K59" si="5">SUM(L42:N42)</f>
        <v>0</v>
      </c>
      <c r="L42" s="21">
        <f>SUM(L43:L45)</f>
        <v>0</v>
      </c>
      <c r="M42" s="21">
        <f>SUM(M43:M45)</f>
        <v>0</v>
      </c>
      <c r="N42" s="22">
        <f>SUM(N43:N45)</f>
        <v>0</v>
      </c>
      <c r="O42" s="8"/>
      <c r="Q42" s="8"/>
    </row>
    <row r="43" spans="1:17" ht="12.75" customHeight="1" x14ac:dyDescent="0.25">
      <c r="A43" s="75"/>
      <c r="B43" s="78"/>
      <c r="C43" s="78"/>
      <c r="D43" s="78"/>
      <c r="E43" s="133"/>
      <c r="F43" s="81"/>
      <c r="G43" s="81"/>
      <c r="H43" s="84"/>
      <c r="I43" s="23" t="s">
        <v>21</v>
      </c>
      <c r="J43" s="24" t="s">
        <v>22</v>
      </c>
      <c r="K43" s="39">
        <f>SUM(L43:N43)</f>
        <v>0</v>
      </c>
      <c r="L43" s="33">
        <v>0</v>
      </c>
      <c r="M43" s="33">
        <v>0</v>
      </c>
      <c r="N43" s="33">
        <v>0</v>
      </c>
    </row>
    <row r="44" spans="1:17" x14ac:dyDescent="0.25">
      <c r="A44" s="75"/>
      <c r="B44" s="78"/>
      <c r="C44" s="78"/>
      <c r="D44" s="78"/>
      <c r="E44" s="133"/>
      <c r="F44" s="81"/>
      <c r="G44" s="81"/>
      <c r="H44" s="84"/>
      <c r="I44" s="23" t="s">
        <v>23</v>
      </c>
      <c r="J44" s="24" t="s">
        <v>24</v>
      </c>
      <c r="K44" s="39">
        <f t="shared" ref="K44" si="6">SUM(L44:N44)</f>
        <v>0</v>
      </c>
      <c r="L44" s="33">
        <v>0</v>
      </c>
      <c r="M44" s="33">
        <v>0</v>
      </c>
      <c r="N44" s="26">
        <v>0</v>
      </c>
    </row>
    <row r="45" spans="1:17" x14ac:dyDescent="0.25">
      <c r="A45" s="75"/>
      <c r="B45" s="78"/>
      <c r="C45" s="78"/>
      <c r="D45" s="78"/>
      <c r="E45" s="133"/>
      <c r="F45" s="81"/>
      <c r="G45" s="81"/>
      <c r="H45" s="84"/>
      <c r="I45" s="23" t="s">
        <v>25</v>
      </c>
      <c r="J45" s="24" t="s">
        <v>26</v>
      </c>
      <c r="K45" s="33">
        <f t="shared" si="5"/>
        <v>0</v>
      </c>
      <c r="L45" s="33">
        <v>0</v>
      </c>
      <c r="M45" s="33">
        <v>0</v>
      </c>
      <c r="N45" s="26">
        <v>0</v>
      </c>
    </row>
    <row r="46" spans="1:17" ht="12.75" customHeight="1" thickBot="1" x14ac:dyDescent="0.3">
      <c r="A46" s="131"/>
      <c r="B46" s="119"/>
      <c r="C46" s="119"/>
      <c r="D46" s="119"/>
      <c r="E46" s="134"/>
      <c r="F46" s="128"/>
      <c r="G46" s="128"/>
      <c r="H46" s="129"/>
      <c r="I46" s="135" t="s">
        <v>27</v>
      </c>
      <c r="J46" s="136"/>
      <c r="K46" s="28">
        <f>L46+M46+N46</f>
        <v>-55182</v>
      </c>
      <c r="L46" s="28">
        <f>F41-L41-L42</f>
        <v>-27591</v>
      </c>
      <c r="M46" s="28">
        <v>0</v>
      </c>
      <c r="N46" s="30">
        <f>H41-N41-N42</f>
        <v>-27591</v>
      </c>
      <c r="O46" s="15"/>
    </row>
    <row r="47" spans="1:17" ht="12" customHeight="1" x14ac:dyDescent="0.25">
      <c r="A47" s="74">
        <v>8</v>
      </c>
      <c r="B47" s="77" t="s">
        <v>47</v>
      </c>
      <c r="C47" s="77" t="s">
        <v>48</v>
      </c>
      <c r="D47" s="77" t="s">
        <v>30</v>
      </c>
      <c r="E47" s="132">
        <f t="shared" ref="E47" si="7">F47+G47</f>
        <v>48639944</v>
      </c>
      <c r="F47" s="80">
        <v>48639944</v>
      </c>
      <c r="G47" s="80">
        <v>0</v>
      </c>
      <c r="H47" s="83">
        <v>48639944</v>
      </c>
      <c r="I47" s="137" t="s">
        <v>19</v>
      </c>
      <c r="J47" s="138"/>
      <c r="K47" s="31">
        <f t="shared" si="5"/>
        <v>119434950</v>
      </c>
      <c r="L47" s="31">
        <v>59717475</v>
      </c>
      <c r="M47" s="31">
        <v>0</v>
      </c>
      <c r="N47" s="20">
        <v>59717475</v>
      </c>
    </row>
    <row r="48" spans="1:17" ht="12.75" customHeight="1" x14ac:dyDescent="0.25">
      <c r="A48" s="75"/>
      <c r="B48" s="78"/>
      <c r="C48" s="78"/>
      <c r="D48" s="78"/>
      <c r="E48" s="133"/>
      <c r="F48" s="81"/>
      <c r="G48" s="81"/>
      <c r="H48" s="84"/>
      <c r="I48" s="139" t="s">
        <v>20</v>
      </c>
      <c r="J48" s="140"/>
      <c r="K48" s="21">
        <f>K49+K50+K51</f>
        <v>0</v>
      </c>
      <c r="L48" s="21">
        <f>L49+L50+L51</f>
        <v>0</v>
      </c>
      <c r="M48" s="21">
        <v>0</v>
      </c>
      <c r="N48" s="22">
        <f>N49+N50+N51</f>
        <v>0</v>
      </c>
    </row>
    <row r="49" spans="1:20" x14ac:dyDescent="0.25">
      <c r="A49" s="75"/>
      <c r="B49" s="78"/>
      <c r="C49" s="78"/>
      <c r="D49" s="78"/>
      <c r="E49" s="133"/>
      <c r="F49" s="81"/>
      <c r="G49" s="81"/>
      <c r="H49" s="84"/>
      <c r="I49" s="23">
        <v>1</v>
      </c>
      <c r="J49" s="24" t="s">
        <v>31</v>
      </c>
      <c r="K49" s="33">
        <f>L49+M49+N49</f>
        <v>0</v>
      </c>
      <c r="L49" s="33">
        <v>0</v>
      </c>
      <c r="M49" s="33">
        <v>0</v>
      </c>
      <c r="N49" s="26">
        <v>0</v>
      </c>
    </row>
    <row r="50" spans="1:20" x14ac:dyDescent="0.25">
      <c r="A50" s="75"/>
      <c r="B50" s="78"/>
      <c r="C50" s="78"/>
      <c r="D50" s="78"/>
      <c r="E50" s="133"/>
      <c r="F50" s="81"/>
      <c r="G50" s="81"/>
      <c r="H50" s="84"/>
      <c r="I50" s="23">
        <v>4</v>
      </c>
      <c r="J50" s="24" t="s">
        <v>24</v>
      </c>
      <c r="K50" s="33">
        <f>L50+M50+N50</f>
        <v>0</v>
      </c>
      <c r="L50" s="33">
        <v>0</v>
      </c>
      <c r="M50" s="33">
        <v>0</v>
      </c>
      <c r="N50" s="26">
        <v>0</v>
      </c>
      <c r="O50" s="8"/>
    </row>
    <row r="51" spans="1:20" ht="12.75" customHeight="1" x14ac:dyDescent="0.25">
      <c r="A51" s="75"/>
      <c r="B51" s="78"/>
      <c r="C51" s="78"/>
      <c r="D51" s="78"/>
      <c r="E51" s="133"/>
      <c r="F51" s="81"/>
      <c r="G51" s="81"/>
      <c r="H51" s="84"/>
      <c r="I51" s="23">
        <v>4</v>
      </c>
      <c r="J51" s="24" t="s">
        <v>26</v>
      </c>
      <c r="K51" s="33">
        <f>L51+M51+N51</f>
        <v>0</v>
      </c>
      <c r="L51" s="33">
        <v>0</v>
      </c>
      <c r="M51" s="33">
        <v>0</v>
      </c>
      <c r="N51" s="26">
        <v>0</v>
      </c>
    </row>
    <row r="52" spans="1:20" ht="12.75" customHeight="1" thickBot="1" x14ac:dyDescent="0.3">
      <c r="A52" s="75"/>
      <c r="B52" s="78"/>
      <c r="C52" s="78"/>
      <c r="D52" s="78"/>
      <c r="E52" s="133"/>
      <c r="F52" s="81"/>
      <c r="G52" s="81"/>
      <c r="H52" s="84"/>
      <c r="I52" s="135" t="s">
        <v>27</v>
      </c>
      <c r="J52" s="136"/>
      <c r="K52" s="28">
        <f>L52+M52+N52</f>
        <v>-22155062</v>
      </c>
      <c r="L52" s="28">
        <f>F47-L47-L48</f>
        <v>-11077531</v>
      </c>
      <c r="M52" s="28">
        <v>0</v>
      </c>
      <c r="N52" s="30">
        <f>H47-N47-N48</f>
        <v>-11077531</v>
      </c>
    </row>
    <row r="53" spans="1:20" x14ac:dyDescent="0.25">
      <c r="A53" s="74">
        <v>9</v>
      </c>
      <c r="B53" s="77" t="s">
        <v>49</v>
      </c>
      <c r="C53" s="77" t="s">
        <v>50</v>
      </c>
      <c r="D53" s="77" t="s">
        <v>30</v>
      </c>
      <c r="E53" s="132">
        <f t="shared" ref="E53" si="8">F53+G53</f>
        <v>48086064</v>
      </c>
      <c r="F53" s="80">
        <v>48086064</v>
      </c>
      <c r="G53" s="80">
        <v>0</v>
      </c>
      <c r="H53" s="83">
        <v>48086064</v>
      </c>
      <c r="I53" s="137" t="s">
        <v>19</v>
      </c>
      <c r="J53" s="138"/>
      <c r="K53" s="32">
        <f>SUM(L53:N53)</f>
        <v>91514274.449999988</v>
      </c>
      <c r="L53" s="32">
        <v>45657137.219999999</v>
      </c>
      <c r="M53" s="32">
        <v>0</v>
      </c>
      <c r="N53" s="44">
        <v>45857137.229999997</v>
      </c>
    </row>
    <row r="54" spans="1:20" x14ac:dyDescent="0.25">
      <c r="A54" s="75"/>
      <c r="B54" s="78"/>
      <c r="C54" s="78"/>
      <c r="D54" s="78"/>
      <c r="E54" s="133"/>
      <c r="F54" s="81"/>
      <c r="G54" s="81"/>
      <c r="H54" s="84"/>
      <c r="I54" s="139" t="s">
        <v>20</v>
      </c>
      <c r="J54" s="140"/>
      <c r="K54" s="43">
        <f>K55+K56+K57</f>
        <v>0</v>
      </c>
      <c r="L54" s="21">
        <f>L55+L56+L57</f>
        <v>0</v>
      </c>
      <c r="M54" s="21">
        <v>0</v>
      </c>
      <c r="N54" s="22">
        <f>N55+N56+N57</f>
        <v>0</v>
      </c>
    </row>
    <row r="55" spans="1:20" x14ac:dyDescent="0.25">
      <c r="A55" s="75"/>
      <c r="B55" s="78"/>
      <c r="C55" s="78"/>
      <c r="D55" s="78"/>
      <c r="E55" s="133"/>
      <c r="F55" s="81"/>
      <c r="G55" s="81"/>
      <c r="H55" s="84"/>
      <c r="I55" s="23" t="s">
        <v>21</v>
      </c>
      <c r="J55" s="24" t="s">
        <v>31</v>
      </c>
      <c r="K55" s="39">
        <f>L55+M55+N55</f>
        <v>0</v>
      </c>
      <c r="L55" s="33">
        <v>0</v>
      </c>
      <c r="M55" s="33">
        <v>0</v>
      </c>
      <c r="N55" s="26">
        <v>0</v>
      </c>
    </row>
    <row r="56" spans="1:20" x14ac:dyDescent="0.25">
      <c r="A56" s="75"/>
      <c r="B56" s="78"/>
      <c r="C56" s="78"/>
      <c r="D56" s="78"/>
      <c r="E56" s="133"/>
      <c r="F56" s="81"/>
      <c r="G56" s="81"/>
      <c r="H56" s="84"/>
      <c r="I56" s="23" t="s">
        <v>45</v>
      </c>
      <c r="J56" s="24" t="s">
        <v>37</v>
      </c>
      <c r="K56" s="39">
        <f>L56+M56+N56</f>
        <v>0</v>
      </c>
      <c r="L56" s="33">
        <v>0</v>
      </c>
      <c r="M56" s="33">
        <v>0</v>
      </c>
      <c r="N56" s="26">
        <v>0</v>
      </c>
    </row>
    <row r="57" spans="1:20" x14ac:dyDescent="0.25">
      <c r="A57" s="75"/>
      <c r="B57" s="78"/>
      <c r="C57" s="78"/>
      <c r="D57" s="78"/>
      <c r="E57" s="133"/>
      <c r="F57" s="81"/>
      <c r="G57" s="81"/>
      <c r="H57" s="84"/>
      <c r="I57" s="23" t="s">
        <v>46</v>
      </c>
      <c r="J57" s="24" t="s">
        <v>26</v>
      </c>
      <c r="K57" s="39">
        <f>L57+M57+N57</f>
        <v>0</v>
      </c>
      <c r="L57" s="33">
        <v>0</v>
      </c>
      <c r="M57" s="33">
        <v>0</v>
      </c>
      <c r="N57" s="26">
        <v>0</v>
      </c>
    </row>
    <row r="58" spans="1:20" ht="13.5" thickBot="1" x14ac:dyDescent="0.3">
      <c r="A58" s="131"/>
      <c r="B58" s="119"/>
      <c r="C58" s="119"/>
      <c r="D58" s="119"/>
      <c r="E58" s="134"/>
      <c r="F58" s="128"/>
      <c r="G58" s="128"/>
      <c r="H58" s="129"/>
      <c r="I58" s="135" t="s">
        <v>27</v>
      </c>
      <c r="J58" s="136"/>
      <c r="K58" s="28">
        <f>L58+M58+N58</f>
        <v>4657853.5500000045</v>
      </c>
      <c r="L58" s="28">
        <f>F53-L53-L54</f>
        <v>2428926.7800000012</v>
      </c>
      <c r="M58" s="28">
        <v>0</v>
      </c>
      <c r="N58" s="30">
        <f>H53-N53-N54</f>
        <v>2228926.7700000033</v>
      </c>
    </row>
    <row r="59" spans="1:20" ht="12.75" customHeight="1" x14ac:dyDescent="0.25">
      <c r="A59" s="137">
        <v>10</v>
      </c>
      <c r="B59" s="138" t="s">
        <v>51</v>
      </c>
      <c r="C59" s="138" t="s">
        <v>52</v>
      </c>
      <c r="D59" s="138" t="s">
        <v>34</v>
      </c>
      <c r="E59" s="145">
        <f t="shared" ref="E59" si="9">F59+G59</f>
        <v>4497099</v>
      </c>
      <c r="F59" s="148">
        <v>4497099</v>
      </c>
      <c r="G59" s="148">
        <v>0</v>
      </c>
      <c r="H59" s="151">
        <f>F59</f>
        <v>4497099</v>
      </c>
      <c r="I59" s="137" t="s">
        <v>19</v>
      </c>
      <c r="J59" s="138"/>
      <c r="K59" s="19">
        <f t="shared" si="5"/>
        <v>8994197.8499999996</v>
      </c>
      <c r="L59" s="19">
        <v>4497098.8499999996</v>
      </c>
      <c r="M59" s="19">
        <v>0</v>
      </c>
      <c r="N59" s="20">
        <v>4497099</v>
      </c>
      <c r="O59" s="8"/>
      <c r="P59" s="14"/>
      <c r="Q59" s="8"/>
      <c r="R59" s="8"/>
      <c r="S59" s="8"/>
      <c r="T59" s="8"/>
    </row>
    <row r="60" spans="1:20" x14ac:dyDescent="0.25">
      <c r="A60" s="141"/>
      <c r="B60" s="143"/>
      <c r="C60" s="143"/>
      <c r="D60" s="143"/>
      <c r="E60" s="146"/>
      <c r="F60" s="149"/>
      <c r="G60" s="149"/>
      <c r="H60" s="152"/>
      <c r="I60" s="139" t="s">
        <v>20</v>
      </c>
      <c r="J60" s="140"/>
      <c r="K60" s="21">
        <f>K61+K62+K63</f>
        <v>0</v>
      </c>
      <c r="L60" s="21">
        <f>L61+L62+L63</f>
        <v>0</v>
      </c>
      <c r="M60" s="21">
        <v>0</v>
      </c>
      <c r="N60" s="22">
        <f>N61+N62+N63</f>
        <v>0</v>
      </c>
    </row>
    <row r="61" spans="1:20" x14ac:dyDescent="0.25">
      <c r="A61" s="141"/>
      <c r="B61" s="143"/>
      <c r="C61" s="143"/>
      <c r="D61" s="143"/>
      <c r="E61" s="146"/>
      <c r="F61" s="149"/>
      <c r="G61" s="149"/>
      <c r="H61" s="152"/>
      <c r="I61" s="23" t="s">
        <v>21</v>
      </c>
      <c r="J61" s="24" t="s">
        <v>31</v>
      </c>
      <c r="K61" s="25">
        <f>L61+M61+N61</f>
        <v>0</v>
      </c>
      <c r="L61" s="25">
        <v>0</v>
      </c>
      <c r="M61" s="25">
        <v>0</v>
      </c>
      <c r="N61" s="26">
        <v>0</v>
      </c>
    </row>
    <row r="62" spans="1:20" ht="12.75" customHeight="1" x14ac:dyDescent="0.25">
      <c r="A62" s="141"/>
      <c r="B62" s="143"/>
      <c r="C62" s="143"/>
      <c r="D62" s="143"/>
      <c r="E62" s="146"/>
      <c r="F62" s="149"/>
      <c r="G62" s="149"/>
      <c r="H62" s="152"/>
      <c r="I62" s="23" t="s">
        <v>23</v>
      </c>
      <c r="J62" s="24" t="s">
        <v>37</v>
      </c>
      <c r="K62" s="25">
        <f>L62+M62+N62</f>
        <v>0</v>
      </c>
      <c r="L62" s="25">
        <v>0</v>
      </c>
      <c r="M62" s="25">
        <v>0</v>
      </c>
      <c r="N62" s="26">
        <v>0</v>
      </c>
      <c r="P62" s="14"/>
    </row>
    <row r="63" spans="1:20" x14ac:dyDescent="0.25">
      <c r="A63" s="141"/>
      <c r="B63" s="143"/>
      <c r="C63" s="143"/>
      <c r="D63" s="143"/>
      <c r="E63" s="146"/>
      <c r="F63" s="149"/>
      <c r="G63" s="149"/>
      <c r="H63" s="152"/>
      <c r="I63" s="23" t="s">
        <v>25</v>
      </c>
      <c r="J63" s="24" t="s">
        <v>26</v>
      </c>
      <c r="K63" s="25">
        <f>L63+M63+N63</f>
        <v>0</v>
      </c>
      <c r="L63" s="25">
        <v>0</v>
      </c>
      <c r="M63" s="25">
        <v>0</v>
      </c>
      <c r="N63" s="26">
        <v>0</v>
      </c>
      <c r="P63" s="8"/>
    </row>
    <row r="64" spans="1:20" ht="13.5" thickBot="1" x14ac:dyDescent="0.3">
      <c r="A64" s="142"/>
      <c r="B64" s="144"/>
      <c r="C64" s="144"/>
      <c r="D64" s="144"/>
      <c r="E64" s="147"/>
      <c r="F64" s="150"/>
      <c r="G64" s="150"/>
      <c r="H64" s="153"/>
      <c r="I64" s="135" t="s">
        <v>27</v>
      </c>
      <c r="J64" s="136"/>
      <c r="K64" s="59">
        <f>L64+M64+N64</f>
        <v>0.15000000037252903</v>
      </c>
      <c r="L64" s="59">
        <f>F59-L59-L60</f>
        <v>0.15000000037252903</v>
      </c>
      <c r="M64" s="60">
        <v>0</v>
      </c>
      <c r="N64" s="61">
        <f>H59-N59-N60</f>
        <v>0</v>
      </c>
      <c r="P64" s="8"/>
    </row>
    <row r="65" spans="1:15" ht="12.75" customHeight="1" thickBot="1" x14ac:dyDescent="0.3">
      <c r="A65" s="92">
        <v>11</v>
      </c>
      <c r="B65" s="92" t="s">
        <v>64</v>
      </c>
      <c r="C65" s="92" t="s">
        <v>53</v>
      </c>
      <c r="D65" s="92" t="s">
        <v>34</v>
      </c>
      <c r="E65" s="92">
        <f t="shared" ref="E65" si="10">F65+G65</f>
        <v>2876511</v>
      </c>
      <c r="F65" s="95">
        <v>2876511</v>
      </c>
      <c r="G65" s="95">
        <v>0</v>
      </c>
      <c r="H65" s="95">
        <v>1225394</v>
      </c>
      <c r="I65" s="98" t="s">
        <v>19</v>
      </c>
      <c r="J65" s="99"/>
      <c r="K65" s="62">
        <f>SUM(L65:N65)</f>
        <v>4402502</v>
      </c>
      <c r="L65" s="47">
        <v>2739220</v>
      </c>
      <c r="M65" s="47">
        <v>0</v>
      </c>
      <c r="N65" s="48">
        <v>1663282</v>
      </c>
    </row>
    <row r="66" spans="1:15" ht="12.75" customHeight="1" thickBot="1" x14ac:dyDescent="0.3">
      <c r="A66" s="93"/>
      <c r="B66" s="93"/>
      <c r="C66" s="93"/>
      <c r="D66" s="93"/>
      <c r="E66" s="93"/>
      <c r="F66" s="96"/>
      <c r="G66" s="96"/>
      <c r="H66" s="96"/>
      <c r="I66" s="100" t="s">
        <v>20</v>
      </c>
      <c r="J66" s="101"/>
      <c r="K66" s="63">
        <f>K67+K68+K69</f>
        <v>0</v>
      </c>
      <c r="L66" s="49">
        <f>L67+L68+L69</f>
        <v>0</v>
      </c>
      <c r="M66" s="49">
        <v>0</v>
      </c>
      <c r="N66" s="50">
        <f>N67+N68+N69</f>
        <v>0</v>
      </c>
    </row>
    <row r="67" spans="1:15" ht="13.5" thickBot="1" x14ac:dyDescent="0.3">
      <c r="A67" s="93"/>
      <c r="B67" s="93"/>
      <c r="C67" s="93"/>
      <c r="D67" s="93"/>
      <c r="E67" s="93"/>
      <c r="F67" s="96"/>
      <c r="G67" s="96"/>
      <c r="H67" s="96"/>
      <c r="I67" s="37" t="s">
        <v>21</v>
      </c>
      <c r="J67" s="57" t="s">
        <v>22</v>
      </c>
      <c r="K67" s="63">
        <f>L67+M67+N67</f>
        <v>0</v>
      </c>
      <c r="L67" s="53">
        <v>0</v>
      </c>
      <c r="M67" s="53">
        <v>0</v>
      </c>
      <c r="N67" s="54">
        <v>0</v>
      </c>
      <c r="O67" s="14"/>
    </row>
    <row r="68" spans="1:15" ht="13.5" thickBot="1" x14ac:dyDescent="0.3">
      <c r="A68" s="93"/>
      <c r="B68" s="93"/>
      <c r="C68" s="93"/>
      <c r="D68" s="93"/>
      <c r="E68" s="93"/>
      <c r="F68" s="96"/>
      <c r="G68" s="96"/>
      <c r="H68" s="96"/>
      <c r="I68" s="37" t="s">
        <v>23</v>
      </c>
      <c r="J68" s="58" t="s">
        <v>37</v>
      </c>
      <c r="K68" s="63">
        <f>L68+M68+N68</f>
        <v>0</v>
      </c>
      <c r="L68" s="53">
        <v>0</v>
      </c>
      <c r="M68" s="53">
        <v>0</v>
      </c>
      <c r="N68" s="54">
        <v>0</v>
      </c>
    </row>
    <row r="69" spans="1:15" ht="13.5" thickBot="1" x14ac:dyDescent="0.3">
      <c r="A69" s="93"/>
      <c r="B69" s="93"/>
      <c r="C69" s="93"/>
      <c r="D69" s="93"/>
      <c r="E69" s="93"/>
      <c r="F69" s="96"/>
      <c r="G69" s="96"/>
      <c r="H69" s="96"/>
      <c r="I69" s="37" t="s">
        <v>25</v>
      </c>
      <c r="J69" s="58" t="s">
        <v>26</v>
      </c>
      <c r="K69" s="63">
        <f>L69+M69+N69</f>
        <v>0</v>
      </c>
      <c r="L69" s="53">
        <v>0</v>
      </c>
      <c r="M69" s="53">
        <v>0</v>
      </c>
      <c r="N69" s="54">
        <v>0</v>
      </c>
    </row>
    <row r="70" spans="1:15" ht="13.5" customHeight="1" thickBot="1" x14ac:dyDescent="0.3">
      <c r="A70" s="94"/>
      <c r="B70" s="94"/>
      <c r="C70" s="94"/>
      <c r="D70" s="94"/>
      <c r="E70" s="94"/>
      <c r="F70" s="97"/>
      <c r="G70" s="97"/>
      <c r="H70" s="97"/>
      <c r="I70" s="100" t="s">
        <v>27</v>
      </c>
      <c r="J70" s="101"/>
      <c r="K70" s="65">
        <f>L70+M70+N70</f>
        <v>-300597</v>
      </c>
      <c r="L70" s="66">
        <f>F65-L65-L66</f>
        <v>137291</v>
      </c>
      <c r="M70" s="66">
        <v>0</v>
      </c>
      <c r="N70" s="67">
        <f>H65-N65-N66</f>
        <v>-437888</v>
      </c>
      <c r="O70" s="15"/>
    </row>
    <row r="71" spans="1:15" ht="12.75" customHeight="1" thickBot="1" x14ac:dyDescent="0.3">
      <c r="A71" s="92">
        <v>12</v>
      </c>
      <c r="B71" s="92" t="s">
        <v>65</v>
      </c>
      <c r="C71" s="92" t="s">
        <v>66</v>
      </c>
      <c r="D71" s="92" t="s">
        <v>30</v>
      </c>
      <c r="E71" s="95">
        <f t="shared" ref="E71" si="11">F71+G71</f>
        <v>26669794</v>
      </c>
      <c r="F71" s="95">
        <v>26669794</v>
      </c>
      <c r="G71" s="95">
        <v>0</v>
      </c>
      <c r="H71" s="95">
        <v>0</v>
      </c>
      <c r="I71" s="98" t="s">
        <v>19</v>
      </c>
      <c r="J71" s="99"/>
      <c r="K71" s="62">
        <f>SUM(L71:N71)</f>
        <v>26669794</v>
      </c>
      <c r="L71" s="47">
        <v>26669794</v>
      </c>
      <c r="M71" s="47">
        <v>0</v>
      </c>
      <c r="N71" s="48">
        <v>0</v>
      </c>
    </row>
    <row r="72" spans="1:15" ht="12.75" customHeight="1" thickBot="1" x14ac:dyDescent="0.3">
      <c r="A72" s="93"/>
      <c r="B72" s="93"/>
      <c r="C72" s="93"/>
      <c r="D72" s="93"/>
      <c r="E72" s="96"/>
      <c r="F72" s="96"/>
      <c r="G72" s="96"/>
      <c r="H72" s="96"/>
      <c r="I72" s="100" t="s">
        <v>20</v>
      </c>
      <c r="J72" s="101"/>
      <c r="K72" s="68">
        <f>K73+K74+K75</f>
        <v>0</v>
      </c>
      <c r="L72" s="49">
        <f>L73+L74+L75</f>
        <v>0</v>
      </c>
      <c r="M72" s="49">
        <v>0</v>
      </c>
      <c r="N72" s="54">
        <f>N73+N74+N75</f>
        <v>0</v>
      </c>
    </row>
    <row r="73" spans="1:15" ht="12.75" customHeight="1" thickBot="1" x14ac:dyDescent="0.3">
      <c r="A73" s="93"/>
      <c r="B73" s="93"/>
      <c r="C73" s="93"/>
      <c r="D73" s="93"/>
      <c r="E73" s="96"/>
      <c r="F73" s="96"/>
      <c r="G73" s="96"/>
      <c r="H73" s="96"/>
      <c r="I73" s="37" t="s">
        <v>21</v>
      </c>
      <c r="J73" s="58" t="s">
        <v>22</v>
      </c>
      <c r="K73" s="63">
        <f>L73+M73+N73</f>
        <v>0</v>
      </c>
      <c r="L73" s="53">
        <v>0</v>
      </c>
      <c r="M73" s="53">
        <v>0</v>
      </c>
      <c r="N73" s="54">
        <v>0</v>
      </c>
    </row>
    <row r="74" spans="1:15" ht="13.5" thickBot="1" x14ac:dyDescent="0.3">
      <c r="A74" s="93"/>
      <c r="B74" s="93"/>
      <c r="C74" s="93"/>
      <c r="D74" s="93"/>
      <c r="E74" s="96"/>
      <c r="F74" s="96"/>
      <c r="G74" s="96"/>
      <c r="H74" s="96"/>
      <c r="I74" s="37" t="s">
        <v>23</v>
      </c>
      <c r="J74" s="58" t="s">
        <v>37</v>
      </c>
      <c r="K74" s="63">
        <f>L74+M74+N74</f>
        <v>0</v>
      </c>
      <c r="L74" s="53">
        <v>0</v>
      </c>
      <c r="M74" s="53">
        <v>0</v>
      </c>
      <c r="N74" s="54">
        <v>0</v>
      </c>
    </row>
    <row r="75" spans="1:15" ht="13.5" thickBot="1" x14ac:dyDescent="0.3">
      <c r="A75" s="93"/>
      <c r="B75" s="93"/>
      <c r="C75" s="93"/>
      <c r="D75" s="93"/>
      <c r="E75" s="96"/>
      <c r="F75" s="96"/>
      <c r="G75" s="96"/>
      <c r="H75" s="96"/>
      <c r="I75" s="37" t="s">
        <v>25</v>
      </c>
      <c r="J75" s="58" t="s">
        <v>26</v>
      </c>
      <c r="K75" s="63">
        <f>L75+M75+N75</f>
        <v>0</v>
      </c>
      <c r="L75" s="53">
        <v>0</v>
      </c>
      <c r="M75" s="53">
        <v>0</v>
      </c>
      <c r="N75" s="54">
        <v>0</v>
      </c>
    </row>
    <row r="76" spans="1:15" ht="13.5" customHeight="1" thickBot="1" x14ac:dyDescent="0.3">
      <c r="A76" s="94"/>
      <c r="B76" s="94"/>
      <c r="C76" s="94"/>
      <c r="D76" s="94"/>
      <c r="E76" s="97"/>
      <c r="F76" s="97"/>
      <c r="G76" s="97"/>
      <c r="H76" s="97"/>
      <c r="I76" s="100" t="s">
        <v>27</v>
      </c>
      <c r="J76" s="101"/>
      <c r="K76" s="65">
        <f>L76+M76+N76</f>
        <v>0</v>
      </c>
      <c r="L76" s="66">
        <f>F71-L71-L72</f>
        <v>0</v>
      </c>
      <c r="M76" s="66">
        <v>0</v>
      </c>
      <c r="N76" s="67">
        <f>H71-N71-N72</f>
        <v>0</v>
      </c>
    </row>
    <row r="77" spans="1:15" ht="12.75" customHeight="1" thickBot="1" x14ac:dyDescent="0.3">
      <c r="A77" s="92">
        <v>13</v>
      </c>
      <c r="B77" s="92" t="s">
        <v>62</v>
      </c>
      <c r="C77" s="92" t="s">
        <v>63</v>
      </c>
      <c r="D77" s="92" t="s">
        <v>54</v>
      </c>
      <c r="E77" s="92">
        <f t="shared" ref="E77" si="12">F77+G77</f>
        <v>36592848</v>
      </c>
      <c r="F77" s="95">
        <v>36592848</v>
      </c>
      <c r="G77" s="95">
        <v>0</v>
      </c>
      <c r="H77" s="105">
        <v>0</v>
      </c>
      <c r="I77" s="98" t="s">
        <v>19</v>
      </c>
      <c r="J77" s="99"/>
      <c r="K77" s="62">
        <f>SUM(L77:N77)</f>
        <v>36592848</v>
      </c>
      <c r="L77" s="47">
        <v>36592848</v>
      </c>
      <c r="M77" s="47">
        <v>0</v>
      </c>
      <c r="N77" s="48">
        <v>0</v>
      </c>
    </row>
    <row r="78" spans="1:15" ht="12.75" customHeight="1" thickBot="1" x14ac:dyDescent="0.3">
      <c r="A78" s="93"/>
      <c r="B78" s="93"/>
      <c r="C78" s="93"/>
      <c r="D78" s="93"/>
      <c r="E78" s="93"/>
      <c r="F78" s="96"/>
      <c r="G78" s="96"/>
      <c r="H78" s="106"/>
      <c r="I78" s="100" t="s">
        <v>20</v>
      </c>
      <c r="J78" s="101"/>
      <c r="K78" s="68">
        <f>K79+K80+K81</f>
        <v>0</v>
      </c>
      <c r="L78" s="49">
        <f>L79+L80+L81</f>
        <v>0</v>
      </c>
      <c r="M78" s="49">
        <v>0</v>
      </c>
      <c r="N78" s="50">
        <f>N79+N80+N81</f>
        <v>0</v>
      </c>
    </row>
    <row r="79" spans="1:15" ht="13.5" thickBot="1" x14ac:dyDescent="0.3">
      <c r="A79" s="93"/>
      <c r="B79" s="93"/>
      <c r="C79" s="93"/>
      <c r="D79" s="93"/>
      <c r="E79" s="93"/>
      <c r="F79" s="96"/>
      <c r="G79" s="96"/>
      <c r="H79" s="106"/>
      <c r="I79" s="46" t="s">
        <v>21</v>
      </c>
      <c r="J79" s="58" t="s">
        <v>31</v>
      </c>
      <c r="K79" s="63">
        <f>L79+M79+N79</f>
        <v>0</v>
      </c>
      <c r="L79" s="53">
        <v>0</v>
      </c>
      <c r="M79" s="53">
        <v>0</v>
      </c>
      <c r="N79" s="54">
        <v>0</v>
      </c>
    </row>
    <row r="80" spans="1:15" ht="13.5" thickBot="1" x14ac:dyDescent="0.3">
      <c r="A80" s="93"/>
      <c r="B80" s="93"/>
      <c r="C80" s="93"/>
      <c r="D80" s="93"/>
      <c r="E80" s="93"/>
      <c r="F80" s="96"/>
      <c r="G80" s="96"/>
      <c r="H80" s="106"/>
      <c r="I80" s="46" t="s">
        <v>45</v>
      </c>
      <c r="J80" s="58" t="s">
        <v>37</v>
      </c>
      <c r="K80" s="63">
        <f>L80+M80+N80</f>
        <v>0</v>
      </c>
      <c r="L80" s="53">
        <v>0</v>
      </c>
      <c r="M80" s="53">
        <v>0</v>
      </c>
      <c r="N80" s="54">
        <v>0</v>
      </c>
    </row>
    <row r="81" spans="1:14" ht="13.5" thickBot="1" x14ac:dyDescent="0.3">
      <c r="A81" s="93"/>
      <c r="B81" s="93"/>
      <c r="C81" s="93"/>
      <c r="D81" s="93"/>
      <c r="E81" s="93"/>
      <c r="F81" s="96"/>
      <c r="G81" s="96"/>
      <c r="H81" s="106"/>
      <c r="I81" s="46" t="s">
        <v>46</v>
      </c>
      <c r="J81" s="58" t="s">
        <v>26</v>
      </c>
      <c r="K81" s="63">
        <f>L81+M81+N81</f>
        <v>0</v>
      </c>
      <c r="L81" s="53">
        <v>0</v>
      </c>
      <c r="M81" s="53">
        <v>0</v>
      </c>
      <c r="N81" s="54">
        <v>0</v>
      </c>
    </row>
    <row r="82" spans="1:14" ht="13.5" customHeight="1" thickBot="1" x14ac:dyDescent="0.3">
      <c r="A82" s="94"/>
      <c r="B82" s="94"/>
      <c r="C82" s="94"/>
      <c r="D82" s="94"/>
      <c r="E82" s="94"/>
      <c r="F82" s="97"/>
      <c r="G82" s="97"/>
      <c r="H82" s="107"/>
      <c r="I82" s="100" t="s">
        <v>27</v>
      </c>
      <c r="J82" s="101"/>
      <c r="K82" s="65">
        <f>SUM(L82:N82)</f>
        <v>0</v>
      </c>
      <c r="L82" s="66">
        <f>F77-L77-L78</f>
        <v>0</v>
      </c>
      <c r="M82" s="66">
        <v>0</v>
      </c>
      <c r="N82" s="67">
        <f>H77-N77-N78</f>
        <v>0</v>
      </c>
    </row>
    <row r="83" spans="1:14" ht="12.75" customHeight="1" x14ac:dyDescent="0.25">
      <c r="A83" s="137">
        <v>14</v>
      </c>
      <c r="B83" s="138" t="s">
        <v>55</v>
      </c>
      <c r="C83" s="138" t="s">
        <v>56</v>
      </c>
      <c r="D83" s="138" t="s">
        <v>30</v>
      </c>
      <c r="E83" s="145">
        <f t="shared" ref="E83" si="13">F83+G83</f>
        <v>41830206</v>
      </c>
      <c r="F83" s="148">
        <v>41830206</v>
      </c>
      <c r="G83" s="148">
        <v>0</v>
      </c>
      <c r="H83" s="148">
        <v>0</v>
      </c>
      <c r="I83" s="138" t="s">
        <v>19</v>
      </c>
      <c r="J83" s="159"/>
      <c r="K83" s="70">
        <v>206648215</v>
      </c>
      <c r="L83" s="41">
        <v>32830206</v>
      </c>
      <c r="M83" s="41">
        <v>0</v>
      </c>
      <c r="N83" s="20">
        <v>0</v>
      </c>
    </row>
    <row r="84" spans="1:14" ht="12.75" customHeight="1" x14ac:dyDescent="0.25">
      <c r="A84" s="141"/>
      <c r="B84" s="143"/>
      <c r="C84" s="143"/>
      <c r="D84" s="143"/>
      <c r="E84" s="146"/>
      <c r="F84" s="149"/>
      <c r="G84" s="149"/>
      <c r="H84" s="149"/>
      <c r="I84" s="140" t="s">
        <v>20</v>
      </c>
      <c r="J84" s="160"/>
      <c r="K84" s="71">
        <f t="shared" ref="K84:K87" si="14">SUM(L84:N84)</f>
        <v>9000000</v>
      </c>
      <c r="L84" s="21">
        <f>SUM(L85:L87)</f>
        <v>9000000</v>
      </c>
      <c r="M84" s="21">
        <v>0</v>
      </c>
      <c r="N84" s="26">
        <v>0</v>
      </c>
    </row>
    <row r="85" spans="1:14" x14ac:dyDescent="0.25">
      <c r="A85" s="141"/>
      <c r="B85" s="143"/>
      <c r="C85" s="143"/>
      <c r="D85" s="143"/>
      <c r="E85" s="146"/>
      <c r="F85" s="149"/>
      <c r="G85" s="149"/>
      <c r="H85" s="149"/>
      <c r="I85" s="38" t="s">
        <v>21</v>
      </c>
      <c r="J85" s="69" t="s">
        <v>44</v>
      </c>
      <c r="K85" s="72">
        <f t="shared" si="14"/>
        <v>9000000</v>
      </c>
      <c r="L85" s="42">
        <v>9000000</v>
      </c>
      <c r="M85" s="42">
        <v>0</v>
      </c>
      <c r="N85" s="26">
        <v>0</v>
      </c>
    </row>
    <row r="86" spans="1:14" x14ac:dyDescent="0.25">
      <c r="A86" s="141"/>
      <c r="B86" s="143"/>
      <c r="C86" s="143"/>
      <c r="D86" s="143"/>
      <c r="E86" s="146"/>
      <c r="F86" s="149"/>
      <c r="G86" s="149"/>
      <c r="H86" s="149"/>
      <c r="I86" s="38" t="s">
        <v>23</v>
      </c>
      <c r="J86" s="69" t="s">
        <v>37</v>
      </c>
      <c r="K86" s="72">
        <f t="shared" si="14"/>
        <v>0</v>
      </c>
      <c r="L86" s="42">
        <f>M86</f>
        <v>0</v>
      </c>
      <c r="M86" s="42">
        <v>0</v>
      </c>
      <c r="N86" s="26">
        <v>0</v>
      </c>
    </row>
    <row r="87" spans="1:14" x14ac:dyDescent="0.25">
      <c r="A87" s="141"/>
      <c r="B87" s="143"/>
      <c r="C87" s="143"/>
      <c r="D87" s="143"/>
      <c r="E87" s="146"/>
      <c r="F87" s="149"/>
      <c r="G87" s="149"/>
      <c r="H87" s="149"/>
      <c r="I87" s="38" t="s">
        <v>25</v>
      </c>
      <c r="J87" s="69" t="s">
        <v>26</v>
      </c>
      <c r="K87" s="72">
        <f t="shared" si="14"/>
        <v>0</v>
      </c>
      <c r="L87" s="42">
        <f>M87</f>
        <v>0</v>
      </c>
      <c r="M87" s="42">
        <v>0</v>
      </c>
      <c r="N87" s="26">
        <v>0</v>
      </c>
    </row>
    <row r="88" spans="1:14" ht="13.5" customHeight="1" thickBot="1" x14ac:dyDescent="0.3">
      <c r="A88" s="142"/>
      <c r="B88" s="144"/>
      <c r="C88" s="144"/>
      <c r="D88" s="144"/>
      <c r="E88" s="147"/>
      <c r="F88" s="150"/>
      <c r="G88" s="150"/>
      <c r="H88" s="150"/>
      <c r="I88" s="136" t="s">
        <v>27</v>
      </c>
      <c r="J88" s="161"/>
      <c r="K88" s="73">
        <f>SUM(L88:N88)</f>
        <v>0</v>
      </c>
      <c r="L88" s="59">
        <f>F83-L83-L84</f>
        <v>0</v>
      </c>
      <c r="M88" s="59">
        <v>0</v>
      </c>
      <c r="N88" s="61">
        <v>0</v>
      </c>
    </row>
    <row r="89" spans="1:14" ht="12.75" customHeight="1" thickBot="1" x14ac:dyDescent="0.3">
      <c r="A89" s="92">
        <v>15</v>
      </c>
      <c r="B89" s="92" t="s">
        <v>57</v>
      </c>
      <c r="C89" s="92" t="s">
        <v>58</v>
      </c>
      <c r="D89" s="92" t="s">
        <v>30</v>
      </c>
      <c r="E89" s="92">
        <f t="shared" ref="E89" si="15">F89+G89</f>
        <v>8000000</v>
      </c>
      <c r="F89" s="95">
        <v>8000000</v>
      </c>
      <c r="G89" s="95">
        <v>0</v>
      </c>
      <c r="H89" s="95" t="s">
        <v>61</v>
      </c>
      <c r="I89" s="98" t="s">
        <v>19</v>
      </c>
      <c r="J89" s="99"/>
      <c r="K89" s="62">
        <f>SUM(L89:N89)</f>
        <v>8000000</v>
      </c>
      <c r="L89" s="47">
        <v>8000000</v>
      </c>
      <c r="M89" s="47">
        <v>0</v>
      </c>
      <c r="N89" s="48">
        <v>0</v>
      </c>
    </row>
    <row r="90" spans="1:14" ht="12.75" customHeight="1" thickBot="1" x14ac:dyDescent="0.3">
      <c r="A90" s="93"/>
      <c r="B90" s="93"/>
      <c r="C90" s="93"/>
      <c r="D90" s="93"/>
      <c r="E90" s="93"/>
      <c r="F90" s="96"/>
      <c r="G90" s="96"/>
      <c r="H90" s="96"/>
      <c r="I90" s="100" t="s">
        <v>20</v>
      </c>
      <c r="J90" s="101"/>
      <c r="K90" s="68">
        <v>0</v>
      </c>
      <c r="L90" s="49">
        <v>0</v>
      </c>
      <c r="M90" s="49">
        <v>0</v>
      </c>
      <c r="N90" s="54">
        <v>0</v>
      </c>
    </row>
    <row r="91" spans="1:14" ht="13.5" thickBot="1" x14ac:dyDescent="0.3">
      <c r="A91" s="93"/>
      <c r="B91" s="93"/>
      <c r="C91" s="93"/>
      <c r="D91" s="93"/>
      <c r="E91" s="93"/>
      <c r="F91" s="96"/>
      <c r="G91" s="96"/>
      <c r="H91" s="96"/>
      <c r="I91" s="37" t="s">
        <v>21</v>
      </c>
      <c r="J91" s="58" t="s">
        <v>22</v>
      </c>
      <c r="K91" s="63">
        <v>0</v>
      </c>
      <c r="L91" s="53">
        <v>0</v>
      </c>
      <c r="M91" s="53">
        <v>0</v>
      </c>
      <c r="N91" s="54">
        <v>0</v>
      </c>
    </row>
    <row r="92" spans="1:14" ht="13.5" thickBot="1" x14ac:dyDescent="0.3">
      <c r="A92" s="93"/>
      <c r="B92" s="93"/>
      <c r="C92" s="93"/>
      <c r="D92" s="93"/>
      <c r="E92" s="93"/>
      <c r="F92" s="96"/>
      <c r="G92" s="96"/>
      <c r="H92" s="96"/>
      <c r="I92" s="37" t="s">
        <v>23</v>
      </c>
      <c r="J92" s="58" t="s">
        <v>37</v>
      </c>
      <c r="K92" s="63">
        <v>0</v>
      </c>
      <c r="L92" s="53">
        <v>0</v>
      </c>
      <c r="M92" s="53">
        <v>0</v>
      </c>
      <c r="N92" s="54">
        <v>0</v>
      </c>
    </row>
    <row r="93" spans="1:14" ht="13.5" thickBot="1" x14ac:dyDescent="0.3">
      <c r="A93" s="93"/>
      <c r="B93" s="93"/>
      <c r="C93" s="93"/>
      <c r="D93" s="93"/>
      <c r="E93" s="93"/>
      <c r="F93" s="96"/>
      <c r="G93" s="96"/>
      <c r="H93" s="96"/>
      <c r="I93" s="37" t="s">
        <v>25</v>
      </c>
      <c r="J93" s="58" t="s">
        <v>26</v>
      </c>
      <c r="K93" s="63">
        <v>0</v>
      </c>
      <c r="L93" s="53">
        <v>0</v>
      </c>
      <c r="M93" s="53">
        <v>0</v>
      </c>
      <c r="N93" s="54">
        <v>0</v>
      </c>
    </row>
    <row r="94" spans="1:14" ht="13.5" customHeight="1" thickBot="1" x14ac:dyDescent="0.3">
      <c r="A94" s="94"/>
      <c r="B94" s="94"/>
      <c r="C94" s="94"/>
      <c r="D94" s="94"/>
      <c r="E94" s="94"/>
      <c r="F94" s="97"/>
      <c r="G94" s="97"/>
      <c r="H94" s="97"/>
      <c r="I94" s="100" t="s">
        <v>27</v>
      </c>
      <c r="J94" s="101"/>
      <c r="K94" s="64">
        <v>0</v>
      </c>
      <c r="L94" s="55">
        <v>0</v>
      </c>
      <c r="M94" s="55">
        <v>0</v>
      </c>
      <c r="N94" s="56">
        <v>0</v>
      </c>
    </row>
    <row r="95" spans="1:14" ht="12.75" customHeight="1" x14ac:dyDescent="0.25">
      <c r="A95" s="74">
        <v>16</v>
      </c>
      <c r="B95" s="77" t="s">
        <v>59</v>
      </c>
      <c r="C95" s="77" t="s">
        <v>60</v>
      </c>
      <c r="D95" s="77" t="s">
        <v>54</v>
      </c>
      <c r="E95" s="80">
        <f t="shared" ref="E95" si="16">F95+G95</f>
        <v>12000000</v>
      </c>
      <c r="F95" s="80">
        <v>12000000</v>
      </c>
      <c r="G95" s="80">
        <v>0</v>
      </c>
      <c r="H95" s="83">
        <v>12000000</v>
      </c>
      <c r="I95" s="86" t="s">
        <v>19</v>
      </c>
      <c r="J95" s="87"/>
      <c r="K95" s="40">
        <f>SUM(L95:N95)</f>
        <v>24000000</v>
      </c>
      <c r="L95" s="40">
        <v>12000000</v>
      </c>
      <c r="M95" s="40">
        <v>0</v>
      </c>
      <c r="N95" s="45">
        <v>12000000</v>
      </c>
    </row>
    <row r="96" spans="1:14" ht="12.75" customHeight="1" x14ac:dyDescent="0.25">
      <c r="A96" s="75"/>
      <c r="B96" s="78"/>
      <c r="C96" s="78"/>
      <c r="D96" s="78"/>
      <c r="E96" s="81"/>
      <c r="F96" s="81"/>
      <c r="G96" s="81"/>
      <c r="H96" s="84"/>
      <c r="I96" s="88" t="s">
        <v>20</v>
      </c>
      <c r="J96" s="89"/>
      <c r="K96" s="21">
        <v>0</v>
      </c>
      <c r="L96" s="21">
        <v>0</v>
      </c>
      <c r="M96" s="21">
        <v>0</v>
      </c>
      <c r="N96" s="26">
        <v>0</v>
      </c>
    </row>
    <row r="97" spans="1:14" x14ac:dyDescent="0.25">
      <c r="A97" s="75"/>
      <c r="B97" s="78"/>
      <c r="C97" s="78"/>
      <c r="D97" s="78"/>
      <c r="E97" s="81"/>
      <c r="F97" s="81"/>
      <c r="G97" s="81"/>
      <c r="H97" s="84"/>
      <c r="I97" s="23" t="s">
        <v>21</v>
      </c>
      <c r="J97" s="24" t="s">
        <v>22</v>
      </c>
      <c r="K97" s="25">
        <v>0</v>
      </c>
      <c r="L97" s="25">
        <v>0</v>
      </c>
      <c r="M97" s="25">
        <v>0</v>
      </c>
      <c r="N97" s="26">
        <v>0</v>
      </c>
    </row>
    <row r="98" spans="1:14" x14ac:dyDescent="0.25">
      <c r="A98" s="75"/>
      <c r="B98" s="78"/>
      <c r="C98" s="78"/>
      <c r="D98" s="78"/>
      <c r="E98" s="81"/>
      <c r="F98" s="81"/>
      <c r="G98" s="81"/>
      <c r="H98" s="84"/>
      <c r="I98" s="23" t="s">
        <v>23</v>
      </c>
      <c r="J98" s="24" t="s">
        <v>37</v>
      </c>
      <c r="K98" s="25">
        <v>0</v>
      </c>
      <c r="L98" s="25">
        <v>0</v>
      </c>
      <c r="M98" s="25">
        <v>0</v>
      </c>
      <c r="N98" s="26">
        <v>0</v>
      </c>
    </row>
    <row r="99" spans="1:14" x14ac:dyDescent="0.25">
      <c r="A99" s="75"/>
      <c r="B99" s="78"/>
      <c r="C99" s="78"/>
      <c r="D99" s="78"/>
      <c r="E99" s="81"/>
      <c r="F99" s="81"/>
      <c r="G99" s="81"/>
      <c r="H99" s="84"/>
      <c r="I99" s="23" t="s">
        <v>25</v>
      </c>
      <c r="J99" s="24" t="s">
        <v>26</v>
      </c>
      <c r="K99" s="25">
        <v>0</v>
      </c>
      <c r="L99" s="25">
        <v>0</v>
      </c>
      <c r="M99" s="25">
        <v>0</v>
      </c>
      <c r="N99" s="26">
        <v>0</v>
      </c>
    </row>
    <row r="100" spans="1:14" ht="13.5" customHeight="1" thickBot="1" x14ac:dyDescent="0.3">
      <c r="A100" s="76"/>
      <c r="B100" s="79"/>
      <c r="C100" s="79"/>
      <c r="D100" s="79"/>
      <c r="E100" s="82"/>
      <c r="F100" s="82"/>
      <c r="G100" s="82"/>
      <c r="H100" s="85"/>
      <c r="I100" s="90" t="s">
        <v>27</v>
      </c>
      <c r="J100" s="91"/>
      <c r="K100" s="28">
        <f>SUM(L100:N100)</f>
        <v>0</v>
      </c>
      <c r="L100" s="28">
        <f>F95-L95-L96</f>
        <v>0</v>
      </c>
      <c r="M100" s="28">
        <v>0</v>
      </c>
      <c r="N100" s="30">
        <v>0</v>
      </c>
    </row>
  </sheetData>
  <mergeCells count="186">
    <mergeCell ref="A83:A88"/>
    <mergeCell ref="B83:B88"/>
    <mergeCell ref="C83:C88"/>
    <mergeCell ref="D83:D88"/>
    <mergeCell ref="E83:E88"/>
    <mergeCell ref="F83:F88"/>
    <mergeCell ref="G83:G88"/>
    <mergeCell ref="H83:H88"/>
    <mergeCell ref="I83:J83"/>
    <mergeCell ref="I84:J84"/>
    <mergeCell ref="I88:J88"/>
    <mergeCell ref="A65:A70"/>
    <mergeCell ref="B65:B70"/>
    <mergeCell ref="C65:C70"/>
    <mergeCell ref="D65:D70"/>
    <mergeCell ref="E65:E70"/>
    <mergeCell ref="F65:F70"/>
    <mergeCell ref="G65:G70"/>
    <mergeCell ref="H65:H70"/>
    <mergeCell ref="I65:J65"/>
    <mergeCell ref="I66:J66"/>
    <mergeCell ref="I70:J70"/>
    <mergeCell ref="H47:H52"/>
    <mergeCell ref="I47:J47"/>
    <mergeCell ref="I48:J48"/>
    <mergeCell ref="I52:J52"/>
    <mergeCell ref="A53:A58"/>
    <mergeCell ref="B53:B58"/>
    <mergeCell ref="C53:C58"/>
    <mergeCell ref="D53:D58"/>
    <mergeCell ref="E53:E58"/>
    <mergeCell ref="F53:F58"/>
    <mergeCell ref="G53:G58"/>
    <mergeCell ref="H53:H58"/>
    <mergeCell ref="I53:J53"/>
    <mergeCell ref="I54:J54"/>
    <mergeCell ref="I58:J58"/>
    <mergeCell ref="A47:A52"/>
    <mergeCell ref="B47:B52"/>
    <mergeCell ref="C47:C52"/>
    <mergeCell ref="D47:D52"/>
    <mergeCell ref="E47:E52"/>
    <mergeCell ref="F47:F52"/>
    <mergeCell ref="G47:G52"/>
    <mergeCell ref="A35:A40"/>
    <mergeCell ref="B35:B40"/>
    <mergeCell ref="C35:C40"/>
    <mergeCell ref="D35:D40"/>
    <mergeCell ref="E35:E40"/>
    <mergeCell ref="F35:F40"/>
    <mergeCell ref="G35:G40"/>
    <mergeCell ref="H35:H40"/>
    <mergeCell ref="I35:J35"/>
    <mergeCell ref="I36:J36"/>
    <mergeCell ref="I40:J40"/>
    <mergeCell ref="B17:B22"/>
    <mergeCell ref="C17:C22"/>
    <mergeCell ref="D17:D22"/>
    <mergeCell ref="E17:E22"/>
    <mergeCell ref="F17:F22"/>
    <mergeCell ref="G17:G22"/>
    <mergeCell ref="H17:H22"/>
    <mergeCell ref="O23:O28"/>
    <mergeCell ref="A29:A34"/>
    <mergeCell ref="B29:B34"/>
    <mergeCell ref="C29:C34"/>
    <mergeCell ref="D29:D34"/>
    <mergeCell ref="E29:E34"/>
    <mergeCell ref="F29:F34"/>
    <mergeCell ref="G29:G34"/>
    <mergeCell ref="H29:H34"/>
    <mergeCell ref="I29:J29"/>
    <mergeCell ref="I30:J30"/>
    <mergeCell ref="I34:J34"/>
    <mergeCell ref="A23:A28"/>
    <mergeCell ref="B23:B28"/>
    <mergeCell ref="C23:C28"/>
    <mergeCell ref="D23:D28"/>
    <mergeCell ref="E23:E28"/>
    <mergeCell ref="A71:A76"/>
    <mergeCell ref="B71:B76"/>
    <mergeCell ref="C71:C76"/>
    <mergeCell ref="D71:D76"/>
    <mergeCell ref="E71:E76"/>
    <mergeCell ref="F71:F76"/>
    <mergeCell ref="G71:G76"/>
    <mergeCell ref="H71:H76"/>
    <mergeCell ref="I71:J71"/>
    <mergeCell ref="I72:J72"/>
    <mergeCell ref="I76:J76"/>
    <mergeCell ref="I64:J64"/>
    <mergeCell ref="A59:A64"/>
    <mergeCell ref="B59:B64"/>
    <mergeCell ref="C59:C64"/>
    <mergeCell ref="D59:D64"/>
    <mergeCell ref="E59:E64"/>
    <mergeCell ref="F59:F64"/>
    <mergeCell ref="G59:G64"/>
    <mergeCell ref="H59:H64"/>
    <mergeCell ref="I59:J59"/>
    <mergeCell ref="I60:J60"/>
    <mergeCell ref="A77:A82"/>
    <mergeCell ref="B77:B82"/>
    <mergeCell ref="C77:C82"/>
    <mergeCell ref="D77:D82"/>
    <mergeCell ref="E77:E82"/>
    <mergeCell ref="F77:F82"/>
    <mergeCell ref="G77:G82"/>
    <mergeCell ref="H77:H82"/>
    <mergeCell ref="I77:J77"/>
    <mergeCell ref="I78:J78"/>
    <mergeCell ref="I82:J82"/>
    <mergeCell ref="F23:F28"/>
    <mergeCell ref="G23:G28"/>
    <mergeCell ref="H23:H28"/>
    <mergeCell ref="A1:N1"/>
    <mergeCell ref="A41:A46"/>
    <mergeCell ref="B41:B46"/>
    <mergeCell ref="C41:C46"/>
    <mergeCell ref="D41:D46"/>
    <mergeCell ref="E41:E46"/>
    <mergeCell ref="F41:F46"/>
    <mergeCell ref="G41:G46"/>
    <mergeCell ref="H41:H46"/>
    <mergeCell ref="I46:J46"/>
    <mergeCell ref="I41:J41"/>
    <mergeCell ref="I42:J42"/>
    <mergeCell ref="I23:J23"/>
    <mergeCell ref="I24:J24"/>
    <mergeCell ref="I28:J28"/>
    <mergeCell ref="I17:J17"/>
    <mergeCell ref="I18:J18"/>
    <mergeCell ref="I22:J22"/>
    <mergeCell ref="A17:A22"/>
    <mergeCell ref="J2:J3"/>
    <mergeCell ref="A11:A16"/>
    <mergeCell ref="B11:B16"/>
    <mergeCell ref="C11:C16"/>
    <mergeCell ref="D11:D16"/>
    <mergeCell ref="E11:E16"/>
    <mergeCell ref="F11:F16"/>
    <mergeCell ref="G11:G16"/>
    <mergeCell ref="H11:H16"/>
    <mergeCell ref="I12:J12"/>
    <mergeCell ref="I16:J16"/>
    <mergeCell ref="I11:J11"/>
    <mergeCell ref="K2:N2"/>
    <mergeCell ref="A5:A10"/>
    <mergeCell ref="H5:H10"/>
    <mergeCell ref="G5:G10"/>
    <mergeCell ref="F5:F10"/>
    <mergeCell ref="E5:E10"/>
    <mergeCell ref="D5:D10"/>
    <mergeCell ref="C5:C10"/>
    <mergeCell ref="B5:B10"/>
    <mergeCell ref="A2:A3"/>
    <mergeCell ref="C2:C3"/>
    <mergeCell ref="B2:B3"/>
    <mergeCell ref="D2:D3"/>
    <mergeCell ref="E2:H2"/>
    <mergeCell ref="I2:I3"/>
    <mergeCell ref="I6:J6"/>
    <mergeCell ref="I10:J10"/>
    <mergeCell ref="I5:J5"/>
    <mergeCell ref="A89:A94"/>
    <mergeCell ref="B89:B94"/>
    <mergeCell ref="C89:C94"/>
    <mergeCell ref="D89:D94"/>
    <mergeCell ref="E89:E94"/>
    <mergeCell ref="F89:F94"/>
    <mergeCell ref="G89:G94"/>
    <mergeCell ref="H89:H94"/>
    <mergeCell ref="I89:J89"/>
    <mergeCell ref="I90:J90"/>
    <mergeCell ref="I94:J94"/>
    <mergeCell ref="A95:A100"/>
    <mergeCell ref="B95:B100"/>
    <mergeCell ref="C95:C100"/>
    <mergeCell ref="D95:D100"/>
    <mergeCell ref="E95:E100"/>
    <mergeCell ref="F95:F100"/>
    <mergeCell ref="G95:G100"/>
    <mergeCell ref="H95:H100"/>
    <mergeCell ref="I95:J95"/>
    <mergeCell ref="I96:J96"/>
    <mergeCell ref="I100:J100"/>
  </mergeCells>
  <pageMargins left="0.25" right="0.25" top="0.75" bottom="0.75" header="0.3" footer="0.3"/>
  <pageSetup paperSize="9" scale="72" fitToHeight="0" orientation="landscape" r:id="rId1"/>
  <rowBreaks count="2" manualBreakCount="2">
    <brk id="46" min="1" max="13" man="1"/>
    <brk id="94" min="1" max="13" man="1"/>
  </rowBreaks>
  <colBreaks count="1" manualBreakCount="1">
    <brk id="14" max="82" man="1"/>
  </colBreak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081C6B491B68143A15B91DE7A2BBF90" ma:contentTypeVersion="14" ma:contentTypeDescription="Kurkite naują dokumentą." ma:contentTypeScope="" ma:versionID="107359e6f6c98024f07dc33580097656">
  <xsd:schema xmlns:xsd="http://www.w3.org/2001/XMLSchema" xmlns:xs="http://www.w3.org/2001/XMLSchema" xmlns:p="http://schemas.microsoft.com/office/2006/metadata/properties" xmlns:ns3="4b71ac6d-c182-45bf-b9da-9339ed733892" xmlns:ns4="50fc5535-802c-4625-ab1e-90d20e1b23e0" targetNamespace="http://schemas.microsoft.com/office/2006/metadata/properties" ma:root="true" ma:fieldsID="447e1b4311ccd3efc957cd4d621ed255" ns3:_="" ns4:_="">
    <xsd:import namespace="4b71ac6d-c182-45bf-b9da-9339ed733892"/>
    <xsd:import namespace="50fc5535-802c-4625-ab1e-90d20e1b23e0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3:LastSharedByUser" minOccurs="0"/>
                <xsd:element ref="ns3:LastSharedByTime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GenerationTime" minOccurs="0"/>
                <xsd:element ref="ns4:MediaServiceEventHashCode" minOccurs="0"/>
                <xsd:element ref="ns4:MediaServiceDateTaken" minOccurs="0"/>
                <xsd:element ref="ns4:MediaServiceLocation" minOccurs="0"/>
                <xsd:element ref="ns4:MediaServiceAutoKeyPoints" minOccurs="0"/>
                <xsd:element ref="ns4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b71ac6d-c182-45bf-b9da-9339ed73389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Bendrinta su išsamia informacija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Bendrinimo užuominos maiša" ma:description="" ma:hidden="true" ma:internalName="SharingHintHash" ma:readOnly="true">
      <xsd:simpleType>
        <xsd:restriction base="dms:Text"/>
      </xsd:simpleType>
    </xsd:element>
    <xsd:element name="LastSharedByUser" ma:index="11" nillable="true" ma:displayName="Paskutinį kartą bendrinta pagal vartotoją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Paskutinį kartą bendrinta pagal laiką" ma:description="" ma:internalName="LastSharedByTime" ma:readOnly="tru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0fc5535-802c-4625-ab1e-90d20e1b23e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ServiceAutoKeyPoints" ma:index="2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CA5BD62C-A4BA-4586-8C79-EABA2F42B342}">
  <ds:schemaRefs>
    <ds:schemaRef ds:uri="http://www.w3.org/XML/1998/namespace"/>
    <ds:schemaRef ds:uri="http://purl.org/dc/dcmitype/"/>
    <ds:schemaRef ds:uri="http://purl.org/dc/elements/1.1/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50fc5535-802c-4625-ab1e-90d20e1b23e0"/>
    <ds:schemaRef ds:uri="http://schemas.microsoft.com/office/2006/metadata/properties"/>
    <ds:schemaRef ds:uri="http://schemas.microsoft.com/office/infopath/2007/PartnerControls"/>
    <ds:schemaRef ds:uri="4b71ac6d-c182-45bf-b9da-9339ed733892"/>
  </ds:schemaRefs>
</ds:datastoreItem>
</file>

<file path=customXml/itemProps2.xml><?xml version="1.0" encoding="utf-8"?>
<ds:datastoreItem xmlns:ds="http://schemas.openxmlformats.org/officeDocument/2006/customXml" ds:itemID="{4CCC1AEF-59C0-45EE-9196-51B4DBD8FED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b71ac6d-c182-45bf-b9da-9339ed733892"/>
    <ds:schemaRef ds:uri="50fc5535-802c-4625-ab1e-90d20e1b23e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0F88D61-2CF0-4D23-B87D-C61B0D8B13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2020_09</vt:lpstr>
      <vt:lpstr>'2020_09'!Print_Area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Kvietimu teikti paraiskas_projektu sarasu_finansavimo sutarciu planas</dc:title>
  <dc:subject/>
  <dc:creator>Author</dc:creator>
  <cp:keywords/>
  <dc:description/>
  <cp:lastModifiedBy>Vida Baltmiskyte</cp:lastModifiedBy>
  <cp:revision/>
  <dcterms:created xsi:type="dcterms:W3CDTF">2016-01-15T20:13:45Z</dcterms:created>
  <dcterms:modified xsi:type="dcterms:W3CDTF">2020-10-07T05:19:14Z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0x0101008081C6B491B68143A15B91DE7A2BBF90</vt:lpwstr>
  </property>
</Properties>
</file>