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inga\Dropbox\!ESTEP projektai\2020.01.14 - FM GKAM\!Galutiniai rezultatai\"/>
    </mc:Choice>
  </mc:AlternateContent>
  <bookViews>
    <workbookView xWindow="0" yWindow="0" windowWidth="19200" windowHeight="4935" activeTab="1"/>
  </bookViews>
  <sheets>
    <sheet name="3 priedas" sheetId="3" r:id="rId1"/>
    <sheet name="7 priedas" sheetId="5" r:id="rId2"/>
  </sheets>
  <definedNames>
    <definedName name="_xlnm._FilterDatabase" localSheetId="0" hidden="1">'3 priedas'!$A$7:$R$100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5" l="1"/>
  <c r="G34" i="5"/>
  <c r="G33" i="5"/>
  <c r="G32" i="5"/>
  <c r="G31" i="5"/>
  <c r="G30" i="5"/>
  <c r="G29" i="5"/>
  <c r="G28" i="5"/>
  <c r="G27" i="5"/>
  <c r="G26" i="5"/>
  <c r="G25" i="5"/>
  <c r="D15" i="5"/>
  <c r="E15" i="5" s="1"/>
  <c r="D14" i="5"/>
  <c r="E14" i="5" s="1"/>
  <c r="D13" i="5"/>
  <c r="E13" i="5" s="1"/>
  <c r="E12" i="5"/>
  <c r="D12" i="5"/>
  <c r="E11" i="5"/>
  <c r="D11" i="5"/>
  <c r="D10" i="5"/>
  <c r="E10" i="5" s="1"/>
  <c r="D9" i="5"/>
  <c r="E9" i="5" s="1"/>
  <c r="D8" i="5"/>
  <c r="E8" i="5" s="1"/>
  <c r="D7" i="5"/>
  <c r="E7" i="5" s="1"/>
  <c r="D6" i="5"/>
  <c r="E6" i="5" s="1"/>
  <c r="C5" i="5"/>
  <c r="D5" i="5" s="1"/>
  <c r="B5" i="5"/>
  <c r="G4" i="5"/>
  <c r="E5" i="5" l="1"/>
  <c r="F9" i="5" s="1"/>
  <c r="I29" i="5" s="1"/>
  <c r="J29" i="5" s="1"/>
  <c r="F7" i="5" l="1"/>
  <c r="I27" i="5" s="1"/>
  <c r="J27" i="5" s="1"/>
  <c r="F15" i="5"/>
  <c r="I35" i="5" s="1"/>
  <c r="J35" i="5" s="1"/>
  <c r="F13" i="5"/>
  <c r="I33" i="5" s="1"/>
  <c r="J33" i="5" s="1"/>
  <c r="F10" i="5"/>
  <c r="I30" i="5" s="1"/>
  <c r="J30" i="5" s="1"/>
  <c r="F6" i="5"/>
  <c r="F14" i="5"/>
  <c r="I34" i="5" s="1"/>
  <c r="J34" i="5" s="1"/>
  <c r="F8" i="5"/>
  <c r="I28" i="5" s="1"/>
  <c r="J28" i="5" s="1"/>
  <c r="F12" i="5"/>
  <c r="I32" i="5" s="1"/>
  <c r="J32" i="5" s="1"/>
  <c r="F11" i="5"/>
  <c r="I31" i="5" s="1"/>
  <c r="J31" i="5" s="1"/>
  <c r="I26" i="5" l="1"/>
  <c r="F5" i="5"/>
  <c r="J26" i="5" l="1"/>
  <c r="I25" i="5"/>
  <c r="J25" i="5" s="1"/>
</calcChain>
</file>

<file path=xl/sharedStrings.xml><?xml version="1.0" encoding="utf-8"?>
<sst xmlns="http://schemas.openxmlformats.org/spreadsheetml/2006/main" count="1223" uniqueCount="262">
  <si>
    <t>Matavimo vienetas</t>
  </si>
  <si>
    <t>ES28 vidurkis</t>
  </si>
  <si>
    <t>Eurai</t>
  </si>
  <si>
    <t>Namų ūkių skolos ir pajamų santykis</t>
  </si>
  <si>
    <t>Koeficientas</t>
  </si>
  <si>
    <t>n.d.</t>
  </si>
  <si>
    <t>Valdžios išlaidų ir BVP santykis</t>
  </si>
  <si>
    <t>Procentai</t>
  </si>
  <si>
    <t>-</t>
  </si>
  <si>
    <t>Pajamų pasiskirstymo koeficientas S80/S20 (ekvivalentinių disponuojamųjų pajamų penktojoje ir pirmojoje kvintilinėse grupėse santykis)</t>
  </si>
  <si>
    <t>Namų ūkių individualaus vartojimo išlaidos: maistas ir nealkoholiniai gėrimai, proc. nuo visų išlaidų</t>
  </si>
  <si>
    <t>Namų ūkių individualaus vartojimo išlaidos: būstas, vanduo, elektra, dujos ir kitas kuras, proc. nuo visų išlaidų</t>
  </si>
  <si>
    <t>Gyventojų, gyvenančių būste su varvančiu stogu, drėgnomis sienomis, grindimis ir (ar) pamatais, supuvusiais langais ar grindimis, dalis</t>
  </si>
  <si>
    <t>Gyventojų, negalinčių iš savo lėšų apmokėti nenumatytų išlaidų, dalis</t>
  </si>
  <si>
    <t>Gyventojų, turinčių įsiskolinimų (būsto nuoma, būsto ar kt. paskola, kredito įmokos, komunaliniai mokesčiai), dalis</t>
  </si>
  <si>
    <t>Nedarbo lygis</t>
  </si>
  <si>
    <t>Ilgalaikio nedarbo lygis</t>
  </si>
  <si>
    <t>Labai mažo darbo intensyvumo namų ūkiuose gyvenančių asmenų dalis</t>
  </si>
  <si>
    <t>Darbuotojų, dirbančių ne pilnu etatu, dalis</t>
  </si>
  <si>
    <t>Darbuotojų, dirbančių pagal terminuotas darbo sutartis, dalis</t>
  </si>
  <si>
    <t>Išlaidos MTEP, lyginant su BVP</t>
  </si>
  <si>
    <t>Išlaidos MTEP, lyginant su BVP verslo sektoriuje</t>
  </si>
  <si>
    <t>Europos patentų tarnybai pateiktų patentų paraiškų skaičius, tenkantis 1 mln. gyventojų</t>
  </si>
  <si>
    <t>Skaičius 1 mln. gyv.</t>
  </si>
  <si>
    <t>Bendrasis natūralios gyventojų kaitos rodiklis</t>
  </si>
  <si>
    <t>Skaičius 1000 gyv.</t>
  </si>
  <si>
    <t>Suminis gimstamumo rodiklis</t>
  </si>
  <si>
    <t>Vaikų skaičius, tenkantis 1 moteriai</t>
  </si>
  <si>
    <t>Bendrasis neto tarptautinės migracijos rodiklis</t>
  </si>
  <si>
    <t>Metai</t>
  </si>
  <si>
    <t>Sveiko gyvenimo metai (vidutinė tikėtina sveiko gyvenimo trukmė)</t>
  </si>
  <si>
    <t>Mirusiųjų skaičius pagal mirties priežastis: tyčiniai susižalojimai (savižudybės)</t>
  </si>
  <si>
    <t>Namų ūkių individualaus vartojimo išlaidos: poilsis ir kultūra, proc. nuo visų išlaidų</t>
  </si>
  <si>
    <t>Užregistruotų nusikaltimų, baudžiamųjų nusižengimų skaičius, tenkantis 100 tūkst. gyventojų: tyčiniai nužudymai</t>
  </si>
  <si>
    <t>25 vieta (iš 27) ES</t>
  </si>
  <si>
    <t>Mirusiųjų skaičius pagal mirties priežastis: transporto įvykiai</t>
  </si>
  <si>
    <t>Teršalų išmetimas į orą (kietosios dalelės &lt; 2,5 µm, kg/ gyv.)</t>
  </si>
  <si>
    <t>daugiau už ES vidurkį arba 1/3 šalių su geriausia rodiklio reikšme</t>
  </si>
  <si>
    <t>mažiau arba daugiau už ES vidurkį iki 25 proc. punktų arba 1/3 šalių su tarpinėmis rodiklio reikšmėmis (tarp 1/3 geriausių ir 1/3 blogiausių)</t>
  </si>
  <si>
    <t>mažiau arba daugiau už ES vidurkį virš 25 proc. punktų arba 1/3 šalių su blogiausia rodiklio reikšme</t>
  </si>
  <si>
    <t>** Vertintojų apskaičiuotas vidurkis; Eurostat neskaičiuoja</t>
  </si>
  <si>
    <t>Rodiklio Nr. pagal Eurostat GK rodiklių sąrašą</t>
  </si>
  <si>
    <t>Rodiklio tipas pagal Eurostat GK rodiklių sąrašą</t>
  </si>
  <si>
    <t>Visuomenės GKI dimensija</t>
  </si>
  <si>
    <t>Visuomenės GK veiksnys</t>
  </si>
  <si>
    <t>Dimensija pagal Eurostat</t>
  </si>
  <si>
    <t>Rodiklio pavadinimas (LT)</t>
  </si>
  <si>
    <t>Paskutinės reikšmės metai</t>
  </si>
  <si>
    <t>LT</t>
  </si>
  <si>
    <t>MIN reikšmė ES šalyse</t>
  </si>
  <si>
    <t>MAX reikšmė ES šalyse</t>
  </si>
  <si>
    <t>GK geresnė, kai reikšmė</t>
  </si>
  <si>
    <t>Ar rodiklio reikšmės prieinamos nuo 2005 m.?</t>
  </si>
  <si>
    <t>Ar rodiklio reikšmės atnaujinamos kasmet?</t>
  </si>
  <si>
    <t>Išvada dėl įtraukimo į GKI</t>
  </si>
  <si>
    <t>Išvada dėl įtraukimo į GKAM</t>
  </si>
  <si>
    <t>Siūloma modeliavimo prieiga</t>
  </si>
  <si>
    <t>Papildomas (ne pagrindinis)</t>
  </si>
  <si>
    <t>(01) Makroekonominė aplinka, pajamos ir vartojimo išlaidos</t>
  </si>
  <si>
    <t>Makroekonominė aplinka</t>
  </si>
  <si>
    <t>Materialinės gyvenimo sąlygos</t>
  </si>
  <si>
    <t>Namų ūkių ir juos aptarnaujančių ne pelno institucijų vartojimo išlaidos, tenkančios vienam gyventojui</t>
  </si>
  <si>
    <t>Perkamosios galios standartas</t>
  </si>
  <si>
    <t>didesnė</t>
  </si>
  <si>
    <t>taip</t>
  </si>
  <si>
    <t>makro</t>
  </si>
  <si>
    <t>Sąraše nėra</t>
  </si>
  <si>
    <t>mažesnė</t>
  </si>
  <si>
    <t>makro - netiesiogiai, jei bus nustatytas teorinis ir statistinis ryšys su intervencijomis</t>
  </si>
  <si>
    <t>Infliacijos indeksas</t>
  </si>
  <si>
    <t>Valdžios skolos ir BVP santykis</t>
  </si>
  <si>
    <t>makro (egzogeninis)</t>
  </si>
  <si>
    <t xml:space="preserve">Namų ūkių santaupų ir pajamų santykis </t>
  </si>
  <si>
    <t>BVP gyventojui, PGS</t>
  </si>
  <si>
    <t>Pagrindinis</t>
  </si>
  <si>
    <t>Pajamos ir jų pasiskirstymas</t>
  </si>
  <si>
    <t>Vidutinės disponuojamosios grynosios pajamos, tenkančios vienam gyventojui (perkamosios galios standartu)</t>
  </si>
  <si>
    <t>kombinuota (makro - netiesiogiai)</t>
  </si>
  <si>
    <t>Skurdo rizikos lygis</t>
  </si>
  <si>
    <t>gal, jei nekoreliuos su kitais rodikliais</t>
  </si>
  <si>
    <t>Vartojimo išlaidos</t>
  </si>
  <si>
    <t>Namų ūkių individualaus vartojimo išlaidos: apranga ir avalynė, proc. nuo visų išlaidų</t>
  </si>
  <si>
    <t>ne, silpna priklausomybė nuo finansų politikos intervencijų</t>
  </si>
  <si>
    <t>ne</t>
  </si>
  <si>
    <t>tiesiogiai nemodeliuojamas</t>
  </si>
  <si>
    <t>kita</t>
  </si>
  <si>
    <t>Namų ūkių individualaus vartojimo išlaidos: būsto apstatymas, namų ūkio įranga ir kasdieninė namų priežiūra, proc. nuo visų išlaidų</t>
  </si>
  <si>
    <t>(02) Materialinės gyvenimo sąlygos, ekonominis saugumas ir būstas</t>
  </si>
  <si>
    <t>Būsto sąlygos</t>
  </si>
  <si>
    <t>mikro, jei bus nustatytas teorinis ir statistinis ryšys su intervencijomis</t>
  </si>
  <si>
    <t>Ekonominis saugumas</t>
  </si>
  <si>
    <t>Ekonominis ir fizinis saugumas</t>
  </si>
  <si>
    <t>mikro</t>
  </si>
  <si>
    <t>Materialinis nepriteklius</t>
  </si>
  <si>
    <t>Didelio materialinio nepritekliaus lygis (gyventojų, kurie susiduria su 4 iš 6 materialinio nepritekliaus elementų, dalis, proc.)</t>
  </si>
  <si>
    <t>(03) Verslo inovatyvumas, užimtumas ir nedarbas</t>
  </si>
  <si>
    <t>Užimtumas ir nedarbas</t>
  </si>
  <si>
    <t>Užimtumas ir kita pagrindinė veikla</t>
  </si>
  <si>
    <t>Gyventojų (20-64 m.) užimtumo lygis (užimtų gyventojų dalis, proc.)</t>
  </si>
  <si>
    <t>kombinuota</t>
  </si>
  <si>
    <t>Neaktyvių gyventojų dalis lyginant su visais darbingo amžiaus (20-64 m.) gyventojais</t>
  </si>
  <si>
    <t>Užimtųjų skaičius (iš viso ir pagal ekonomines veiklas)</t>
  </si>
  <si>
    <t>Tūkst. asmenų</t>
  </si>
  <si>
    <t>2019, Q4</t>
  </si>
  <si>
    <t>ne, rodiklį reikia standartizuoti</t>
  </si>
  <si>
    <t>Savarankiškai dirbančių asmenų dalis, proc. nuo visų užimtųjų</t>
  </si>
  <si>
    <t>taip, ketvirtiniai</t>
  </si>
  <si>
    <t>kombinuota, jei bus nustatytas teorinis ir statistinis ryšys su intervencijomis</t>
  </si>
  <si>
    <t>Savarankiškai dirbantys asmenys (iš viso ir pagal ekonomines veiklas)</t>
  </si>
  <si>
    <t>Užimtumo kokybė</t>
  </si>
  <si>
    <t>Gyventojų (16 m. ir vyresnių) pasitenkinimas darbu (vertinamas balais nuo 0 iki 10)</t>
  </si>
  <si>
    <t>Balas nuo 0 iki 10</t>
  </si>
  <si>
    <t>ne, nuo 2013 m.</t>
  </si>
  <si>
    <t>ne, tik 2013 m. ir 2018 m. reikšmės</t>
  </si>
  <si>
    <t>ne, subjektyvus</t>
  </si>
  <si>
    <t>Mažai uždirbančių asmenų, lyginant su visais dirbančiaisiais, dalis</t>
  </si>
  <si>
    <t>ne, nuo 2006 m.</t>
  </si>
  <si>
    <t>ne, kas 4 m.</t>
  </si>
  <si>
    <t>ne, nepakankamas periodiškumas</t>
  </si>
  <si>
    <t>Minimalus mėnesinis atlyginimas</t>
  </si>
  <si>
    <t>2020, S1</t>
  </si>
  <si>
    <t>14 vieta (iš 22) ES</t>
  </si>
  <si>
    <t>ne, tinkamesni kiti rodikliai (pvz., VMBDU arba MMA ir VMBDU santykis)</t>
  </si>
  <si>
    <t>Nesaugus užimtumas (darbuotojų, dirbančių pagal terminuotas darbo sutartis, kurių trukmė mažesnė kaip 3 mėn., dalis)</t>
  </si>
  <si>
    <t>ne, nuo 2008 m.</t>
  </si>
  <si>
    <t>ne, neaktualus</t>
  </si>
  <si>
    <t>Verslo inovatyvumas</t>
  </si>
  <si>
    <t xml:space="preserve">Įmonių skaičius </t>
  </si>
  <si>
    <t xml:space="preserve">Skaičius  </t>
  </si>
  <si>
    <t>ne, rodiklį reikia standartizuoti; sunku apibrėžti pageidaujamą reikšmę</t>
  </si>
  <si>
    <t>Įmonių skaičius 1000 gyventojų</t>
  </si>
  <si>
    <t>ne, sunku apibrėžti pageidaujamą reikšmę ir lyginti tarp šalių; reikia papildomai standartizuoti</t>
  </si>
  <si>
    <t>Europos Sąjungos prekės ženklų paraiškų skaičius, tenkantis 1 mln. gyventojų</t>
  </si>
  <si>
    <t>Bendrijos dizaino paraiškų skaičius, tenkantis 1 mln. gyventojų</t>
  </si>
  <si>
    <t>Užimtumas pažangių technologijų sektoriuje</t>
  </si>
  <si>
    <t>(04) Demografija ir migracija</t>
  </si>
  <si>
    <t>Demografija ir migracija</t>
  </si>
  <si>
    <t>ne, nuo 2007 m.</t>
  </si>
  <si>
    <t>(05) Sveikata</t>
  </si>
  <si>
    <t>Sveikata</t>
  </si>
  <si>
    <t>Vidutinė tikėtina gyvenimo trukmė (m.)</t>
  </si>
  <si>
    <t>makro - netiesiogiai</t>
  </si>
  <si>
    <t>Gyventojų (16 m. ir vyresnių), savo sveikatą vertinančių labai gerai ir gerai, dalis (proc.)</t>
  </si>
  <si>
    <t>16 m. ir vyresnių asmenų, kurie nenurodė turėję nepatenkintų sveikatos priežiūros poreikių, dalis</t>
  </si>
  <si>
    <t>ne, nuo 2010 m.</t>
  </si>
  <si>
    <t>Kūdikių mirtingumo rodiklis</t>
  </si>
  <si>
    <t>Atvejų skaičius 1000 gimimų</t>
  </si>
  <si>
    <t>Standartizuotas mirtingumo rodiklis</t>
  </si>
  <si>
    <t>Atvejų skaičius 100 tūkst. gyv.</t>
  </si>
  <si>
    <t>16 m. ir vyresnių gyventojų su kokia nors lėtine (chroniška) liga arba ilgalaikiu sveikatos sutrikimu dalis (proc.)</t>
  </si>
  <si>
    <t>16 m. ir vyresnių gyventojų su veiklos apribojimais dėl sveikatos sutrikimų 6 mėn. ar ilgesnį laikotarpį dalis</t>
  </si>
  <si>
    <t>(06) Išsilavinimas</t>
  </si>
  <si>
    <t>Išsilavinimas</t>
  </si>
  <si>
    <t>Aukštąjį išsilavinimą (ISCED 5-8 lygis) turinčių gyventojų (15-64 m.) dalis (proc.)</t>
  </si>
  <si>
    <t>Anksti iš švietimo ir mokymo sistemos pasitraukę asmenys</t>
  </si>
  <si>
    <t>Suaugusiųjų (25-64 m.) mokymasis visą gyvenimą</t>
  </si>
  <si>
    <t>Ikimokykliniame ugdyme dalyvaujančių vaikų (nuo 4 m. iki privalomo mokslo pradžios amžiaus) dalis, palyginti su atitinkamo amžiaus vaikais</t>
  </si>
  <si>
    <t>Vidutinė tikėtina mokymosi trukmė, metai</t>
  </si>
  <si>
    <t>17**</t>
  </si>
  <si>
    <t>ne, nuo 2012 m.</t>
  </si>
  <si>
    <t>Penkiolikmečių skaitymo pasiekimai pagal PISA</t>
  </si>
  <si>
    <t>Taškai</t>
  </si>
  <si>
    <t>ne, kas 3 m.</t>
  </si>
  <si>
    <t>Penkiolikmečių matematikos pasiekimai pagal PISA</t>
  </si>
  <si>
    <t>Penkiolikmečių gamtos mokslų pasiekimai pagal PISA</t>
  </si>
  <si>
    <t>(07) Laisvalaikis, darbo ir gyvenimo balansas</t>
  </si>
  <si>
    <t>Darbo ir gyvenimo balansas</t>
  </si>
  <si>
    <t>Vidutinis per savaitę pagrindiniame darbe dirbtų valandų skaičius</t>
  </si>
  <si>
    <t>Valandos</t>
  </si>
  <si>
    <t>Darbuotojų, dirbančių ilgas darbo valandas pagrindiniame darbe, dalis</t>
  </si>
  <si>
    <t>Laisvalaikis</t>
  </si>
  <si>
    <t>Laisvalaikis, socialiniai ryšiai, visuomeninė veikla</t>
  </si>
  <si>
    <t>Gyventojų (16 m. ir vyresnių) pasitenkinimas laisvalaikiu (vertinamas balais nuo 0 iki 10)</t>
  </si>
  <si>
    <t>ne, tik 2013 m. reikšmės</t>
  </si>
  <si>
    <t>Dalyvavimas kultūrinėje veikloje (bent kartą per paskutinius 12 mėn.): baletas, šokio spektaklis ar opera</t>
  </si>
  <si>
    <t>ne, atnaujinima kas keletą metų, ne periodiškai</t>
  </si>
  <si>
    <t>Dalyvavimas kultūrinėje veikloje (bent kartą per paskutinius 12 mėn.): kinas</t>
  </si>
  <si>
    <t>Dalyvavimas kultūrinėje veikloje (bent kartą per paskutinius 12 mėn.): teatras</t>
  </si>
  <si>
    <t>Dalyvavimas kultūrinėje veikloje (bent kartą per paskutinius 12 mėn.): sporto renginys</t>
  </si>
  <si>
    <t>Dalyvavimas kultūrinėje veikloje (bent kartą per paskutinius 12 mėn.): koncertas</t>
  </si>
  <si>
    <t>Dalyvavimas kultūrinėje veikloje (bent kartą per paskutinius 12 mėn.): knygų skaitymas</t>
  </si>
  <si>
    <t>(08) Socialiniai ryšiai, pilietiškumas ir valdymo kokybė</t>
  </si>
  <si>
    <t>Pasitikėjimas ir valdymo kokybė</t>
  </si>
  <si>
    <t>Valdymo kokybė ir pagrindinės teisės</t>
  </si>
  <si>
    <t>Pasitikėjimas politine sistema</t>
  </si>
  <si>
    <t>Pasitikėjimas teisine sistema</t>
  </si>
  <si>
    <t>Pasitikėjimas kitais</t>
  </si>
  <si>
    <t>Pasitikėjimas policija</t>
  </si>
  <si>
    <t>Vyriausybe pasitikinčių gyventojų dalis, proc.</t>
  </si>
  <si>
    <t>Socialiniai ryšiai ir pilietiškumas</t>
  </si>
  <si>
    <t>Gyventojų, kurie turi į ką kreiptis pagalbos, dalis (proc.)</t>
  </si>
  <si>
    <t>ne, tik 2013 m. ir 2015 m. reikšmės</t>
  </si>
  <si>
    <t>16 m. ir vyresni gyventojai, dalyvaujantys savanoriškose veiklose, proc.</t>
  </si>
  <si>
    <t>ne, nuo 2015 m.</t>
  </si>
  <si>
    <t>ne, tik 2015 m. reikšmė</t>
  </si>
  <si>
    <t>(09) Fizinis saugumas</t>
  </si>
  <si>
    <t>Nusikalstamumas</t>
  </si>
  <si>
    <t>Užregistruotų nusikaltimų, baudžiamųjų nusižengimų skaičius, tenkantis 100 tūkst. gyventojų: užpuolimai</t>
  </si>
  <si>
    <t>4 vieta (iš 25) ES</t>
  </si>
  <si>
    <t>Užregistruotų nusikaltimų, baudžiamųjų nusižengimų skaičius, tenkantis 100 tūkst. gyventojų: seksualinis smurtas</t>
  </si>
  <si>
    <t>5 vieta (iš 27) ES</t>
  </si>
  <si>
    <t>Užregistruotų nusikaltimų, baudžiamųjų nusižengimų skaičius, tenkantis 100 tūkst. gyventojų: plėšimai</t>
  </si>
  <si>
    <t>15 vieta (iš 27) ES</t>
  </si>
  <si>
    <t>Užregistruotų nusikaltimų, baudžiamųjų nusižengimų skaičius, tenkantis 100 tūkst. gyventojų: vagystės</t>
  </si>
  <si>
    <t>9 vieta (iš 24) ES</t>
  </si>
  <si>
    <t>Namų ūkių, gyvenančių nusikaltimais, smurtu, vandalizmu garsėjančiame rajone, dalis (proc.)</t>
  </si>
  <si>
    <t>Saugumas keliuose</t>
  </si>
  <si>
    <t>(10) Aplinkos kokybė ir išteklių naudojimas</t>
  </si>
  <si>
    <t>Aplinkos kokybė</t>
  </si>
  <si>
    <t>Gamtinė ir gyvenamoji aplinka</t>
  </si>
  <si>
    <t>Teršalų išmetimas į orą (kietosios dalelės &lt; 10 µm, kg/gyv.)</t>
  </si>
  <si>
    <t>Kilogramai gyventojui</t>
  </si>
  <si>
    <t>ne, nuo 2009 m.</t>
  </si>
  <si>
    <t>ne, kito rodiklio dalis</t>
  </si>
  <si>
    <t>Namų ūkių, susiduriančių su smogu, dulkėmis ir kitomis aplinkos problemomis gyvenamajame rajone, dalis (proc.)</t>
  </si>
  <si>
    <t>Išteklių naudojimas</t>
  </si>
  <si>
    <t>Vandens naudojimo produktyvumas</t>
  </si>
  <si>
    <t>Perkamosios galios standartas/ m3</t>
  </si>
  <si>
    <t xml:space="preserve">2 vieta (iš 13) ES </t>
  </si>
  <si>
    <t>ŠESD emisijos</t>
  </si>
  <si>
    <t>Tonos gyventojui CO2 ekvivalentu</t>
  </si>
  <si>
    <t xml:space="preserve">Atliekų kiekis, tenkantis vienam gyventojui </t>
  </si>
  <si>
    <t>ne, kas 2 m.</t>
  </si>
  <si>
    <t>Sąvartynuose pašalintų atliekų dalis</t>
  </si>
  <si>
    <t>Perdirbtų atliekų dalis</t>
  </si>
  <si>
    <t>Bendras pasitenkinimas gyvenimu</t>
  </si>
  <si>
    <t>Bendras pasitenkinimas gyvenimu (vertinamas balais nuo 0 iki 10)</t>
  </si>
  <si>
    <t>Išlaidų augimo tempas pagal FM duomenis:</t>
  </si>
  <si>
    <t>Šaltinis: http://finmin.lrv.lt/uploads/finmin/documents/files/2018-10-03%20FUNK.pdf</t>
  </si>
  <si>
    <t>Šaltinis: http://finmin.lrv.lt/uploads/finmin/documents/files/2019-10-15%20FUNK(1).pdf</t>
  </si>
  <si>
    <t>Formulė</t>
  </si>
  <si>
    <t>Prognozuojamos 2019 m. išlaidos pagal funkcijas (neatsižvelgus į Statistikos departamento paskelbtą išlaidų sumą)</t>
  </si>
  <si>
    <t>Prognozuojamos 2019 m. išlaidos pagal funkcijas (atsižvelgus į Statistikos departamento paskelbtą išlaidų sumą)</t>
  </si>
  <si>
    <t>Statistikos departamento paskelbta išlaidų suma 2019 m.</t>
  </si>
  <si>
    <t>2018 m.</t>
  </si>
  <si>
    <t>2019 m.</t>
  </si>
  <si>
    <t>Augimo tempai</t>
  </si>
  <si>
    <t>Išlaidos, mln. Eur 2019 m. (įvertis iš viso ir pagal funkcijas)</t>
  </si>
  <si>
    <t>Išlaidos, mln. Eur 2019 m. (įvertis pagal funkcijas)</t>
  </si>
  <si>
    <t>Iš viso</t>
  </si>
  <si>
    <t>BENDROS VALSTYBĖS PASLAUGOS</t>
  </si>
  <si>
    <t>GYNYBA</t>
  </si>
  <si>
    <t>VIEŠOJI TVARKA IR VISUOMENĖS APSAUGA</t>
  </si>
  <si>
    <t>EKONOMIKA</t>
  </si>
  <si>
    <t>APLINKOS APSAUGA</t>
  </si>
  <si>
    <t>BŪSTAS IR KOMUNALINIS ŪKIS</t>
  </si>
  <si>
    <t>SVEIKATOS APSAUGA</t>
  </si>
  <si>
    <t>POILSIS, KULTŪRA IR RELIGIJA</t>
  </si>
  <si>
    <t>ŠVIETIMAS</t>
  </si>
  <si>
    <t>SOCIALINĖ APSAUGA</t>
  </si>
  <si>
    <t>Išlaidų dydis ir struktūra pagal VBAMS ir Statistikos departamento duomenis:</t>
  </si>
  <si>
    <t>Apskaičiuota pagal FM pateiktus VBAMS duomenis</t>
  </si>
  <si>
    <t>Statistikos departamentas</t>
  </si>
  <si>
    <t>ESTEP įvertis</t>
  </si>
  <si>
    <t>Duomenų šaltinis</t>
  </si>
  <si>
    <t>VBAMS</t>
  </si>
  <si>
    <t>Funkcija</t>
  </si>
  <si>
    <t>Išlaidos, mln. Eur 2018 m.</t>
  </si>
  <si>
    <t>Išlaidos, mln. Eur 2019 m.</t>
  </si>
  <si>
    <t>Struktūra, 2018 m.</t>
  </si>
  <si>
    <t>Struktūra, 2019 m.</t>
  </si>
  <si>
    <t>2019-2018 m. skirtumas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</si>
</sst>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name val="Cambria"/>
      <family val="1"/>
    </font>
    <font>
      <sz val="10"/>
      <name val="Cambria"/>
      <family val="1"/>
    </font>
    <font>
      <sz val="11"/>
      <name val="Arial"/>
      <family val="2"/>
    </font>
    <font>
      <sz val="11"/>
      <color theme="1"/>
      <name val="Calibri"/>
      <family val="2"/>
      <charset val="186"/>
      <scheme val="minor"/>
    </font>
    <font>
      <i/>
      <sz val="9"/>
      <name val="Cambria"/>
      <family val="1"/>
    </font>
    <font>
      <sz val="10"/>
      <color rgb="FFFF0000"/>
      <name val="Cambria"/>
      <family val="1"/>
    </font>
    <font>
      <sz val="10"/>
      <color theme="1"/>
      <name val="Cambria"/>
      <family val="1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" fontId="2" fillId="0" borderId="1" xfId="2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0" borderId="1" xfId="2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3" fontId="2" fillId="0" borderId="1" xfId="2" applyNumberFormat="1" applyFont="1" applyBorder="1" applyAlignment="1">
      <alignment horizontal="center" vertical="center"/>
    </xf>
    <xf numFmtId="4" fontId="2" fillId="4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4" fontId="2" fillId="3" borderId="1" xfId="2" applyNumberFormat="1" applyFont="1" applyFill="1" applyBorder="1" applyAlignment="1">
      <alignment horizontal="center" vertical="center"/>
    </xf>
    <xf numFmtId="164" fontId="2" fillId="5" borderId="1" xfId="2" applyNumberFormat="1" applyFont="1" applyFill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0" fontId="2" fillId="3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165" fontId="2" fillId="4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2" fontId="10" fillId="0" borderId="6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11" fillId="0" borderId="0" xfId="0" applyFont="1" applyAlignment="1">
      <alignment vertical="top"/>
    </xf>
    <xf numFmtId="2" fontId="12" fillId="5" borderId="1" xfId="0" applyNumberFormat="1" applyFont="1" applyFill="1" applyBorder="1" applyAlignment="1">
      <alignment vertical="top" wrapText="1"/>
    </xf>
    <xf numFmtId="2" fontId="12" fillId="0" borderId="6" xfId="0" applyNumberFormat="1" applyFont="1" applyBorder="1" applyAlignment="1">
      <alignment vertical="top"/>
    </xf>
    <xf numFmtId="2" fontId="12" fillId="0" borderId="9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1" fontId="12" fillId="5" borderId="2" xfId="0" applyNumberFormat="1" applyFont="1" applyFill="1" applyBorder="1" applyAlignment="1">
      <alignment horizontal="center" vertical="top"/>
    </xf>
    <xf numFmtId="1" fontId="12" fillId="5" borderId="3" xfId="0" applyNumberFormat="1" applyFont="1" applyFill="1" applyBorder="1" applyAlignment="1">
      <alignment horizontal="center" vertical="top"/>
    </xf>
    <xf numFmtId="166" fontId="12" fillId="5" borderId="4" xfId="3" applyNumberFormat="1" applyFont="1" applyFill="1" applyBorder="1" applyAlignment="1">
      <alignment horizontal="center" vertical="top"/>
    </xf>
    <xf numFmtId="0" fontId="12" fillId="6" borderId="1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vertical="top"/>
    </xf>
    <xf numFmtId="165" fontId="10" fillId="6" borderId="0" xfId="0" applyNumberFormat="1" applyFont="1" applyFill="1" applyBorder="1" applyAlignment="1">
      <alignment horizontal="center" vertical="top"/>
    </xf>
    <xf numFmtId="2" fontId="10" fillId="0" borderId="0" xfId="0" applyNumberFormat="1" applyFont="1" applyFill="1" applyBorder="1" applyAlignment="1">
      <alignment vertical="top"/>
    </xf>
    <xf numFmtId="165" fontId="10" fillId="0" borderId="5" xfId="0" applyNumberFormat="1" applyFont="1" applyFill="1" applyBorder="1" applyAlignment="1">
      <alignment horizontal="center" vertical="top"/>
    </xf>
    <xf numFmtId="165" fontId="12" fillId="6" borderId="0" xfId="0" applyNumberFormat="1" applyFont="1" applyFill="1" applyBorder="1" applyAlignment="1">
      <alignment horizontal="center" vertical="top"/>
    </xf>
    <xf numFmtId="2" fontId="12" fillId="0" borderId="0" xfId="0" applyNumberFormat="1" applyFont="1" applyFill="1" applyBorder="1" applyAlignment="1">
      <alignment vertical="top"/>
    </xf>
    <xf numFmtId="165" fontId="12" fillId="0" borderId="5" xfId="0" applyNumberFormat="1" applyFont="1" applyFill="1" applyBorder="1" applyAlignment="1">
      <alignment horizontal="center" vertical="top"/>
    </xf>
    <xf numFmtId="165" fontId="12" fillId="6" borderId="0" xfId="0" applyNumberFormat="1" applyFont="1" applyFill="1" applyBorder="1" applyAlignment="1">
      <alignment horizontal="center" wrapText="1"/>
    </xf>
    <xf numFmtId="0" fontId="10" fillId="7" borderId="7" xfId="0" applyFont="1" applyFill="1" applyBorder="1" applyAlignment="1">
      <alignment vertical="top"/>
    </xf>
    <xf numFmtId="165" fontId="12" fillId="6" borderId="8" xfId="0" applyNumberFormat="1" applyFont="1" applyFill="1" applyBorder="1" applyAlignment="1">
      <alignment horizontal="center" vertical="top"/>
    </xf>
    <xf numFmtId="2" fontId="12" fillId="0" borderId="8" xfId="0" applyNumberFormat="1" applyFont="1" applyFill="1" applyBorder="1" applyAlignment="1">
      <alignment vertical="top"/>
    </xf>
    <xf numFmtId="165" fontId="12" fillId="0" borderId="7" xfId="0" applyNumberFormat="1" applyFont="1" applyFill="1" applyBorder="1" applyAlignment="1">
      <alignment horizontal="center" vertical="top"/>
    </xf>
    <xf numFmtId="0" fontId="12" fillId="0" borderId="0" xfId="0" applyFont="1"/>
    <xf numFmtId="165" fontId="13" fillId="8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/>
    <xf numFmtId="0" fontId="10" fillId="0" borderId="0" xfId="0" applyFont="1" applyAlignment="1">
      <alignment horizontal="center" vertical="top" wrapText="1"/>
    </xf>
    <xf numFmtId="0" fontId="12" fillId="7" borderId="1" xfId="0" applyFont="1" applyFill="1" applyBorder="1" applyAlignment="1">
      <alignment vertical="top"/>
    </xf>
    <xf numFmtId="0" fontId="12" fillId="7" borderId="10" xfId="0" applyFont="1" applyFill="1" applyBorder="1" applyAlignment="1">
      <alignment vertical="top"/>
    </xf>
    <xf numFmtId="0" fontId="10" fillId="7" borderId="5" xfId="0" applyFont="1" applyFill="1" applyBorder="1" applyAlignment="1">
      <alignment vertical="top" wrapText="1"/>
    </xf>
    <xf numFmtId="0" fontId="10" fillId="5" borderId="2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center" vertical="top" wrapText="1"/>
    </xf>
    <xf numFmtId="0" fontId="10" fillId="5" borderId="4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top" wrapText="1"/>
    </xf>
    <xf numFmtId="0" fontId="10" fillId="6" borderId="3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165" fontId="10" fillId="5" borderId="14" xfId="0" applyNumberFormat="1" applyFont="1" applyFill="1" applyBorder="1" applyAlignment="1">
      <alignment horizontal="center" vertical="top"/>
    </xf>
    <xf numFmtId="165" fontId="10" fillId="5" borderId="0" xfId="0" applyNumberFormat="1" applyFont="1" applyFill="1" applyBorder="1" applyAlignment="1">
      <alignment horizontal="center" vertical="top"/>
    </xf>
    <xf numFmtId="166" fontId="10" fillId="5" borderId="0" xfId="3" applyNumberFormat="1" applyFont="1" applyFill="1" applyBorder="1" applyAlignment="1">
      <alignment horizontal="center" vertical="top"/>
    </xf>
    <xf numFmtId="166" fontId="10" fillId="5" borderId="6" xfId="3" applyNumberFormat="1" applyFont="1" applyFill="1" applyBorder="1" applyAlignment="1">
      <alignment horizontal="center" vertical="top"/>
    </xf>
    <xf numFmtId="165" fontId="10" fillId="6" borderId="14" xfId="0" applyNumberFormat="1" applyFont="1" applyFill="1" applyBorder="1" applyAlignment="1">
      <alignment horizontal="center" vertical="top"/>
    </xf>
    <xf numFmtId="166" fontId="10" fillId="0" borderId="0" xfId="3" applyNumberFormat="1" applyFont="1" applyFill="1" applyBorder="1" applyAlignment="1">
      <alignment horizontal="center" vertical="top"/>
    </xf>
    <xf numFmtId="2" fontId="10" fillId="6" borderId="0" xfId="3" applyNumberFormat="1" applyFont="1" applyFill="1" applyBorder="1" applyAlignment="1">
      <alignment horizontal="center" vertical="top"/>
    </xf>
    <xf numFmtId="166" fontId="10" fillId="0" borderId="6" xfId="0" applyNumberFormat="1" applyFont="1" applyFill="1" applyBorder="1" applyAlignment="1">
      <alignment horizontal="center" vertical="top"/>
    </xf>
    <xf numFmtId="10" fontId="10" fillId="0" borderId="5" xfId="3" applyNumberFormat="1" applyFont="1" applyFill="1" applyBorder="1" applyAlignment="1">
      <alignment horizontal="center" vertical="top"/>
    </xf>
    <xf numFmtId="165" fontId="12" fillId="5" borderId="14" xfId="0" applyNumberFormat="1" applyFont="1" applyFill="1" applyBorder="1" applyAlignment="1">
      <alignment horizontal="center" vertical="top"/>
    </xf>
    <xf numFmtId="165" fontId="12" fillId="5" borderId="0" xfId="0" applyNumberFormat="1" applyFont="1" applyFill="1" applyBorder="1" applyAlignment="1">
      <alignment horizontal="center" vertical="top"/>
    </xf>
    <xf numFmtId="166" fontId="12" fillId="5" borderId="0" xfId="3" applyNumberFormat="1" applyFont="1" applyFill="1" applyBorder="1" applyAlignment="1">
      <alignment horizontal="center" vertical="top"/>
    </xf>
    <xf numFmtId="166" fontId="12" fillId="5" borderId="6" xfId="3" applyNumberFormat="1" applyFont="1" applyFill="1" applyBorder="1" applyAlignment="1">
      <alignment horizontal="center" vertical="top"/>
    </xf>
    <xf numFmtId="165" fontId="12" fillId="6" borderId="14" xfId="0" applyNumberFormat="1" applyFont="1" applyFill="1" applyBorder="1" applyAlignment="1">
      <alignment horizontal="center" vertical="top"/>
    </xf>
    <xf numFmtId="10" fontId="12" fillId="0" borderId="0" xfId="3" applyNumberFormat="1" applyFont="1" applyFill="1" applyBorder="1" applyAlignment="1">
      <alignment horizontal="center" vertical="top"/>
    </xf>
    <xf numFmtId="10" fontId="12" fillId="6" borderId="0" xfId="3" applyNumberFormat="1" applyFont="1" applyFill="1" applyBorder="1" applyAlignment="1">
      <alignment horizontal="center" vertical="top"/>
    </xf>
    <xf numFmtId="10" fontId="12" fillId="0" borderId="6" xfId="3" applyNumberFormat="1" applyFont="1" applyFill="1" applyBorder="1" applyAlignment="1">
      <alignment horizontal="center" vertical="top"/>
    </xf>
    <xf numFmtId="10" fontId="12" fillId="0" borderId="5" xfId="3" applyNumberFormat="1" applyFont="1" applyFill="1" applyBorder="1" applyAlignment="1">
      <alignment horizontal="center" vertical="top"/>
    </xf>
    <xf numFmtId="165" fontId="12" fillId="5" borderId="15" xfId="0" applyNumberFormat="1" applyFont="1" applyFill="1" applyBorder="1" applyAlignment="1">
      <alignment horizontal="center" vertical="top"/>
    </xf>
    <xf numFmtId="165" fontId="12" fillId="5" borderId="8" xfId="0" applyNumberFormat="1" applyFont="1" applyFill="1" applyBorder="1" applyAlignment="1">
      <alignment horizontal="center" vertical="top"/>
    </xf>
    <xf numFmtId="166" fontId="12" fillId="5" borderId="8" xfId="3" applyNumberFormat="1" applyFont="1" applyFill="1" applyBorder="1" applyAlignment="1">
      <alignment horizontal="center" vertical="top"/>
    </xf>
    <xf numFmtId="166" fontId="12" fillId="5" borderId="9" xfId="3" applyNumberFormat="1" applyFont="1" applyFill="1" applyBorder="1" applyAlignment="1">
      <alignment horizontal="center" vertical="top"/>
    </xf>
    <xf numFmtId="165" fontId="12" fillId="6" borderId="15" xfId="0" applyNumberFormat="1" applyFont="1" applyFill="1" applyBorder="1" applyAlignment="1">
      <alignment horizontal="center" vertical="top"/>
    </xf>
    <xf numFmtId="10" fontId="12" fillId="0" borderId="8" xfId="3" applyNumberFormat="1" applyFont="1" applyFill="1" applyBorder="1" applyAlignment="1">
      <alignment horizontal="center" vertical="top"/>
    </xf>
    <xf numFmtId="10" fontId="12" fillId="6" borderId="8" xfId="3" applyNumberFormat="1" applyFont="1" applyFill="1" applyBorder="1" applyAlignment="1">
      <alignment horizontal="center" vertical="top"/>
    </xf>
    <xf numFmtId="10" fontId="12" fillId="0" borderId="9" xfId="3" applyNumberFormat="1" applyFont="1" applyFill="1" applyBorder="1" applyAlignment="1">
      <alignment horizontal="center" vertical="top"/>
    </xf>
    <xf numFmtId="10" fontId="12" fillId="0" borderId="7" xfId="3" applyNumberFormat="1" applyFont="1" applyFill="1" applyBorder="1" applyAlignment="1">
      <alignment horizontal="center" vertical="top"/>
    </xf>
    <xf numFmtId="0" fontId="14" fillId="0" borderId="0" xfId="0" applyFont="1" applyAlignment="1">
      <alignment vertical="top"/>
    </xf>
    <xf numFmtId="0" fontId="10" fillId="7" borderId="2" xfId="0" applyFont="1" applyFill="1" applyBorder="1" applyAlignment="1">
      <alignment horizontal="center" vertical="top"/>
    </xf>
    <xf numFmtId="0" fontId="10" fillId="7" borderId="3" xfId="0" applyFont="1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/>
    </xf>
    <xf numFmtId="0" fontId="10" fillId="5" borderId="11" xfId="0" applyFont="1" applyFill="1" applyBorder="1" applyAlignment="1">
      <alignment horizontal="center" vertical="top"/>
    </xf>
    <xf numFmtId="0" fontId="10" fillId="5" borderId="12" xfId="0" applyFont="1" applyFill="1" applyBorder="1" applyAlignment="1">
      <alignment horizontal="center" vertical="top"/>
    </xf>
    <xf numFmtId="0" fontId="10" fillId="5" borderId="13" xfId="0" applyFont="1" applyFill="1" applyBorder="1" applyAlignment="1">
      <alignment horizontal="center" vertical="top"/>
    </xf>
    <xf numFmtId="0" fontId="10" fillId="6" borderId="0" xfId="0" applyFont="1" applyFill="1" applyBorder="1" applyAlignment="1">
      <alignment horizontal="center" vertical="top"/>
    </xf>
    <xf numFmtId="0" fontId="10" fillId="6" borderId="6" xfId="0" applyFont="1" applyFill="1" applyBorder="1" applyAlignment="1">
      <alignment horizontal="center" vertical="top"/>
    </xf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12.7109375" style="1" customWidth="1"/>
    <col min="2" max="2" width="12.7109375" style="2" customWidth="1"/>
    <col min="3" max="4" width="21" style="2" customWidth="1"/>
    <col min="5" max="5" width="19.42578125" style="2" customWidth="1"/>
    <col min="6" max="6" width="66.140625" style="2" customWidth="1"/>
    <col min="7" max="7" width="12.7109375" style="2" customWidth="1"/>
    <col min="8" max="9" width="12.7109375" style="1" customWidth="1"/>
    <col min="10" max="10" width="16.28515625" style="1" customWidth="1"/>
    <col min="11" max="12" width="12.7109375" style="1" customWidth="1"/>
    <col min="13" max="13" width="12.7109375" style="2" customWidth="1"/>
    <col min="14" max="17" width="15.7109375" style="2" customWidth="1"/>
    <col min="18" max="18" width="51.85546875" style="2" customWidth="1"/>
    <col min="19" max="16384" width="9.140625" style="2"/>
  </cols>
  <sheetData>
    <row r="1" spans="1:18" x14ac:dyDescent="0.2">
      <c r="I1" s="3" t="s">
        <v>37</v>
      </c>
    </row>
    <row r="2" spans="1:18" x14ac:dyDescent="0.2">
      <c r="I2" s="4" t="s">
        <v>38</v>
      </c>
    </row>
    <row r="3" spans="1:18" x14ac:dyDescent="0.2">
      <c r="I3" s="5" t="s">
        <v>39</v>
      </c>
    </row>
    <row r="4" spans="1:18" s="7" customFormat="1" x14ac:dyDescent="0.2">
      <c r="A4" s="6"/>
      <c r="H4" s="6"/>
      <c r="I4" s="6"/>
      <c r="J4" s="6"/>
      <c r="K4" s="6"/>
      <c r="L4" s="6"/>
    </row>
    <row r="5" spans="1:18" s="7" customFormat="1" x14ac:dyDescent="0.2">
      <c r="A5" s="6"/>
      <c r="H5" s="6"/>
      <c r="I5" s="6"/>
      <c r="J5" s="6"/>
      <c r="K5" s="6"/>
      <c r="L5" s="6"/>
    </row>
    <row r="6" spans="1:18" ht="48" x14ac:dyDescent="0.2">
      <c r="J6" s="8" t="s">
        <v>40</v>
      </c>
    </row>
    <row r="7" spans="1:18" s="10" customFormat="1" ht="63.75" x14ac:dyDescent="0.25">
      <c r="A7" s="9" t="s">
        <v>41</v>
      </c>
      <c r="B7" s="9" t="s">
        <v>42</v>
      </c>
      <c r="C7" s="9" t="s">
        <v>43</v>
      </c>
      <c r="D7" s="9" t="s">
        <v>44</v>
      </c>
      <c r="E7" s="9" t="s">
        <v>45</v>
      </c>
      <c r="F7" s="9" t="s">
        <v>46</v>
      </c>
      <c r="G7" s="9" t="s">
        <v>0</v>
      </c>
      <c r="H7" s="9" t="s">
        <v>47</v>
      </c>
      <c r="I7" s="9" t="s">
        <v>48</v>
      </c>
      <c r="J7" s="9" t="s">
        <v>1</v>
      </c>
      <c r="K7" s="9" t="s">
        <v>49</v>
      </c>
      <c r="L7" s="9" t="s">
        <v>50</v>
      </c>
      <c r="M7" s="9" t="s">
        <v>51</v>
      </c>
      <c r="N7" s="9" t="s">
        <v>52</v>
      </c>
      <c r="O7" s="9" t="s">
        <v>53</v>
      </c>
      <c r="P7" s="9" t="s">
        <v>54</v>
      </c>
      <c r="Q7" s="9" t="s">
        <v>55</v>
      </c>
      <c r="R7" s="9" t="s">
        <v>56</v>
      </c>
    </row>
    <row r="8" spans="1:18" ht="12.75" customHeight="1" x14ac:dyDescent="0.2">
      <c r="A8" s="11">
        <v>7</v>
      </c>
      <c r="B8" s="12" t="s">
        <v>57</v>
      </c>
      <c r="C8" s="12" t="s">
        <v>58</v>
      </c>
      <c r="D8" s="12" t="s">
        <v>59</v>
      </c>
      <c r="E8" s="12" t="s">
        <v>60</v>
      </c>
      <c r="F8" s="13" t="s">
        <v>61</v>
      </c>
      <c r="G8" s="14" t="s">
        <v>62</v>
      </c>
      <c r="H8" s="15">
        <v>2018</v>
      </c>
      <c r="I8" s="16">
        <v>15350</v>
      </c>
      <c r="J8" s="17">
        <v>17120</v>
      </c>
      <c r="K8" s="17">
        <v>9380</v>
      </c>
      <c r="L8" s="17">
        <v>24070</v>
      </c>
      <c r="M8" s="12" t="s">
        <v>63</v>
      </c>
      <c r="N8" s="14" t="s">
        <v>64</v>
      </c>
      <c r="O8" s="14" t="s">
        <v>64</v>
      </c>
      <c r="P8" s="14" t="s">
        <v>64</v>
      </c>
      <c r="Q8" s="14" t="s">
        <v>64</v>
      </c>
      <c r="R8" s="18" t="s">
        <v>65</v>
      </c>
    </row>
    <row r="9" spans="1:18" x14ac:dyDescent="0.2">
      <c r="A9" s="11"/>
      <c r="B9" s="12" t="s">
        <v>66</v>
      </c>
      <c r="C9" s="12" t="s">
        <v>58</v>
      </c>
      <c r="D9" s="12" t="s">
        <v>59</v>
      </c>
      <c r="E9" s="12" t="s">
        <v>8</v>
      </c>
      <c r="F9" s="13" t="s">
        <v>3</v>
      </c>
      <c r="G9" s="13" t="s">
        <v>4</v>
      </c>
      <c r="H9" s="11">
        <v>2018</v>
      </c>
      <c r="I9" s="19">
        <v>37.26</v>
      </c>
      <c r="J9" s="11" t="s">
        <v>5</v>
      </c>
      <c r="K9" s="11">
        <v>25.1</v>
      </c>
      <c r="L9" s="11">
        <v>240.27</v>
      </c>
      <c r="M9" s="13" t="s">
        <v>67</v>
      </c>
      <c r="N9" s="13" t="s">
        <v>64</v>
      </c>
      <c r="O9" s="13" t="s">
        <v>64</v>
      </c>
      <c r="P9" s="13" t="s">
        <v>64</v>
      </c>
      <c r="Q9" s="13" t="s">
        <v>64</v>
      </c>
      <c r="R9" s="12" t="s">
        <v>68</v>
      </c>
    </row>
    <row r="10" spans="1:18" x14ac:dyDescent="0.2">
      <c r="A10" s="11"/>
      <c r="B10" s="12" t="s">
        <v>66</v>
      </c>
      <c r="C10" s="12" t="s">
        <v>58</v>
      </c>
      <c r="D10" s="12" t="s">
        <v>59</v>
      </c>
      <c r="E10" s="12" t="s">
        <v>8</v>
      </c>
      <c r="F10" s="13" t="s">
        <v>69</v>
      </c>
      <c r="G10" s="13" t="s">
        <v>4</v>
      </c>
      <c r="H10" s="11">
        <v>2019</v>
      </c>
      <c r="I10" s="20">
        <v>2.2000000000000002</v>
      </c>
      <c r="J10" s="11">
        <v>1.5</v>
      </c>
      <c r="K10" s="11">
        <v>0.3</v>
      </c>
      <c r="L10" s="11">
        <v>3.9</v>
      </c>
      <c r="M10" s="12" t="s">
        <v>67</v>
      </c>
      <c r="N10" s="13" t="s">
        <v>64</v>
      </c>
      <c r="O10" s="13" t="s">
        <v>64</v>
      </c>
      <c r="P10" s="13" t="s">
        <v>64</v>
      </c>
      <c r="Q10" s="13" t="s">
        <v>64</v>
      </c>
      <c r="R10" s="12" t="s">
        <v>65</v>
      </c>
    </row>
    <row r="11" spans="1:18" x14ac:dyDescent="0.2">
      <c r="A11" s="11"/>
      <c r="B11" s="12" t="s">
        <v>66</v>
      </c>
      <c r="C11" s="12" t="s">
        <v>58</v>
      </c>
      <c r="D11" s="12" t="s">
        <v>59</v>
      </c>
      <c r="E11" s="12" t="s">
        <v>8</v>
      </c>
      <c r="F11" s="21" t="s">
        <v>6</v>
      </c>
      <c r="G11" s="13" t="s">
        <v>7</v>
      </c>
      <c r="H11" s="11">
        <v>2018</v>
      </c>
      <c r="I11" s="20">
        <v>34</v>
      </c>
      <c r="J11" s="11">
        <v>45.8</v>
      </c>
      <c r="K11" s="11">
        <v>25.4</v>
      </c>
      <c r="L11" s="11">
        <v>56</v>
      </c>
      <c r="M11" s="12" t="s">
        <v>63</v>
      </c>
      <c r="N11" s="13" t="s">
        <v>64</v>
      </c>
      <c r="O11" s="13" t="s">
        <v>64</v>
      </c>
      <c r="P11" s="13" t="s">
        <v>64</v>
      </c>
      <c r="Q11" s="13" t="s">
        <v>64</v>
      </c>
      <c r="R11" s="12" t="s">
        <v>65</v>
      </c>
    </row>
    <row r="12" spans="1:18" x14ac:dyDescent="0.2">
      <c r="A12" s="11"/>
      <c r="B12" s="12" t="s">
        <v>66</v>
      </c>
      <c r="C12" s="12" t="s">
        <v>58</v>
      </c>
      <c r="D12" s="12" t="s">
        <v>59</v>
      </c>
      <c r="E12" s="12" t="s">
        <v>8</v>
      </c>
      <c r="F12" s="13" t="s">
        <v>70</v>
      </c>
      <c r="G12" s="13" t="s">
        <v>7</v>
      </c>
      <c r="H12" s="11">
        <v>2018</v>
      </c>
      <c r="I12" s="19">
        <v>34.1</v>
      </c>
      <c r="J12" s="11">
        <v>80.400000000000006</v>
      </c>
      <c r="K12" s="11">
        <v>8.4</v>
      </c>
      <c r="L12" s="11">
        <v>181.2</v>
      </c>
      <c r="M12" s="12" t="s">
        <v>67</v>
      </c>
      <c r="N12" s="13" t="s">
        <v>64</v>
      </c>
      <c r="O12" s="13" t="s">
        <v>64</v>
      </c>
      <c r="P12" s="13" t="s">
        <v>64</v>
      </c>
      <c r="Q12" s="13" t="s">
        <v>64</v>
      </c>
      <c r="R12" s="12" t="s">
        <v>71</v>
      </c>
    </row>
    <row r="13" spans="1:18" x14ac:dyDescent="0.2">
      <c r="A13" s="11"/>
      <c r="B13" s="12" t="s">
        <v>66</v>
      </c>
      <c r="C13" s="12" t="s">
        <v>58</v>
      </c>
      <c r="D13" s="12" t="s">
        <v>59</v>
      </c>
      <c r="E13" s="12" t="s">
        <v>8</v>
      </c>
      <c r="F13" s="13" t="s">
        <v>72</v>
      </c>
      <c r="G13" s="13" t="s">
        <v>4</v>
      </c>
      <c r="H13" s="11">
        <v>2018</v>
      </c>
      <c r="I13" s="20">
        <v>-1.23</v>
      </c>
      <c r="J13" s="11">
        <v>10.119999999999999</v>
      </c>
      <c r="K13" s="11">
        <v>1.23</v>
      </c>
      <c r="L13" s="11">
        <v>21.41</v>
      </c>
      <c r="M13" s="12" t="s">
        <v>63</v>
      </c>
      <c r="N13" s="13" t="s">
        <v>64</v>
      </c>
      <c r="O13" s="13" t="s">
        <v>64</v>
      </c>
      <c r="P13" s="13" t="s">
        <v>64</v>
      </c>
      <c r="Q13" s="13" t="s">
        <v>64</v>
      </c>
      <c r="R13" s="12" t="s">
        <v>68</v>
      </c>
    </row>
    <row r="14" spans="1:18" x14ac:dyDescent="0.2">
      <c r="A14" s="22"/>
      <c r="B14" s="14" t="s">
        <v>66</v>
      </c>
      <c r="C14" s="12" t="s">
        <v>58</v>
      </c>
      <c r="D14" s="12" t="s">
        <v>59</v>
      </c>
      <c r="E14" s="12" t="s">
        <v>8</v>
      </c>
      <c r="F14" s="18" t="s">
        <v>73</v>
      </c>
      <c r="G14" s="14" t="s">
        <v>62</v>
      </c>
      <c r="H14" s="22">
        <v>2018</v>
      </c>
      <c r="I14" s="23">
        <v>24850</v>
      </c>
      <c r="J14" s="24">
        <v>30980</v>
      </c>
      <c r="K14" s="24">
        <v>15720</v>
      </c>
      <c r="L14" s="24">
        <v>80870</v>
      </c>
      <c r="M14" s="14" t="s">
        <v>63</v>
      </c>
      <c r="N14" s="18" t="s">
        <v>64</v>
      </c>
      <c r="O14" s="18" t="s">
        <v>64</v>
      </c>
      <c r="P14" s="14" t="s">
        <v>64</v>
      </c>
      <c r="Q14" s="14" t="s">
        <v>64</v>
      </c>
      <c r="R14" s="18" t="s">
        <v>65</v>
      </c>
    </row>
    <row r="15" spans="1:18" ht="12.75" customHeight="1" x14ac:dyDescent="0.2">
      <c r="A15" s="15">
        <v>1</v>
      </c>
      <c r="B15" s="12" t="s">
        <v>74</v>
      </c>
      <c r="C15" s="12" t="s">
        <v>58</v>
      </c>
      <c r="D15" s="12" t="s">
        <v>75</v>
      </c>
      <c r="E15" s="12" t="s">
        <v>60</v>
      </c>
      <c r="F15" s="12" t="s">
        <v>76</v>
      </c>
      <c r="G15" s="12" t="s">
        <v>62</v>
      </c>
      <c r="H15" s="15">
        <v>2018</v>
      </c>
      <c r="I15" s="25">
        <v>10684</v>
      </c>
      <c r="J15" s="26">
        <v>17079</v>
      </c>
      <c r="K15" s="26">
        <v>7238</v>
      </c>
      <c r="L15" s="26">
        <v>31995</v>
      </c>
      <c r="M15" s="12" t="s">
        <v>63</v>
      </c>
      <c r="N15" s="13" t="s">
        <v>64</v>
      </c>
      <c r="O15" s="13" t="s">
        <v>64</v>
      </c>
      <c r="P15" s="13" t="s">
        <v>64</v>
      </c>
      <c r="Q15" s="13" t="s">
        <v>64</v>
      </c>
      <c r="R15" s="12" t="s">
        <v>77</v>
      </c>
    </row>
    <row r="16" spans="1:18" ht="12.75" customHeight="1" x14ac:dyDescent="0.2">
      <c r="A16" s="15">
        <v>2</v>
      </c>
      <c r="B16" s="12" t="s">
        <v>74</v>
      </c>
      <c r="C16" s="12" t="s">
        <v>58</v>
      </c>
      <c r="D16" s="12" t="s">
        <v>75</v>
      </c>
      <c r="E16" s="12" t="s">
        <v>60</v>
      </c>
      <c r="F16" s="12" t="s">
        <v>9</v>
      </c>
      <c r="G16" s="12" t="s">
        <v>4</v>
      </c>
      <c r="H16" s="15">
        <v>2018</v>
      </c>
      <c r="I16" s="20">
        <v>7.09</v>
      </c>
      <c r="J16" s="15">
        <v>5.17</v>
      </c>
      <c r="K16" s="15">
        <v>3.03</v>
      </c>
      <c r="L16" s="15">
        <v>7.66</v>
      </c>
      <c r="M16" s="12" t="s">
        <v>67</v>
      </c>
      <c r="N16" s="13" t="s">
        <v>64</v>
      </c>
      <c r="O16" s="13" t="s">
        <v>64</v>
      </c>
      <c r="P16" s="13" t="s">
        <v>64</v>
      </c>
      <c r="Q16" s="13" t="s">
        <v>64</v>
      </c>
      <c r="R16" s="12" t="s">
        <v>77</v>
      </c>
    </row>
    <row r="17" spans="1:18" ht="12.75" customHeight="1" x14ac:dyDescent="0.2">
      <c r="A17" s="11">
        <v>3</v>
      </c>
      <c r="B17" s="12" t="s">
        <v>57</v>
      </c>
      <c r="C17" s="12" t="s">
        <v>58</v>
      </c>
      <c r="D17" s="12" t="s">
        <v>75</v>
      </c>
      <c r="E17" s="12" t="s">
        <v>60</v>
      </c>
      <c r="F17" s="13" t="s">
        <v>78</v>
      </c>
      <c r="G17" s="14" t="s">
        <v>7</v>
      </c>
      <c r="H17" s="15">
        <v>2018</v>
      </c>
      <c r="I17" s="27">
        <v>22.9</v>
      </c>
      <c r="J17" s="17">
        <v>17.100000000000001</v>
      </c>
      <c r="K17" s="17">
        <v>9.6</v>
      </c>
      <c r="L17" s="17">
        <v>23.5</v>
      </c>
      <c r="M17" s="12" t="s">
        <v>67</v>
      </c>
      <c r="N17" s="14" t="s">
        <v>64</v>
      </c>
      <c r="O17" s="14" t="s">
        <v>64</v>
      </c>
      <c r="P17" s="14" t="s">
        <v>79</v>
      </c>
      <c r="Q17" s="14" t="s">
        <v>64</v>
      </c>
      <c r="R17" s="18" t="s">
        <v>77</v>
      </c>
    </row>
    <row r="18" spans="1:18" x14ac:dyDescent="0.2">
      <c r="A18" s="11"/>
      <c r="B18" s="12" t="s">
        <v>66</v>
      </c>
      <c r="C18" s="12" t="s">
        <v>58</v>
      </c>
      <c r="D18" s="12" t="s">
        <v>80</v>
      </c>
      <c r="E18" s="12" t="s">
        <v>8</v>
      </c>
      <c r="F18" s="13" t="s">
        <v>10</v>
      </c>
      <c r="G18" s="13" t="s">
        <v>7</v>
      </c>
      <c r="H18" s="11">
        <v>2018</v>
      </c>
      <c r="I18" s="20">
        <v>20.9</v>
      </c>
      <c r="J18" s="11">
        <v>12.1</v>
      </c>
      <c r="K18" s="11">
        <v>7.8</v>
      </c>
      <c r="L18" s="28">
        <v>26.2</v>
      </c>
      <c r="M18" s="12" t="s">
        <v>67</v>
      </c>
      <c r="N18" s="12" t="s">
        <v>64</v>
      </c>
      <c r="O18" s="12" t="s">
        <v>64</v>
      </c>
      <c r="P18" s="13" t="s">
        <v>64</v>
      </c>
      <c r="Q18" s="13" t="s">
        <v>64</v>
      </c>
      <c r="R18" s="12" t="s">
        <v>68</v>
      </c>
    </row>
    <row r="19" spans="1:18" ht="12.75" customHeight="1" x14ac:dyDescent="0.2">
      <c r="A19" s="11"/>
      <c r="B19" s="12" t="s">
        <v>66</v>
      </c>
      <c r="C19" s="12" t="s">
        <v>58</v>
      </c>
      <c r="D19" s="12" t="s">
        <v>80</v>
      </c>
      <c r="E19" s="12" t="s">
        <v>8</v>
      </c>
      <c r="F19" s="13" t="s">
        <v>81</v>
      </c>
      <c r="G19" s="13" t="s">
        <v>7</v>
      </c>
      <c r="H19" s="11">
        <v>2018</v>
      </c>
      <c r="I19" s="20">
        <v>6</v>
      </c>
      <c r="J19" s="11">
        <v>4.7</v>
      </c>
      <c r="K19" s="11">
        <v>3.2</v>
      </c>
      <c r="L19" s="28">
        <v>6.2</v>
      </c>
      <c r="M19" s="12" t="s">
        <v>67</v>
      </c>
      <c r="N19" s="12" t="s">
        <v>64</v>
      </c>
      <c r="O19" s="12" t="s">
        <v>64</v>
      </c>
      <c r="P19" s="12" t="s">
        <v>82</v>
      </c>
      <c r="Q19" s="12" t="s">
        <v>83</v>
      </c>
      <c r="R19" s="12" t="s">
        <v>8</v>
      </c>
    </row>
    <row r="20" spans="1:18" x14ac:dyDescent="0.2">
      <c r="A20" s="11"/>
      <c r="B20" s="12" t="s">
        <v>66</v>
      </c>
      <c r="C20" s="12" t="s">
        <v>58</v>
      </c>
      <c r="D20" s="12" t="s">
        <v>80</v>
      </c>
      <c r="E20" s="12" t="s">
        <v>8</v>
      </c>
      <c r="F20" s="13" t="s">
        <v>11</v>
      </c>
      <c r="G20" s="13" t="s">
        <v>7</v>
      </c>
      <c r="H20" s="11">
        <v>2018</v>
      </c>
      <c r="I20" s="19">
        <v>15</v>
      </c>
      <c r="J20" s="11">
        <v>24</v>
      </c>
      <c r="K20" s="11">
        <v>10</v>
      </c>
      <c r="L20" s="28">
        <v>28.6</v>
      </c>
      <c r="M20" s="12" t="s">
        <v>67</v>
      </c>
      <c r="N20" s="12" t="s">
        <v>64</v>
      </c>
      <c r="O20" s="12" t="s">
        <v>64</v>
      </c>
      <c r="P20" s="13" t="s">
        <v>64</v>
      </c>
      <c r="Q20" s="13" t="s">
        <v>84</v>
      </c>
      <c r="R20" s="12" t="s">
        <v>85</v>
      </c>
    </row>
    <row r="21" spans="1:18" ht="12.75" customHeight="1" x14ac:dyDescent="0.2">
      <c r="A21" s="11"/>
      <c r="B21" s="12" t="s">
        <v>66</v>
      </c>
      <c r="C21" s="12" t="s">
        <v>58</v>
      </c>
      <c r="D21" s="12" t="s">
        <v>80</v>
      </c>
      <c r="E21" s="12" t="s">
        <v>8</v>
      </c>
      <c r="F21" s="13" t="s">
        <v>86</v>
      </c>
      <c r="G21" s="13" t="s">
        <v>7</v>
      </c>
      <c r="H21" s="11">
        <v>2018</v>
      </c>
      <c r="I21" s="20">
        <v>7.1</v>
      </c>
      <c r="J21" s="11">
        <v>5.4</v>
      </c>
      <c r="K21" s="11">
        <v>4</v>
      </c>
      <c r="L21" s="28">
        <v>7.1</v>
      </c>
      <c r="M21" s="12" t="s">
        <v>67</v>
      </c>
      <c r="N21" s="12" t="s">
        <v>64</v>
      </c>
      <c r="O21" s="12" t="s">
        <v>64</v>
      </c>
      <c r="P21" s="12" t="s">
        <v>82</v>
      </c>
      <c r="Q21" s="12" t="s">
        <v>83</v>
      </c>
      <c r="R21" s="12" t="s">
        <v>8</v>
      </c>
    </row>
    <row r="22" spans="1:18" ht="12.75" customHeight="1" x14ac:dyDescent="0.2">
      <c r="A22" s="11">
        <v>10</v>
      </c>
      <c r="B22" s="12" t="s">
        <v>57</v>
      </c>
      <c r="C22" s="12" t="s">
        <v>87</v>
      </c>
      <c r="D22" s="12" t="s">
        <v>88</v>
      </c>
      <c r="E22" s="12" t="s">
        <v>60</v>
      </c>
      <c r="F22" s="13" t="s">
        <v>12</v>
      </c>
      <c r="G22" s="13" t="s">
        <v>7</v>
      </c>
      <c r="H22" s="11">
        <v>2018</v>
      </c>
      <c r="I22" s="29">
        <v>14.8</v>
      </c>
      <c r="J22" s="11">
        <v>13.9</v>
      </c>
      <c r="K22" s="11">
        <v>4.5999999999999996</v>
      </c>
      <c r="L22" s="11">
        <v>30.2</v>
      </c>
      <c r="M22" s="12" t="s">
        <v>67</v>
      </c>
      <c r="N22" s="13" t="s">
        <v>64</v>
      </c>
      <c r="O22" s="13" t="s">
        <v>64</v>
      </c>
      <c r="P22" s="13" t="s">
        <v>64</v>
      </c>
      <c r="Q22" s="13" t="s">
        <v>64</v>
      </c>
      <c r="R22" s="12" t="s">
        <v>89</v>
      </c>
    </row>
    <row r="23" spans="1:18" ht="12.75" customHeight="1" x14ac:dyDescent="0.2">
      <c r="A23" s="15">
        <v>85</v>
      </c>
      <c r="B23" s="12" t="s">
        <v>74</v>
      </c>
      <c r="C23" s="12" t="s">
        <v>87</v>
      </c>
      <c r="D23" s="12" t="s">
        <v>90</v>
      </c>
      <c r="E23" s="12" t="s">
        <v>91</v>
      </c>
      <c r="F23" s="12" t="s">
        <v>13</v>
      </c>
      <c r="G23" s="12" t="s">
        <v>7</v>
      </c>
      <c r="H23" s="15">
        <v>2018</v>
      </c>
      <c r="I23" s="20">
        <v>48.8</v>
      </c>
      <c r="J23" s="15">
        <v>32.5</v>
      </c>
      <c r="K23" s="15">
        <v>13.9</v>
      </c>
      <c r="L23" s="15">
        <v>55.3</v>
      </c>
      <c r="M23" s="12" t="s">
        <v>67</v>
      </c>
      <c r="N23" s="13" t="s">
        <v>64</v>
      </c>
      <c r="O23" s="13" t="s">
        <v>64</v>
      </c>
      <c r="P23" s="13" t="s">
        <v>64</v>
      </c>
      <c r="Q23" s="13" t="s">
        <v>64</v>
      </c>
      <c r="R23" s="12" t="s">
        <v>92</v>
      </c>
    </row>
    <row r="24" spans="1:18" ht="12.75" customHeight="1" x14ac:dyDescent="0.2">
      <c r="A24" s="11">
        <v>86</v>
      </c>
      <c r="B24" s="12" t="s">
        <v>57</v>
      </c>
      <c r="C24" s="12" t="s">
        <v>87</v>
      </c>
      <c r="D24" s="12" t="s">
        <v>90</v>
      </c>
      <c r="E24" s="12" t="s">
        <v>91</v>
      </c>
      <c r="F24" s="13" t="s">
        <v>14</v>
      </c>
      <c r="G24" s="14" t="s">
        <v>7</v>
      </c>
      <c r="H24" s="15">
        <v>2018</v>
      </c>
      <c r="I24" s="16">
        <v>10.3</v>
      </c>
      <c r="J24" s="17">
        <v>8.9</v>
      </c>
      <c r="K24" s="17">
        <v>3</v>
      </c>
      <c r="L24" s="17">
        <v>43</v>
      </c>
      <c r="M24" s="12" t="s">
        <v>67</v>
      </c>
      <c r="N24" s="14" t="s">
        <v>64</v>
      </c>
      <c r="O24" s="14" t="s">
        <v>64</v>
      </c>
      <c r="P24" s="13" t="s">
        <v>64</v>
      </c>
      <c r="Q24" s="13" t="s">
        <v>64</v>
      </c>
      <c r="R24" s="12" t="s">
        <v>92</v>
      </c>
    </row>
    <row r="25" spans="1:18" ht="12.75" customHeight="1" x14ac:dyDescent="0.2">
      <c r="A25" s="15">
        <v>8</v>
      </c>
      <c r="B25" s="12" t="s">
        <v>74</v>
      </c>
      <c r="C25" s="12" t="s">
        <v>87</v>
      </c>
      <c r="D25" s="12" t="s">
        <v>93</v>
      </c>
      <c r="E25" s="12" t="s">
        <v>60</v>
      </c>
      <c r="F25" s="12" t="s">
        <v>94</v>
      </c>
      <c r="G25" s="12" t="s">
        <v>7</v>
      </c>
      <c r="H25" s="15">
        <v>2018</v>
      </c>
      <c r="I25" s="20">
        <v>11.1</v>
      </c>
      <c r="J25" s="15">
        <v>5.9</v>
      </c>
      <c r="K25" s="15">
        <v>1.3</v>
      </c>
      <c r="L25" s="15">
        <v>20.9</v>
      </c>
      <c r="M25" s="12" t="s">
        <v>67</v>
      </c>
      <c r="N25" s="13" t="s">
        <v>64</v>
      </c>
      <c r="O25" s="13" t="s">
        <v>64</v>
      </c>
      <c r="P25" s="13" t="s">
        <v>64</v>
      </c>
      <c r="Q25" s="13" t="s">
        <v>64</v>
      </c>
      <c r="R25" s="12" t="s">
        <v>92</v>
      </c>
    </row>
    <row r="26" spans="1:18" ht="12.75" customHeight="1" x14ac:dyDescent="0.2">
      <c r="A26" s="15">
        <v>13</v>
      </c>
      <c r="B26" s="12" t="s">
        <v>74</v>
      </c>
      <c r="C26" s="12" t="s">
        <v>95</v>
      </c>
      <c r="D26" s="12" t="s">
        <v>96</v>
      </c>
      <c r="E26" s="12" t="s">
        <v>97</v>
      </c>
      <c r="F26" s="12" t="s">
        <v>98</v>
      </c>
      <c r="G26" s="12" t="s">
        <v>7</v>
      </c>
      <c r="H26" s="15">
        <v>2018</v>
      </c>
      <c r="I26" s="19">
        <v>77.8</v>
      </c>
      <c r="J26" s="15">
        <v>73.099999999999994</v>
      </c>
      <c r="K26" s="15">
        <v>59.5</v>
      </c>
      <c r="L26" s="15">
        <v>82.4</v>
      </c>
      <c r="M26" s="12" t="s">
        <v>63</v>
      </c>
      <c r="N26" s="13" t="s">
        <v>64</v>
      </c>
      <c r="O26" s="13" t="s">
        <v>64</v>
      </c>
      <c r="P26" s="13" t="s">
        <v>64</v>
      </c>
      <c r="Q26" s="13" t="s">
        <v>64</v>
      </c>
      <c r="R26" s="12" t="s">
        <v>99</v>
      </c>
    </row>
    <row r="27" spans="1:18" ht="12.75" customHeight="1" x14ac:dyDescent="0.2">
      <c r="A27" s="11">
        <v>14</v>
      </c>
      <c r="B27" s="12" t="s">
        <v>57</v>
      </c>
      <c r="C27" s="12" t="s">
        <v>95</v>
      </c>
      <c r="D27" s="12" t="s">
        <v>96</v>
      </c>
      <c r="E27" s="12" t="s">
        <v>97</v>
      </c>
      <c r="F27" s="13" t="s">
        <v>15</v>
      </c>
      <c r="G27" s="14" t="s">
        <v>7</v>
      </c>
      <c r="H27" s="15">
        <v>2018</v>
      </c>
      <c r="I27" s="30">
        <v>6.3</v>
      </c>
      <c r="J27" s="17">
        <v>6.7</v>
      </c>
      <c r="K27" s="17">
        <v>2.2000000000000002</v>
      </c>
      <c r="L27" s="17">
        <v>19.3</v>
      </c>
      <c r="M27" s="12" t="s">
        <v>67</v>
      </c>
      <c r="N27" s="14" t="s">
        <v>64</v>
      </c>
      <c r="O27" s="14" t="s">
        <v>64</v>
      </c>
      <c r="P27" s="14" t="s">
        <v>64</v>
      </c>
      <c r="Q27" s="14" t="s">
        <v>64</v>
      </c>
      <c r="R27" s="12" t="s">
        <v>99</v>
      </c>
    </row>
    <row r="28" spans="1:18" ht="12.75" customHeight="1" x14ac:dyDescent="0.2">
      <c r="A28" s="11">
        <v>15</v>
      </c>
      <c r="B28" s="12" t="s">
        <v>57</v>
      </c>
      <c r="C28" s="12" t="s">
        <v>95</v>
      </c>
      <c r="D28" s="12" t="s">
        <v>96</v>
      </c>
      <c r="E28" s="12" t="s">
        <v>97</v>
      </c>
      <c r="F28" s="13" t="s">
        <v>16</v>
      </c>
      <c r="G28" s="14" t="s">
        <v>7</v>
      </c>
      <c r="H28" s="15">
        <v>2018</v>
      </c>
      <c r="I28" s="30">
        <v>2.1</v>
      </c>
      <c r="J28" s="17">
        <v>3</v>
      </c>
      <c r="K28" s="17">
        <v>0.7</v>
      </c>
      <c r="L28" s="17">
        <v>13.6</v>
      </c>
      <c r="M28" s="12" t="s">
        <v>67</v>
      </c>
      <c r="N28" s="14" t="s">
        <v>64</v>
      </c>
      <c r="O28" s="14" t="s">
        <v>64</v>
      </c>
      <c r="P28" s="14" t="s">
        <v>64</v>
      </c>
      <c r="Q28" s="14" t="s">
        <v>64</v>
      </c>
      <c r="R28" s="12" t="s">
        <v>99</v>
      </c>
    </row>
    <row r="29" spans="1:18" ht="12.75" customHeight="1" x14ac:dyDescent="0.2">
      <c r="A29" s="11">
        <v>16</v>
      </c>
      <c r="B29" s="12" t="s">
        <v>57</v>
      </c>
      <c r="C29" s="12" t="s">
        <v>95</v>
      </c>
      <c r="D29" s="12" t="s">
        <v>96</v>
      </c>
      <c r="E29" s="12" t="s">
        <v>97</v>
      </c>
      <c r="F29" s="13" t="s">
        <v>17</v>
      </c>
      <c r="G29" s="14" t="s">
        <v>7</v>
      </c>
      <c r="H29" s="15">
        <v>2018</v>
      </c>
      <c r="I29" s="16">
        <v>9</v>
      </c>
      <c r="J29" s="17">
        <v>8.8000000000000007</v>
      </c>
      <c r="K29" s="17">
        <v>4.5</v>
      </c>
      <c r="L29" s="17">
        <v>14.6</v>
      </c>
      <c r="M29" s="12" t="s">
        <v>67</v>
      </c>
      <c r="N29" s="14" t="s">
        <v>64</v>
      </c>
      <c r="O29" s="14" t="s">
        <v>64</v>
      </c>
      <c r="P29" s="14" t="s">
        <v>64</v>
      </c>
      <c r="Q29" s="14" t="s">
        <v>64</v>
      </c>
      <c r="R29" s="12" t="s">
        <v>99</v>
      </c>
    </row>
    <row r="30" spans="1:18" ht="12.75" customHeight="1" x14ac:dyDescent="0.2">
      <c r="A30" s="11">
        <v>41</v>
      </c>
      <c r="B30" s="12" t="s">
        <v>57</v>
      </c>
      <c r="C30" s="12" t="s">
        <v>95</v>
      </c>
      <c r="D30" s="12" t="s">
        <v>96</v>
      </c>
      <c r="E30" s="12" t="s">
        <v>97</v>
      </c>
      <c r="F30" s="13" t="s">
        <v>100</v>
      </c>
      <c r="G30" s="14" t="s">
        <v>7</v>
      </c>
      <c r="H30" s="15">
        <v>2018</v>
      </c>
      <c r="I30" s="30">
        <v>16.899999999999999</v>
      </c>
      <c r="J30" s="17">
        <v>21.7</v>
      </c>
      <c r="K30" s="17">
        <v>12.7</v>
      </c>
      <c r="L30" s="17">
        <v>29.6</v>
      </c>
      <c r="M30" s="12" t="s">
        <v>67</v>
      </c>
      <c r="N30" s="14" t="s">
        <v>64</v>
      </c>
      <c r="O30" s="14" t="s">
        <v>64</v>
      </c>
      <c r="P30" s="14" t="s">
        <v>64</v>
      </c>
      <c r="Q30" s="14" t="s">
        <v>64</v>
      </c>
      <c r="R30" s="12" t="s">
        <v>99</v>
      </c>
    </row>
    <row r="31" spans="1:18" x14ac:dyDescent="0.2">
      <c r="A31" s="11"/>
      <c r="B31" s="12" t="s">
        <v>66</v>
      </c>
      <c r="C31" s="12" t="s">
        <v>95</v>
      </c>
      <c r="D31" s="12" t="s">
        <v>96</v>
      </c>
      <c r="E31" s="12" t="s">
        <v>8</v>
      </c>
      <c r="F31" s="31" t="s">
        <v>101</v>
      </c>
      <c r="G31" s="13" t="s">
        <v>102</v>
      </c>
      <c r="H31" s="11" t="s">
        <v>103</v>
      </c>
      <c r="I31" s="32">
        <v>1388.56</v>
      </c>
      <c r="J31" s="32" t="s">
        <v>8</v>
      </c>
      <c r="K31" s="32">
        <v>441.26</v>
      </c>
      <c r="L31" s="32">
        <v>45343</v>
      </c>
      <c r="M31" s="12" t="s">
        <v>63</v>
      </c>
      <c r="N31" s="13" t="s">
        <v>64</v>
      </c>
      <c r="O31" s="13" t="s">
        <v>64</v>
      </c>
      <c r="P31" s="13" t="s">
        <v>104</v>
      </c>
      <c r="Q31" s="12" t="s">
        <v>83</v>
      </c>
      <c r="R31" s="12" t="s">
        <v>8</v>
      </c>
    </row>
    <row r="32" spans="1:18" ht="12.75" customHeight="1" x14ac:dyDescent="0.2">
      <c r="A32" s="11"/>
      <c r="B32" s="12" t="s">
        <v>66</v>
      </c>
      <c r="C32" s="12" t="s">
        <v>95</v>
      </c>
      <c r="D32" s="12" t="s">
        <v>96</v>
      </c>
      <c r="E32" s="12" t="s">
        <v>8</v>
      </c>
      <c r="F32" s="31" t="s">
        <v>105</v>
      </c>
      <c r="G32" s="13" t="s">
        <v>7</v>
      </c>
      <c r="H32" s="11" t="s">
        <v>103</v>
      </c>
      <c r="I32" s="29">
        <v>11.32</v>
      </c>
      <c r="J32" s="11">
        <v>14.43</v>
      </c>
      <c r="K32" s="11">
        <v>3.72</v>
      </c>
      <c r="L32" s="11">
        <v>26.96</v>
      </c>
      <c r="M32" s="13" t="s">
        <v>63</v>
      </c>
      <c r="N32" s="13" t="s">
        <v>64</v>
      </c>
      <c r="O32" s="13" t="s">
        <v>106</v>
      </c>
      <c r="P32" s="13" t="s">
        <v>64</v>
      </c>
      <c r="Q32" s="13" t="s">
        <v>64</v>
      </c>
      <c r="R32" s="12" t="s">
        <v>107</v>
      </c>
    </row>
    <row r="33" spans="1:18" x14ac:dyDescent="0.2">
      <c r="A33" s="11"/>
      <c r="B33" s="12" t="s">
        <v>66</v>
      </c>
      <c r="C33" s="12" t="s">
        <v>95</v>
      </c>
      <c r="D33" s="12" t="s">
        <v>96</v>
      </c>
      <c r="E33" s="12" t="s">
        <v>8</v>
      </c>
      <c r="F33" s="31" t="s">
        <v>108</v>
      </c>
      <c r="G33" s="13" t="s">
        <v>102</v>
      </c>
      <c r="H33" s="11" t="s">
        <v>103</v>
      </c>
      <c r="I33" s="32">
        <v>157.15</v>
      </c>
      <c r="J33" s="33" t="s">
        <v>8</v>
      </c>
      <c r="K33" s="32">
        <v>27.98</v>
      </c>
      <c r="L33" s="32">
        <v>6028.7</v>
      </c>
      <c r="M33" s="13" t="s">
        <v>63</v>
      </c>
      <c r="N33" s="13" t="s">
        <v>64</v>
      </c>
      <c r="O33" s="13" t="s">
        <v>64</v>
      </c>
      <c r="P33" s="13" t="s">
        <v>104</v>
      </c>
      <c r="Q33" s="12" t="s">
        <v>83</v>
      </c>
      <c r="R33" s="12" t="s">
        <v>8</v>
      </c>
    </row>
    <row r="34" spans="1:18" ht="12.75" customHeight="1" x14ac:dyDescent="0.2">
      <c r="A34" s="15">
        <v>38</v>
      </c>
      <c r="B34" s="12" t="s">
        <v>74</v>
      </c>
      <c r="C34" s="12" t="s">
        <v>95</v>
      </c>
      <c r="D34" s="12" t="s">
        <v>109</v>
      </c>
      <c r="E34" s="12" t="s">
        <v>97</v>
      </c>
      <c r="F34" s="12" t="s">
        <v>110</v>
      </c>
      <c r="G34" s="12" t="s">
        <v>111</v>
      </c>
      <c r="H34" s="15">
        <v>2018</v>
      </c>
      <c r="I34" s="34">
        <v>7</v>
      </c>
      <c r="J34" s="35">
        <v>7.2</v>
      </c>
      <c r="K34" s="35">
        <v>6.2</v>
      </c>
      <c r="L34" s="35">
        <v>8.1</v>
      </c>
      <c r="M34" s="12" t="s">
        <v>63</v>
      </c>
      <c r="N34" s="13" t="s">
        <v>112</v>
      </c>
      <c r="O34" s="13" t="s">
        <v>113</v>
      </c>
      <c r="P34" s="13" t="s">
        <v>114</v>
      </c>
      <c r="Q34" s="12" t="s">
        <v>83</v>
      </c>
      <c r="R34" s="12" t="s">
        <v>8</v>
      </c>
    </row>
    <row r="35" spans="1:18" x14ac:dyDescent="0.2">
      <c r="A35" s="11">
        <v>19</v>
      </c>
      <c r="B35" s="12" t="s">
        <v>57</v>
      </c>
      <c r="C35" s="12" t="s">
        <v>95</v>
      </c>
      <c r="D35" s="12" t="s">
        <v>109</v>
      </c>
      <c r="E35" s="12" t="s">
        <v>97</v>
      </c>
      <c r="F35" s="13" t="s">
        <v>115</v>
      </c>
      <c r="G35" s="14" t="s">
        <v>7</v>
      </c>
      <c r="H35" s="15">
        <v>2014</v>
      </c>
      <c r="I35" s="27">
        <v>23.96</v>
      </c>
      <c r="J35" s="17">
        <v>17.190000000000001</v>
      </c>
      <c r="K35" s="17">
        <v>2.64</v>
      </c>
      <c r="L35" s="17">
        <v>25.46</v>
      </c>
      <c r="M35" s="12" t="s">
        <v>67</v>
      </c>
      <c r="N35" s="14" t="s">
        <v>116</v>
      </c>
      <c r="O35" s="14" t="s">
        <v>117</v>
      </c>
      <c r="P35" s="14" t="s">
        <v>118</v>
      </c>
      <c r="Q35" s="12" t="s">
        <v>83</v>
      </c>
      <c r="R35" s="12" t="s">
        <v>8</v>
      </c>
    </row>
    <row r="36" spans="1:18" x14ac:dyDescent="0.2">
      <c r="A36" s="11">
        <v>22</v>
      </c>
      <c r="B36" s="12" t="s">
        <v>57</v>
      </c>
      <c r="C36" s="12" t="s">
        <v>95</v>
      </c>
      <c r="D36" s="12" t="s">
        <v>109</v>
      </c>
      <c r="E36" s="12" t="s">
        <v>97</v>
      </c>
      <c r="F36" s="13" t="s">
        <v>18</v>
      </c>
      <c r="G36" s="14" t="s">
        <v>7</v>
      </c>
      <c r="H36" s="15">
        <v>2018</v>
      </c>
      <c r="I36" s="30">
        <v>7.1</v>
      </c>
      <c r="J36" s="17">
        <v>19.100000000000001</v>
      </c>
      <c r="K36" s="17">
        <v>1.8</v>
      </c>
      <c r="L36" s="17">
        <v>50.1</v>
      </c>
      <c r="M36" s="12" t="s">
        <v>67</v>
      </c>
      <c r="N36" s="14" t="s">
        <v>64</v>
      </c>
      <c r="O36" s="14" t="s">
        <v>64</v>
      </c>
      <c r="P36" s="13" t="s">
        <v>64</v>
      </c>
      <c r="Q36" s="13" t="s">
        <v>64</v>
      </c>
      <c r="R36" s="12" t="s">
        <v>89</v>
      </c>
    </row>
    <row r="37" spans="1:18" ht="12.75" customHeight="1" x14ac:dyDescent="0.2">
      <c r="A37" s="11">
        <v>22</v>
      </c>
      <c r="B37" s="12" t="s">
        <v>57</v>
      </c>
      <c r="C37" s="12" t="s">
        <v>95</v>
      </c>
      <c r="D37" s="12" t="s">
        <v>109</v>
      </c>
      <c r="E37" s="12" t="s">
        <v>97</v>
      </c>
      <c r="F37" s="13" t="s">
        <v>19</v>
      </c>
      <c r="G37" s="14" t="s">
        <v>7</v>
      </c>
      <c r="H37" s="15">
        <v>2018</v>
      </c>
      <c r="I37" s="30">
        <v>1.4</v>
      </c>
      <c r="J37" s="17">
        <v>12.1</v>
      </c>
      <c r="K37" s="17">
        <v>0.9</v>
      </c>
      <c r="L37" s="17">
        <v>22.7</v>
      </c>
      <c r="M37" s="12" t="s">
        <v>67</v>
      </c>
      <c r="N37" s="14" t="s">
        <v>64</v>
      </c>
      <c r="O37" s="14" t="s">
        <v>64</v>
      </c>
      <c r="P37" s="13" t="s">
        <v>64</v>
      </c>
      <c r="Q37" s="13" t="s">
        <v>64</v>
      </c>
      <c r="R37" s="12" t="s">
        <v>89</v>
      </c>
    </row>
    <row r="38" spans="1:18" x14ac:dyDescent="0.2">
      <c r="A38" s="11"/>
      <c r="B38" s="12" t="s">
        <v>66</v>
      </c>
      <c r="C38" s="12" t="s">
        <v>95</v>
      </c>
      <c r="D38" s="12" t="s">
        <v>109</v>
      </c>
      <c r="E38" s="12" t="s">
        <v>8</v>
      </c>
      <c r="F38" s="13" t="s">
        <v>119</v>
      </c>
      <c r="G38" s="13" t="s">
        <v>2</v>
      </c>
      <c r="H38" s="11" t="s">
        <v>120</v>
      </c>
      <c r="I38" s="29">
        <v>607</v>
      </c>
      <c r="J38" s="11" t="s">
        <v>121</v>
      </c>
      <c r="K38" s="11">
        <v>311.89</v>
      </c>
      <c r="L38" s="11">
        <v>2141.9899999999998</v>
      </c>
      <c r="M38" s="13" t="s">
        <v>63</v>
      </c>
      <c r="N38" s="13" t="s">
        <v>64</v>
      </c>
      <c r="O38" s="13" t="s">
        <v>64</v>
      </c>
      <c r="P38" s="13" t="s">
        <v>122</v>
      </c>
      <c r="Q38" s="13" t="s">
        <v>83</v>
      </c>
      <c r="R38" s="36" t="s">
        <v>8</v>
      </c>
    </row>
    <row r="39" spans="1:18" ht="12.75" customHeight="1" x14ac:dyDescent="0.2">
      <c r="A39" s="11"/>
      <c r="B39" s="12" t="s">
        <v>66</v>
      </c>
      <c r="C39" s="12" t="s">
        <v>95</v>
      </c>
      <c r="D39" s="12" t="s">
        <v>109</v>
      </c>
      <c r="E39" s="12" t="s">
        <v>8</v>
      </c>
      <c r="F39" s="13" t="s">
        <v>123</v>
      </c>
      <c r="G39" s="14" t="s">
        <v>7</v>
      </c>
      <c r="H39" s="15">
        <v>2019</v>
      </c>
      <c r="I39" s="30">
        <v>0.7</v>
      </c>
      <c r="J39" s="17">
        <v>2.2000000000000002</v>
      </c>
      <c r="K39" s="17">
        <v>0.3</v>
      </c>
      <c r="L39" s="17">
        <v>5.3</v>
      </c>
      <c r="M39" s="12" t="s">
        <v>67</v>
      </c>
      <c r="N39" s="14" t="s">
        <v>124</v>
      </c>
      <c r="O39" s="14" t="s">
        <v>64</v>
      </c>
      <c r="P39" s="13" t="s">
        <v>125</v>
      </c>
      <c r="Q39" s="12" t="s">
        <v>83</v>
      </c>
      <c r="R39" s="12" t="s">
        <v>8</v>
      </c>
    </row>
    <row r="40" spans="1:18" x14ac:dyDescent="0.2">
      <c r="A40" s="11"/>
      <c r="B40" s="12" t="s">
        <v>66</v>
      </c>
      <c r="C40" s="12" t="s">
        <v>95</v>
      </c>
      <c r="D40" s="12" t="s">
        <v>126</v>
      </c>
      <c r="E40" s="12" t="s">
        <v>8</v>
      </c>
      <c r="F40" s="31" t="s">
        <v>127</v>
      </c>
      <c r="G40" s="13" t="s">
        <v>128</v>
      </c>
      <c r="H40" s="11">
        <v>2017</v>
      </c>
      <c r="I40" s="37">
        <v>202522</v>
      </c>
      <c r="J40" s="33" t="s">
        <v>8</v>
      </c>
      <c r="K40" s="37">
        <v>28615</v>
      </c>
      <c r="L40" s="37">
        <v>3712043</v>
      </c>
      <c r="M40" s="13" t="s">
        <v>63</v>
      </c>
      <c r="N40" s="13" t="s">
        <v>124</v>
      </c>
      <c r="O40" s="13" t="s">
        <v>64</v>
      </c>
      <c r="P40" s="13" t="s">
        <v>129</v>
      </c>
      <c r="Q40" s="12" t="s">
        <v>83</v>
      </c>
      <c r="R40" s="12" t="s">
        <v>8</v>
      </c>
    </row>
    <row r="41" spans="1:18" x14ac:dyDescent="0.2">
      <c r="A41" s="11"/>
      <c r="B41" s="12" t="s">
        <v>66</v>
      </c>
      <c r="C41" s="12" t="s">
        <v>95</v>
      </c>
      <c r="D41" s="12" t="s">
        <v>126</v>
      </c>
      <c r="E41" s="12" t="s">
        <v>8</v>
      </c>
      <c r="F41" s="31" t="s">
        <v>130</v>
      </c>
      <c r="G41" s="13" t="s">
        <v>128</v>
      </c>
      <c r="H41" s="11">
        <v>2017</v>
      </c>
      <c r="I41" s="38">
        <v>71.11</v>
      </c>
      <c r="J41" s="32">
        <v>47.67</v>
      </c>
      <c r="K41" s="39">
        <v>24.7</v>
      </c>
      <c r="L41" s="39">
        <v>96.4</v>
      </c>
      <c r="M41" s="13" t="s">
        <v>63</v>
      </c>
      <c r="N41" s="13" t="s">
        <v>124</v>
      </c>
      <c r="O41" s="13" t="s">
        <v>64</v>
      </c>
      <c r="P41" s="13" t="s">
        <v>131</v>
      </c>
      <c r="Q41" s="12" t="s">
        <v>83</v>
      </c>
      <c r="R41" s="12" t="s">
        <v>8</v>
      </c>
    </row>
    <row r="42" spans="1:18" x14ac:dyDescent="0.2">
      <c r="A42" s="11"/>
      <c r="B42" s="12" t="s">
        <v>66</v>
      </c>
      <c r="C42" s="12" t="s">
        <v>95</v>
      </c>
      <c r="D42" s="12" t="s">
        <v>126</v>
      </c>
      <c r="E42" s="12" t="s">
        <v>8</v>
      </c>
      <c r="F42" s="13" t="s">
        <v>20</v>
      </c>
      <c r="G42" s="13" t="s">
        <v>7</v>
      </c>
      <c r="H42" s="11">
        <v>2018</v>
      </c>
      <c r="I42" s="20">
        <v>0.94</v>
      </c>
      <c r="J42" s="11">
        <v>2.12</v>
      </c>
      <c r="K42" s="11">
        <v>0.5</v>
      </c>
      <c r="L42" s="11">
        <v>3.32</v>
      </c>
      <c r="M42" s="13" t="s">
        <v>63</v>
      </c>
      <c r="N42" s="13" t="s">
        <v>64</v>
      </c>
      <c r="O42" s="13" t="s">
        <v>64</v>
      </c>
      <c r="P42" s="13" t="s">
        <v>64</v>
      </c>
      <c r="Q42" s="13" t="s">
        <v>64</v>
      </c>
      <c r="R42" s="12" t="s">
        <v>68</v>
      </c>
    </row>
    <row r="43" spans="1:18" x14ac:dyDescent="0.2">
      <c r="A43" s="11"/>
      <c r="B43" s="12" t="s">
        <v>66</v>
      </c>
      <c r="C43" s="12" t="s">
        <v>95</v>
      </c>
      <c r="D43" s="12" t="s">
        <v>126</v>
      </c>
      <c r="E43" s="12" t="s">
        <v>8</v>
      </c>
      <c r="F43" s="13" t="s">
        <v>21</v>
      </c>
      <c r="G43" s="13" t="s">
        <v>7</v>
      </c>
      <c r="H43" s="11">
        <v>2018</v>
      </c>
      <c r="I43" s="20">
        <v>0.39</v>
      </c>
      <c r="J43" s="11">
        <v>1.45</v>
      </c>
      <c r="K43" s="11">
        <v>0.16</v>
      </c>
      <c r="L43" s="11">
        <v>2.35</v>
      </c>
      <c r="M43" s="13" t="s">
        <v>63</v>
      </c>
      <c r="N43" s="13" t="s">
        <v>64</v>
      </c>
      <c r="O43" s="13" t="s">
        <v>64</v>
      </c>
      <c r="P43" s="13" t="s">
        <v>64</v>
      </c>
      <c r="Q43" s="13" t="s">
        <v>84</v>
      </c>
      <c r="R43" s="12" t="s">
        <v>85</v>
      </c>
    </row>
    <row r="44" spans="1:18" x14ac:dyDescent="0.2">
      <c r="A44" s="11"/>
      <c r="B44" s="12" t="s">
        <v>66</v>
      </c>
      <c r="C44" s="12" t="s">
        <v>95</v>
      </c>
      <c r="D44" s="12" t="s">
        <v>126</v>
      </c>
      <c r="E44" s="12" t="s">
        <v>8</v>
      </c>
      <c r="F44" s="13" t="s">
        <v>22</v>
      </c>
      <c r="G44" s="13" t="s">
        <v>23</v>
      </c>
      <c r="H44" s="11">
        <v>2017</v>
      </c>
      <c r="I44" s="20">
        <v>7.57</v>
      </c>
      <c r="J44" s="11">
        <v>106.84</v>
      </c>
      <c r="K44" s="11">
        <v>4.13</v>
      </c>
      <c r="L44" s="39">
        <v>283.45999999999998</v>
      </c>
      <c r="M44" s="13" t="s">
        <v>63</v>
      </c>
      <c r="N44" s="13" t="s">
        <v>64</v>
      </c>
      <c r="O44" s="13" t="s">
        <v>64</v>
      </c>
      <c r="P44" s="13" t="s">
        <v>64</v>
      </c>
      <c r="Q44" s="13" t="s">
        <v>84</v>
      </c>
      <c r="R44" s="12" t="s">
        <v>85</v>
      </c>
    </row>
    <row r="45" spans="1:18" x14ac:dyDescent="0.2">
      <c r="A45" s="11"/>
      <c r="B45" s="12" t="s">
        <v>66</v>
      </c>
      <c r="C45" s="12" t="s">
        <v>95</v>
      </c>
      <c r="D45" s="12" t="s">
        <v>126</v>
      </c>
      <c r="E45" s="12" t="s">
        <v>8</v>
      </c>
      <c r="F45" s="13" t="s">
        <v>132</v>
      </c>
      <c r="G45" s="13" t="s">
        <v>23</v>
      </c>
      <c r="H45" s="11">
        <v>2015</v>
      </c>
      <c r="I45" s="40">
        <v>92.77</v>
      </c>
      <c r="J45" s="39">
        <v>175.85</v>
      </c>
      <c r="K45" s="39">
        <v>31.24</v>
      </c>
      <c r="L45" s="39">
        <v>2190.2199999999998</v>
      </c>
      <c r="M45" s="13" t="s">
        <v>63</v>
      </c>
      <c r="N45" s="13" t="s">
        <v>64</v>
      </c>
      <c r="O45" s="13" t="s">
        <v>64</v>
      </c>
      <c r="P45" s="13" t="s">
        <v>64</v>
      </c>
      <c r="Q45" s="13" t="s">
        <v>84</v>
      </c>
      <c r="R45" s="12" t="s">
        <v>85</v>
      </c>
    </row>
    <row r="46" spans="1:18" x14ac:dyDescent="0.2">
      <c r="A46" s="11"/>
      <c r="B46" s="12" t="s">
        <v>66</v>
      </c>
      <c r="C46" s="12" t="s">
        <v>95</v>
      </c>
      <c r="D46" s="12" t="s">
        <v>126</v>
      </c>
      <c r="E46" s="12" t="s">
        <v>8</v>
      </c>
      <c r="F46" s="13" t="s">
        <v>133</v>
      </c>
      <c r="G46" s="13" t="s">
        <v>23</v>
      </c>
      <c r="H46" s="11">
        <v>2015</v>
      </c>
      <c r="I46" s="40">
        <v>9.93</v>
      </c>
      <c r="J46" s="39">
        <v>29.47</v>
      </c>
      <c r="K46" s="39">
        <v>2.77</v>
      </c>
      <c r="L46" s="39">
        <v>193.62</v>
      </c>
      <c r="M46" s="13" t="s">
        <v>63</v>
      </c>
      <c r="N46" s="13" t="s">
        <v>64</v>
      </c>
      <c r="O46" s="13" t="s">
        <v>64</v>
      </c>
      <c r="P46" s="13" t="s">
        <v>64</v>
      </c>
      <c r="Q46" s="13" t="s">
        <v>84</v>
      </c>
      <c r="R46" s="12" t="s">
        <v>85</v>
      </c>
    </row>
    <row r="47" spans="1:18" x14ac:dyDescent="0.2">
      <c r="A47" s="11"/>
      <c r="B47" s="12" t="s">
        <v>66</v>
      </c>
      <c r="C47" s="12" t="s">
        <v>95</v>
      </c>
      <c r="D47" s="12" t="s">
        <v>126</v>
      </c>
      <c r="E47" s="12" t="s">
        <v>8</v>
      </c>
      <c r="F47" s="13" t="s">
        <v>134</v>
      </c>
      <c r="G47" s="13" t="s">
        <v>7</v>
      </c>
      <c r="H47" s="11">
        <v>2018</v>
      </c>
      <c r="I47" s="41">
        <v>32.4</v>
      </c>
      <c r="J47" s="42">
        <v>36.299999999999997</v>
      </c>
      <c r="K47" s="42">
        <v>21.3</v>
      </c>
      <c r="L47" s="42">
        <v>53.3</v>
      </c>
      <c r="M47" s="13" t="s">
        <v>63</v>
      </c>
      <c r="N47" s="13" t="s">
        <v>124</v>
      </c>
      <c r="O47" s="13" t="s">
        <v>64</v>
      </c>
      <c r="P47" s="13" t="s">
        <v>64</v>
      </c>
      <c r="Q47" s="13" t="s">
        <v>84</v>
      </c>
      <c r="R47" s="12" t="s">
        <v>85</v>
      </c>
    </row>
    <row r="48" spans="1:18" x14ac:dyDescent="0.2">
      <c r="A48" s="11"/>
      <c r="B48" s="12" t="s">
        <v>66</v>
      </c>
      <c r="C48" s="13" t="s">
        <v>135</v>
      </c>
      <c r="D48" s="13" t="s">
        <v>136</v>
      </c>
      <c r="E48" s="12" t="s">
        <v>8</v>
      </c>
      <c r="F48" s="13" t="s">
        <v>24</v>
      </c>
      <c r="G48" s="13" t="s">
        <v>25</v>
      </c>
      <c r="H48" s="11">
        <v>2018</v>
      </c>
      <c r="I48" s="20">
        <v>-4.1100000000000003</v>
      </c>
      <c r="J48" s="11">
        <v>-0.6</v>
      </c>
      <c r="K48" s="11">
        <v>-6.6</v>
      </c>
      <c r="L48" s="11">
        <v>6.2</v>
      </c>
      <c r="M48" s="12" t="s">
        <v>63</v>
      </c>
      <c r="N48" s="13" t="s">
        <v>64</v>
      </c>
      <c r="O48" s="13" t="s">
        <v>64</v>
      </c>
      <c r="P48" s="13" t="s">
        <v>64</v>
      </c>
      <c r="Q48" s="13" t="s">
        <v>84</v>
      </c>
      <c r="R48" s="12" t="s">
        <v>85</v>
      </c>
    </row>
    <row r="49" spans="1:18" ht="12.75" customHeight="1" x14ac:dyDescent="0.2">
      <c r="A49" s="11"/>
      <c r="B49" s="12" t="s">
        <v>66</v>
      </c>
      <c r="C49" s="13" t="s">
        <v>135</v>
      </c>
      <c r="D49" s="13" t="s">
        <v>136</v>
      </c>
      <c r="E49" s="12" t="s">
        <v>8</v>
      </c>
      <c r="F49" s="13" t="s">
        <v>26</v>
      </c>
      <c r="G49" s="13" t="s">
        <v>27</v>
      </c>
      <c r="H49" s="11">
        <v>2018</v>
      </c>
      <c r="I49" s="19">
        <v>1.63</v>
      </c>
      <c r="J49" s="11">
        <v>1.56</v>
      </c>
      <c r="K49" s="11">
        <v>1.23</v>
      </c>
      <c r="L49" s="11">
        <v>1.88</v>
      </c>
      <c r="M49" s="12" t="s">
        <v>63</v>
      </c>
      <c r="N49" s="13" t="s">
        <v>64</v>
      </c>
      <c r="O49" s="13" t="s">
        <v>64</v>
      </c>
      <c r="P49" s="13" t="s">
        <v>125</v>
      </c>
      <c r="Q49" s="12" t="s">
        <v>83</v>
      </c>
      <c r="R49" s="12" t="s">
        <v>8</v>
      </c>
    </row>
    <row r="50" spans="1:18" x14ac:dyDescent="0.2">
      <c r="A50" s="11"/>
      <c r="B50" s="12" t="s">
        <v>66</v>
      </c>
      <c r="C50" s="13" t="s">
        <v>135</v>
      </c>
      <c r="D50" s="13" t="s">
        <v>136</v>
      </c>
      <c r="E50" s="12" t="s">
        <v>8</v>
      </c>
      <c r="F50" s="13" t="s">
        <v>28</v>
      </c>
      <c r="G50" s="13" t="s">
        <v>25</v>
      </c>
      <c r="H50" s="11">
        <v>2018</v>
      </c>
      <c r="I50" s="20">
        <v>-1.2</v>
      </c>
      <c r="J50" s="11">
        <v>2.8</v>
      </c>
      <c r="K50" s="11">
        <v>-3.3</v>
      </c>
      <c r="L50" s="11">
        <v>35.299999999999997</v>
      </c>
      <c r="M50" s="12" t="s">
        <v>67</v>
      </c>
      <c r="N50" s="13" t="s">
        <v>137</v>
      </c>
      <c r="O50" s="13" t="s">
        <v>64</v>
      </c>
      <c r="P50" s="13" t="s">
        <v>64</v>
      </c>
      <c r="Q50" s="13" t="s">
        <v>84</v>
      </c>
      <c r="R50" s="12" t="s">
        <v>85</v>
      </c>
    </row>
    <row r="51" spans="1:18" ht="12.75" customHeight="1" x14ac:dyDescent="0.2">
      <c r="A51" s="15">
        <v>43</v>
      </c>
      <c r="B51" s="12" t="s">
        <v>74</v>
      </c>
      <c r="C51" s="12" t="s">
        <v>138</v>
      </c>
      <c r="D51" s="12" t="s">
        <v>139</v>
      </c>
      <c r="E51" s="12" t="s">
        <v>139</v>
      </c>
      <c r="F51" s="12" t="s">
        <v>140</v>
      </c>
      <c r="G51" s="12" t="s">
        <v>29</v>
      </c>
      <c r="H51" s="15">
        <v>2017</v>
      </c>
      <c r="I51" s="29">
        <v>75.8</v>
      </c>
      <c r="J51" s="15">
        <v>80.900000000000006</v>
      </c>
      <c r="K51" s="15">
        <v>74.8</v>
      </c>
      <c r="L51" s="15">
        <v>83.4</v>
      </c>
      <c r="M51" s="12" t="s">
        <v>63</v>
      </c>
      <c r="N51" s="13" t="s">
        <v>64</v>
      </c>
      <c r="O51" s="13" t="s">
        <v>64</v>
      </c>
      <c r="P51" s="13" t="s">
        <v>64</v>
      </c>
      <c r="Q51" s="13" t="s">
        <v>64</v>
      </c>
      <c r="R51" s="12" t="s">
        <v>141</v>
      </c>
    </row>
    <row r="52" spans="1:18" ht="12.75" customHeight="1" x14ac:dyDescent="0.2">
      <c r="A52" s="15">
        <v>45</v>
      </c>
      <c r="B52" s="12" t="s">
        <v>74</v>
      </c>
      <c r="C52" s="12" t="s">
        <v>138</v>
      </c>
      <c r="D52" s="12" t="s">
        <v>139</v>
      </c>
      <c r="E52" s="12" t="s">
        <v>139</v>
      </c>
      <c r="F52" s="12" t="s">
        <v>142</v>
      </c>
      <c r="G52" s="12" t="s">
        <v>7</v>
      </c>
      <c r="H52" s="15">
        <v>2018</v>
      </c>
      <c r="I52" s="20">
        <v>44</v>
      </c>
      <c r="J52" s="15">
        <v>68.900000000000006</v>
      </c>
      <c r="K52" s="15">
        <v>44</v>
      </c>
      <c r="L52" s="15">
        <v>84.2</v>
      </c>
      <c r="M52" s="12" t="s">
        <v>63</v>
      </c>
      <c r="N52" s="13" t="s">
        <v>124</v>
      </c>
      <c r="O52" s="13" t="s">
        <v>64</v>
      </c>
      <c r="P52" s="13" t="s">
        <v>64</v>
      </c>
      <c r="Q52" s="13" t="s">
        <v>84</v>
      </c>
      <c r="R52" s="12" t="s">
        <v>85</v>
      </c>
    </row>
    <row r="53" spans="1:18" ht="12.75" customHeight="1" x14ac:dyDescent="0.2">
      <c r="A53" s="22">
        <v>58</v>
      </c>
      <c r="B53" s="14" t="s">
        <v>57</v>
      </c>
      <c r="C53" s="12" t="s">
        <v>138</v>
      </c>
      <c r="D53" s="12" t="s">
        <v>139</v>
      </c>
      <c r="E53" s="14" t="s">
        <v>139</v>
      </c>
      <c r="F53" s="18" t="s">
        <v>143</v>
      </c>
      <c r="G53" s="14" t="s">
        <v>7</v>
      </c>
      <c r="H53" s="22">
        <v>2018</v>
      </c>
      <c r="I53" s="30">
        <v>96.9</v>
      </c>
      <c r="J53" s="22">
        <v>96.8</v>
      </c>
      <c r="K53" s="22">
        <v>81.099999999999994</v>
      </c>
      <c r="L53" s="22">
        <v>99.6</v>
      </c>
      <c r="M53" s="14" t="s">
        <v>63</v>
      </c>
      <c r="N53" s="18" t="s">
        <v>124</v>
      </c>
      <c r="O53" s="18" t="s">
        <v>64</v>
      </c>
      <c r="P53" s="13" t="s">
        <v>64</v>
      </c>
      <c r="Q53" s="13" t="s">
        <v>64</v>
      </c>
      <c r="R53" s="18" t="s">
        <v>89</v>
      </c>
    </row>
    <row r="54" spans="1:18" x14ac:dyDescent="0.2">
      <c r="A54" s="11"/>
      <c r="B54" s="12" t="s">
        <v>66</v>
      </c>
      <c r="C54" s="12" t="s">
        <v>138</v>
      </c>
      <c r="D54" s="12" t="s">
        <v>139</v>
      </c>
      <c r="E54" s="12" t="s">
        <v>8</v>
      </c>
      <c r="F54" s="13" t="s">
        <v>30</v>
      </c>
      <c r="G54" s="13" t="s">
        <v>29</v>
      </c>
      <c r="H54" s="11">
        <v>2018</v>
      </c>
      <c r="I54" s="29">
        <v>57.7</v>
      </c>
      <c r="J54" s="11">
        <v>63.6</v>
      </c>
      <c r="K54" s="11">
        <v>52.3</v>
      </c>
      <c r="L54" s="11">
        <v>72.8</v>
      </c>
      <c r="M54" s="13" t="s">
        <v>63</v>
      </c>
      <c r="N54" s="13" t="s">
        <v>144</v>
      </c>
      <c r="O54" s="13" t="s">
        <v>64</v>
      </c>
      <c r="P54" s="13" t="s">
        <v>79</v>
      </c>
      <c r="Q54" s="13" t="s">
        <v>84</v>
      </c>
      <c r="R54" s="12" t="s">
        <v>85</v>
      </c>
    </row>
    <row r="55" spans="1:18" ht="12.75" customHeight="1" x14ac:dyDescent="0.2">
      <c r="A55" s="11"/>
      <c r="B55" s="12" t="s">
        <v>66</v>
      </c>
      <c r="C55" s="12" t="s">
        <v>138</v>
      </c>
      <c r="D55" s="12" t="s">
        <v>139</v>
      </c>
      <c r="E55" s="12" t="s">
        <v>8</v>
      </c>
      <c r="F55" s="13" t="s">
        <v>145</v>
      </c>
      <c r="G55" s="13" t="s">
        <v>146</v>
      </c>
      <c r="H55" s="11">
        <v>2018</v>
      </c>
      <c r="I55" s="19">
        <v>3.4</v>
      </c>
      <c r="J55" s="11">
        <v>3.5</v>
      </c>
      <c r="K55" s="11">
        <v>1.6</v>
      </c>
      <c r="L55" s="11">
        <v>6</v>
      </c>
      <c r="M55" s="13" t="s">
        <v>67</v>
      </c>
      <c r="N55" s="13" t="s">
        <v>64</v>
      </c>
      <c r="O55" s="13" t="s">
        <v>64</v>
      </c>
      <c r="P55" s="13" t="s">
        <v>125</v>
      </c>
      <c r="Q55" s="12" t="s">
        <v>83</v>
      </c>
      <c r="R55" s="12" t="s">
        <v>8</v>
      </c>
    </row>
    <row r="56" spans="1:18" x14ac:dyDescent="0.2">
      <c r="A56" s="11"/>
      <c r="B56" s="12" t="s">
        <v>66</v>
      </c>
      <c r="C56" s="12" t="s">
        <v>138</v>
      </c>
      <c r="D56" s="12" t="s">
        <v>139</v>
      </c>
      <c r="E56" s="12" t="s">
        <v>8</v>
      </c>
      <c r="F56" s="13" t="s">
        <v>147</v>
      </c>
      <c r="G56" s="13" t="s">
        <v>148</v>
      </c>
      <c r="H56" s="11">
        <v>2016</v>
      </c>
      <c r="I56" s="43">
        <v>1454.66</v>
      </c>
      <c r="J56" s="44">
        <v>998.1</v>
      </c>
      <c r="K56" s="44">
        <v>829.04</v>
      </c>
      <c r="L56" s="44">
        <v>1601.83</v>
      </c>
      <c r="M56" s="13" t="s">
        <v>67</v>
      </c>
      <c r="N56" s="13" t="s">
        <v>64</v>
      </c>
      <c r="O56" s="13" t="s">
        <v>64</v>
      </c>
      <c r="P56" s="13" t="s">
        <v>64</v>
      </c>
      <c r="Q56" s="13" t="s">
        <v>84</v>
      </c>
      <c r="R56" s="12" t="s">
        <v>85</v>
      </c>
    </row>
    <row r="57" spans="1:18" x14ac:dyDescent="0.2">
      <c r="A57" s="11"/>
      <c r="B57" s="12" t="s">
        <v>66</v>
      </c>
      <c r="C57" s="12" t="s">
        <v>138</v>
      </c>
      <c r="D57" s="12" t="s">
        <v>139</v>
      </c>
      <c r="E57" s="12" t="s">
        <v>8</v>
      </c>
      <c r="F57" s="13" t="s">
        <v>31</v>
      </c>
      <c r="G57" s="13" t="s">
        <v>148</v>
      </c>
      <c r="H57" s="11">
        <v>2016</v>
      </c>
      <c r="I57" s="20">
        <v>28.27</v>
      </c>
      <c r="J57" s="11">
        <v>10.33</v>
      </c>
      <c r="K57" s="11">
        <v>3.89</v>
      </c>
      <c r="L57" s="11">
        <v>28.27</v>
      </c>
      <c r="M57" s="13" t="s">
        <v>67</v>
      </c>
      <c r="N57" s="13" t="s">
        <v>64</v>
      </c>
      <c r="O57" s="13" t="s">
        <v>64</v>
      </c>
      <c r="P57" s="13" t="s">
        <v>64</v>
      </c>
      <c r="Q57" s="13" t="s">
        <v>84</v>
      </c>
      <c r="R57" s="12" t="s">
        <v>85</v>
      </c>
    </row>
    <row r="58" spans="1:18" ht="12.75" customHeight="1" x14ac:dyDescent="0.2">
      <c r="A58" s="11"/>
      <c r="B58" s="12" t="s">
        <v>66</v>
      </c>
      <c r="C58" s="12" t="s">
        <v>138</v>
      </c>
      <c r="D58" s="12" t="s">
        <v>139</v>
      </c>
      <c r="E58" s="12" t="s">
        <v>8</v>
      </c>
      <c r="F58" s="13" t="s">
        <v>149</v>
      </c>
      <c r="G58" s="14" t="s">
        <v>7</v>
      </c>
      <c r="H58" s="15">
        <v>2018</v>
      </c>
      <c r="I58" s="30">
        <v>36.200000000000003</v>
      </c>
      <c r="J58" s="17">
        <v>37</v>
      </c>
      <c r="K58" s="17">
        <v>15.4</v>
      </c>
      <c r="L58" s="17">
        <v>48.5</v>
      </c>
      <c r="M58" s="12" t="s">
        <v>67</v>
      </c>
      <c r="N58" s="14" t="s">
        <v>124</v>
      </c>
      <c r="O58" s="14" t="s">
        <v>64</v>
      </c>
      <c r="P58" s="13" t="s">
        <v>64</v>
      </c>
      <c r="Q58" s="13" t="s">
        <v>64</v>
      </c>
      <c r="R58" s="12" t="s">
        <v>89</v>
      </c>
    </row>
    <row r="59" spans="1:18" ht="12.75" customHeight="1" x14ac:dyDescent="0.2">
      <c r="A59" s="11"/>
      <c r="B59" s="12" t="s">
        <v>66</v>
      </c>
      <c r="C59" s="12" t="s">
        <v>138</v>
      </c>
      <c r="D59" s="12" t="s">
        <v>139</v>
      </c>
      <c r="E59" s="12" t="s">
        <v>8</v>
      </c>
      <c r="F59" s="13" t="s">
        <v>150</v>
      </c>
      <c r="G59" s="14" t="s">
        <v>7</v>
      </c>
      <c r="H59" s="15">
        <v>2018</v>
      </c>
      <c r="I59" s="16">
        <v>30.6</v>
      </c>
      <c r="J59" s="17">
        <v>25</v>
      </c>
      <c r="K59" s="17">
        <v>12</v>
      </c>
      <c r="L59" s="17">
        <v>40.1</v>
      </c>
      <c r="M59" s="12" t="s">
        <v>67</v>
      </c>
      <c r="N59" s="14" t="s">
        <v>124</v>
      </c>
      <c r="O59" s="14" t="s">
        <v>64</v>
      </c>
      <c r="P59" s="13" t="s">
        <v>64</v>
      </c>
      <c r="Q59" s="13" t="s">
        <v>64</v>
      </c>
      <c r="R59" s="12" t="s">
        <v>89</v>
      </c>
    </row>
    <row r="60" spans="1:18" ht="12.75" customHeight="1" x14ac:dyDescent="0.2">
      <c r="A60" s="15">
        <v>59</v>
      </c>
      <c r="B60" s="12" t="s">
        <v>74</v>
      </c>
      <c r="C60" s="12" t="s">
        <v>151</v>
      </c>
      <c r="D60" s="12" t="s">
        <v>152</v>
      </c>
      <c r="E60" s="12" t="s">
        <v>152</v>
      </c>
      <c r="F60" s="12" t="s">
        <v>153</v>
      </c>
      <c r="G60" s="12" t="s">
        <v>7</v>
      </c>
      <c r="H60" s="15">
        <v>2018</v>
      </c>
      <c r="I60" s="19">
        <v>36.1</v>
      </c>
      <c r="J60" s="15">
        <v>28.7</v>
      </c>
      <c r="K60" s="15">
        <v>15.5</v>
      </c>
      <c r="L60" s="15">
        <v>40.5</v>
      </c>
      <c r="M60" s="12" t="s">
        <v>63</v>
      </c>
      <c r="N60" s="13" t="s">
        <v>64</v>
      </c>
      <c r="O60" s="13" t="s">
        <v>64</v>
      </c>
      <c r="P60" s="13" t="s">
        <v>64</v>
      </c>
      <c r="Q60" s="13" t="s">
        <v>64</v>
      </c>
      <c r="R60" s="12" t="s">
        <v>141</v>
      </c>
    </row>
    <row r="61" spans="1:18" ht="12.75" customHeight="1" x14ac:dyDescent="0.2">
      <c r="A61" s="11">
        <v>60</v>
      </c>
      <c r="B61" s="12" t="s">
        <v>57</v>
      </c>
      <c r="C61" s="12" t="s">
        <v>151</v>
      </c>
      <c r="D61" s="12" t="s">
        <v>152</v>
      </c>
      <c r="E61" s="12" t="s">
        <v>152</v>
      </c>
      <c r="F61" s="13" t="s">
        <v>154</v>
      </c>
      <c r="G61" s="14" t="s">
        <v>7</v>
      </c>
      <c r="H61" s="15">
        <v>2019</v>
      </c>
      <c r="I61" s="30">
        <v>4.4000000000000004</v>
      </c>
      <c r="J61" s="17">
        <v>10.3</v>
      </c>
      <c r="K61" s="17">
        <v>3.1</v>
      </c>
      <c r="L61" s="17">
        <v>17.2</v>
      </c>
      <c r="M61" s="12" t="s">
        <v>67</v>
      </c>
      <c r="N61" s="14" t="s">
        <v>64</v>
      </c>
      <c r="O61" s="14" t="s">
        <v>64</v>
      </c>
      <c r="P61" s="14" t="s">
        <v>125</v>
      </c>
      <c r="Q61" s="12" t="s">
        <v>83</v>
      </c>
      <c r="R61" s="12" t="s">
        <v>8</v>
      </c>
    </row>
    <row r="62" spans="1:18" ht="12.75" customHeight="1" x14ac:dyDescent="0.2">
      <c r="A62" s="11">
        <v>63</v>
      </c>
      <c r="B62" s="12" t="s">
        <v>57</v>
      </c>
      <c r="C62" s="12" t="s">
        <v>151</v>
      </c>
      <c r="D62" s="12" t="s">
        <v>152</v>
      </c>
      <c r="E62" s="12" t="s">
        <v>152</v>
      </c>
      <c r="F62" s="13" t="s">
        <v>155</v>
      </c>
      <c r="G62" s="14" t="s">
        <v>7</v>
      </c>
      <c r="H62" s="15">
        <v>2019</v>
      </c>
      <c r="I62" s="45">
        <v>7</v>
      </c>
      <c r="J62" s="46">
        <v>11.3</v>
      </c>
      <c r="K62" s="46">
        <v>1.3</v>
      </c>
      <c r="L62" s="46">
        <v>34.299999999999997</v>
      </c>
      <c r="M62" s="12" t="s">
        <v>63</v>
      </c>
      <c r="N62" s="14" t="s">
        <v>64</v>
      </c>
      <c r="O62" s="14" t="s">
        <v>64</v>
      </c>
      <c r="P62" s="13" t="s">
        <v>64</v>
      </c>
      <c r="Q62" s="13" t="s">
        <v>84</v>
      </c>
      <c r="R62" s="12" t="s">
        <v>85</v>
      </c>
    </row>
    <row r="63" spans="1:18" x14ac:dyDescent="0.2">
      <c r="A63" s="11"/>
      <c r="B63" s="12" t="s">
        <v>66</v>
      </c>
      <c r="C63" s="12" t="s">
        <v>151</v>
      </c>
      <c r="D63" s="12" t="s">
        <v>152</v>
      </c>
      <c r="E63" s="12" t="s">
        <v>8</v>
      </c>
      <c r="F63" s="13" t="s">
        <v>156</v>
      </c>
      <c r="G63" s="13" t="s">
        <v>7</v>
      </c>
      <c r="H63" s="11">
        <v>2017</v>
      </c>
      <c r="I63" s="29">
        <v>91.9</v>
      </c>
      <c r="J63" s="11">
        <v>95.4</v>
      </c>
      <c r="K63" s="11">
        <v>78.2</v>
      </c>
      <c r="L63" s="11">
        <v>100</v>
      </c>
      <c r="M63" s="13" t="s">
        <v>63</v>
      </c>
      <c r="N63" s="13" t="s">
        <v>64</v>
      </c>
      <c r="O63" s="13" t="s">
        <v>64</v>
      </c>
      <c r="P63" s="13" t="s">
        <v>64</v>
      </c>
      <c r="Q63" s="13" t="s">
        <v>84</v>
      </c>
      <c r="R63" s="12" t="s">
        <v>85</v>
      </c>
    </row>
    <row r="64" spans="1:18" x14ac:dyDescent="0.2">
      <c r="A64" s="22"/>
      <c r="B64" s="14" t="s">
        <v>66</v>
      </c>
      <c r="C64" s="12" t="s">
        <v>151</v>
      </c>
      <c r="D64" s="12" t="s">
        <v>152</v>
      </c>
      <c r="E64" s="12" t="s">
        <v>8</v>
      </c>
      <c r="F64" s="18" t="s">
        <v>157</v>
      </c>
      <c r="G64" s="14" t="s">
        <v>29</v>
      </c>
      <c r="H64" s="22">
        <v>2017</v>
      </c>
      <c r="I64" s="30">
        <v>18</v>
      </c>
      <c r="J64" s="22" t="s">
        <v>158</v>
      </c>
      <c r="K64" s="22">
        <v>13</v>
      </c>
      <c r="L64" s="22">
        <v>20</v>
      </c>
      <c r="M64" s="14" t="s">
        <v>63</v>
      </c>
      <c r="N64" s="18" t="s">
        <v>159</v>
      </c>
      <c r="O64" s="18" t="s">
        <v>64</v>
      </c>
      <c r="P64" s="14" t="s">
        <v>125</v>
      </c>
      <c r="Q64" s="12" t="s">
        <v>83</v>
      </c>
      <c r="R64" s="12" t="s">
        <v>8</v>
      </c>
    </row>
    <row r="65" spans="1:18" x14ac:dyDescent="0.2">
      <c r="A65" s="22"/>
      <c r="B65" s="14" t="s">
        <v>66</v>
      </c>
      <c r="C65" s="12" t="s">
        <v>151</v>
      </c>
      <c r="D65" s="12" t="s">
        <v>152</v>
      </c>
      <c r="E65" s="12" t="s">
        <v>8</v>
      </c>
      <c r="F65" s="18" t="s">
        <v>160</v>
      </c>
      <c r="G65" s="14" t="s">
        <v>161</v>
      </c>
      <c r="H65" s="22">
        <v>2018</v>
      </c>
      <c r="I65" s="27">
        <v>476</v>
      </c>
      <c r="J65" s="22" t="s">
        <v>5</v>
      </c>
      <c r="K65" s="22">
        <v>420</v>
      </c>
      <c r="L65" s="22">
        <v>523</v>
      </c>
      <c r="M65" s="14" t="s">
        <v>63</v>
      </c>
      <c r="N65" s="18" t="s">
        <v>116</v>
      </c>
      <c r="O65" s="18" t="s">
        <v>162</v>
      </c>
      <c r="P65" s="14" t="s">
        <v>118</v>
      </c>
      <c r="Q65" s="12" t="s">
        <v>83</v>
      </c>
      <c r="R65" s="12" t="s">
        <v>8</v>
      </c>
    </row>
    <row r="66" spans="1:18" x14ac:dyDescent="0.2">
      <c r="A66" s="22"/>
      <c r="B66" s="14" t="s">
        <v>66</v>
      </c>
      <c r="C66" s="12" t="s">
        <v>151</v>
      </c>
      <c r="D66" s="12" t="s">
        <v>152</v>
      </c>
      <c r="E66" s="12" t="s">
        <v>8</v>
      </c>
      <c r="F66" s="18" t="s">
        <v>163</v>
      </c>
      <c r="G66" s="14" t="s">
        <v>161</v>
      </c>
      <c r="H66" s="22">
        <v>2018</v>
      </c>
      <c r="I66" s="27">
        <v>481</v>
      </c>
      <c r="J66" s="22" t="s">
        <v>5</v>
      </c>
      <c r="K66" s="22">
        <v>430</v>
      </c>
      <c r="L66" s="22">
        <v>523</v>
      </c>
      <c r="M66" s="14" t="s">
        <v>63</v>
      </c>
      <c r="N66" s="18" t="s">
        <v>116</v>
      </c>
      <c r="O66" s="18" t="s">
        <v>162</v>
      </c>
      <c r="P66" s="14" t="s">
        <v>118</v>
      </c>
      <c r="Q66" s="12" t="s">
        <v>83</v>
      </c>
      <c r="R66" s="12" t="s">
        <v>8</v>
      </c>
    </row>
    <row r="67" spans="1:18" x14ac:dyDescent="0.2">
      <c r="A67" s="22"/>
      <c r="B67" s="14" t="s">
        <v>66</v>
      </c>
      <c r="C67" s="12" t="s">
        <v>151</v>
      </c>
      <c r="D67" s="12" t="s">
        <v>152</v>
      </c>
      <c r="E67" s="12" t="s">
        <v>8</v>
      </c>
      <c r="F67" s="18" t="s">
        <v>164</v>
      </c>
      <c r="G67" s="14" t="s">
        <v>161</v>
      </c>
      <c r="H67" s="22">
        <v>2018</v>
      </c>
      <c r="I67" s="16">
        <v>482</v>
      </c>
      <c r="J67" s="22" t="s">
        <v>5</v>
      </c>
      <c r="K67" s="22">
        <v>422</v>
      </c>
      <c r="L67" s="22">
        <v>530</v>
      </c>
      <c r="M67" s="14" t="s">
        <v>63</v>
      </c>
      <c r="N67" s="18" t="s">
        <v>116</v>
      </c>
      <c r="O67" s="18" t="s">
        <v>162</v>
      </c>
      <c r="P67" s="14" t="s">
        <v>118</v>
      </c>
      <c r="Q67" s="12" t="s">
        <v>83</v>
      </c>
      <c r="R67" s="12" t="s">
        <v>8</v>
      </c>
    </row>
    <row r="68" spans="1:18" ht="12.75" customHeight="1" x14ac:dyDescent="0.2">
      <c r="A68" s="11">
        <v>29</v>
      </c>
      <c r="B68" s="12" t="s">
        <v>57</v>
      </c>
      <c r="C68" s="12" t="s">
        <v>165</v>
      </c>
      <c r="D68" s="12" t="s">
        <v>166</v>
      </c>
      <c r="E68" s="12" t="s">
        <v>97</v>
      </c>
      <c r="F68" s="13" t="s">
        <v>167</v>
      </c>
      <c r="G68" s="14" t="s">
        <v>168</v>
      </c>
      <c r="H68" s="15">
        <v>2018</v>
      </c>
      <c r="I68" s="16">
        <v>38.6</v>
      </c>
      <c r="J68" s="17">
        <v>37.1</v>
      </c>
      <c r="K68" s="17">
        <v>30.4</v>
      </c>
      <c r="L68" s="17">
        <v>42</v>
      </c>
      <c r="M68" s="12" t="s">
        <v>67</v>
      </c>
      <c r="N68" s="14" t="s">
        <v>137</v>
      </c>
      <c r="O68" s="14" t="s">
        <v>64</v>
      </c>
      <c r="P68" s="13" t="s">
        <v>64</v>
      </c>
      <c r="Q68" s="13" t="s">
        <v>64</v>
      </c>
      <c r="R68" s="12" t="s">
        <v>89</v>
      </c>
    </row>
    <row r="69" spans="1:18" ht="12.75" customHeight="1" x14ac:dyDescent="0.2">
      <c r="A69" s="11">
        <v>30</v>
      </c>
      <c r="B69" s="12" t="s">
        <v>57</v>
      </c>
      <c r="C69" s="12" t="s">
        <v>165</v>
      </c>
      <c r="D69" s="12" t="s">
        <v>166</v>
      </c>
      <c r="E69" s="12" t="s">
        <v>97</v>
      </c>
      <c r="F69" s="13" t="s">
        <v>169</v>
      </c>
      <c r="G69" s="14" t="s">
        <v>7</v>
      </c>
      <c r="H69" s="15">
        <v>2018</v>
      </c>
      <c r="I69" s="30">
        <v>0.7</v>
      </c>
      <c r="J69" s="17">
        <v>9.1999999999999993</v>
      </c>
      <c r="K69" s="17">
        <v>0.7</v>
      </c>
      <c r="L69" s="17">
        <v>17.2</v>
      </c>
      <c r="M69" s="12" t="s">
        <v>67</v>
      </c>
      <c r="N69" s="14" t="s">
        <v>64</v>
      </c>
      <c r="O69" s="14" t="s">
        <v>64</v>
      </c>
      <c r="P69" s="14" t="s">
        <v>125</v>
      </c>
      <c r="Q69" s="12" t="s">
        <v>83</v>
      </c>
      <c r="R69" s="12" t="s">
        <v>8</v>
      </c>
    </row>
    <row r="70" spans="1:18" ht="12.75" customHeight="1" x14ac:dyDescent="0.2">
      <c r="A70" s="15">
        <v>70</v>
      </c>
      <c r="B70" s="12" t="s">
        <v>74</v>
      </c>
      <c r="C70" s="12" t="s">
        <v>165</v>
      </c>
      <c r="D70" s="12" t="s">
        <v>170</v>
      </c>
      <c r="E70" s="12" t="s">
        <v>171</v>
      </c>
      <c r="F70" s="12" t="s">
        <v>172</v>
      </c>
      <c r="G70" s="12" t="s">
        <v>111</v>
      </c>
      <c r="H70" s="15">
        <v>2013</v>
      </c>
      <c r="I70" s="19">
        <v>6.8</v>
      </c>
      <c r="J70" s="15">
        <v>6.7</v>
      </c>
      <c r="K70" s="15">
        <v>5.7</v>
      </c>
      <c r="L70" s="15">
        <v>7.8</v>
      </c>
      <c r="M70" s="12" t="s">
        <v>63</v>
      </c>
      <c r="N70" s="13" t="s">
        <v>112</v>
      </c>
      <c r="O70" s="13" t="s">
        <v>173</v>
      </c>
      <c r="P70" s="13" t="s">
        <v>114</v>
      </c>
      <c r="Q70" s="12" t="s">
        <v>83</v>
      </c>
      <c r="R70" s="12" t="s">
        <v>8</v>
      </c>
    </row>
    <row r="71" spans="1:18" x14ac:dyDescent="0.2">
      <c r="A71" s="11"/>
      <c r="B71" s="12" t="s">
        <v>66</v>
      </c>
      <c r="C71" s="12" t="s">
        <v>165</v>
      </c>
      <c r="D71" s="12" t="s">
        <v>170</v>
      </c>
      <c r="E71" s="12" t="s">
        <v>8</v>
      </c>
      <c r="F71" s="13" t="s">
        <v>174</v>
      </c>
      <c r="G71" s="13" t="s">
        <v>7</v>
      </c>
      <c r="H71" s="11">
        <v>2017</v>
      </c>
      <c r="I71" s="19">
        <v>20</v>
      </c>
      <c r="J71" s="11">
        <v>18</v>
      </c>
      <c r="K71" s="11">
        <v>8</v>
      </c>
      <c r="L71" s="11">
        <v>28</v>
      </c>
      <c r="M71" s="12" t="s">
        <v>63</v>
      </c>
      <c r="N71" s="13" t="s">
        <v>137</v>
      </c>
      <c r="O71" s="13" t="s">
        <v>175</v>
      </c>
      <c r="P71" s="13" t="s">
        <v>118</v>
      </c>
      <c r="Q71" s="12" t="s">
        <v>83</v>
      </c>
      <c r="R71" s="12" t="s">
        <v>8</v>
      </c>
    </row>
    <row r="72" spans="1:18" x14ac:dyDescent="0.2">
      <c r="A72" s="11"/>
      <c r="B72" s="12" t="s">
        <v>66</v>
      </c>
      <c r="C72" s="12" t="s">
        <v>165</v>
      </c>
      <c r="D72" s="12" t="s">
        <v>170</v>
      </c>
      <c r="E72" s="12" t="s">
        <v>8</v>
      </c>
      <c r="F72" s="13" t="s">
        <v>176</v>
      </c>
      <c r="G72" s="13" t="s">
        <v>7</v>
      </c>
      <c r="H72" s="11">
        <v>2017</v>
      </c>
      <c r="I72" s="20">
        <v>33</v>
      </c>
      <c r="J72" s="11">
        <v>51</v>
      </c>
      <c r="K72" s="11">
        <v>22</v>
      </c>
      <c r="L72" s="11">
        <v>71</v>
      </c>
      <c r="M72" s="12" t="s">
        <v>63</v>
      </c>
      <c r="N72" s="13" t="s">
        <v>137</v>
      </c>
      <c r="O72" s="13" t="s">
        <v>175</v>
      </c>
      <c r="P72" s="13" t="s">
        <v>118</v>
      </c>
      <c r="Q72" s="12" t="s">
        <v>83</v>
      </c>
      <c r="R72" s="12" t="s">
        <v>8</v>
      </c>
    </row>
    <row r="73" spans="1:18" x14ac:dyDescent="0.2">
      <c r="A73" s="11"/>
      <c r="B73" s="12" t="s">
        <v>66</v>
      </c>
      <c r="C73" s="12" t="s">
        <v>165</v>
      </c>
      <c r="D73" s="12" t="s">
        <v>170</v>
      </c>
      <c r="E73" s="12" t="s">
        <v>8</v>
      </c>
      <c r="F73" s="13" t="s">
        <v>177</v>
      </c>
      <c r="G73" s="13" t="s">
        <v>7</v>
      </c>
      <c r="H73" s="11">
        <v>2017</v>
      </c>
      <c r="I73" s="29">
        <v>27</v>
      </c>
      <c r="J73" s="11">
        <v>32</v>
      </c>
      <c r="K73" s="11">
        <v>18</v>
      </c>
      <c r="L73" s="11">
        <v>58</v>
      </c>
      <c r="M73" s="12" t="s">
        <v>63</v>
      </c>
      <c r="N73" s="13" t="s">
        <v>137</v>
      </c>
      <c r="O73" s="13" t="s">
        <v>175</v>
      </c>
      <c r="P73" s="13" t="s">
        <v>118</v>
      </c>
      <c r="Q73" s="12" t="s">
        <v>83</v>
      </c>
      <c r="R73" s="12" t="s">
        <v>8</v>
      </c>
    </row>
    <row r="74" spans="1:18" x14ac:dyDescent="0.2">
      <c r="A74" s="11"/>
      <c r="B74" s="12" t="s">
        <v>66</v>
      </c>
      <c r="C74" s="12" t="s">
        <v>165</v>
      </c>
      <c r="D74" s="12" t="s">
        <v>170</v>
      </c>
      <c r="E74" s="12" t="s">
        <v>8</v>
      </c>
      <c r="F74" s="13" t="s">
        <v>178</v>
      </c>
      <c r="G74" s="13" t="s">
        <v>7</v>
      </c>
      <c r="H74" s="11">
        <v>2017</v>
      </c>
      <c r="I74" s="20">
        <v>29</v>
      </c>
      <c r="J74" s="11">
        <v>41</v>
      </c>
      <c r="K74" s="11">
        <v>23</v>
      </c>
      <c r="L74" s="11">
        <v>62</v>
      </c>
      <c r="M74" s="12" t="s">
        <v>63</v>
      </c>
      <c r="N74" s="13" t="s">
        <v>137</v>
      </c>
      <c r="O74" s="13" t="s">
        <v>175</v>
      </c>
      <c r="P74" s="13" t="s">
        <v>118</v>
      </c>
      <c r="Q74" s="12" t="s">
        <v>83</v>
      </c>
      <c r="R74" s="12" t="s">
        <v>8</v>
      </c>
    </row>
    <row r="75" spans="1:18" x14ac:dyDescent="0.2">
      <c r="A75" s="11"/>
      <c r="B75" s="12" t="s">
        <v>66</v>
      </c>
      <c r="C75" s="12" t="s">
        <v>165</v>
      </c>
      <c r="D75" s="12" t="s">
        <v>170</v>
      </c>
      <c r="E75" s="12" t="s">
        <v>8</v>
      </c>
      <c r="F75" s="13" t="s">
        <v>179</v>
      </c>
      <c r="G75" s="13" t="s">
        <v>7</v>
      </c>
      <c r="H75" s="11">
        <v>2017</v>
      </c>
      <c r="I75" s="19">
        <v>52</v>
      </c>
      <c r="J75" s="11">
        <v>37</v>
      </c>
      <c r="K75" s="11">
        <v>21</v>
      </c>
      <c r="L75" s="11">
        <v>62</v>
      </c>
      <c r="M75" s="12" t="s">
        <v>63</v>
      </c>
      <c r="N75" s="13" t="s">
        <v>137</v>
      </c>
      <c r="O75" s="13" t="s">
        <v>175</v>
      </c>
      <c r="P75" s="13" t="s">
        <v>118</v>
      </c>
      <c r="Q75" s="12" t="s">
        <v>83</v>
      </c>
      <c r="R75" s="12" t="s">
        <v>8</v>
      </c>
    </row>
    <row r="76" spans="1:18" x14ac:dyDescent="0.2">
      <c r="A76" s="11"/>
      <c r="B76" s="12" t="s">
        <v>66</v>
      </c>
      <c r="C76" s="12" t="s">
        <v>165</v>
      </c>
      <c r="D76" s="12" t="s">
        <v>170</v>
      </c>
      <c r="E76" s="12" t="s">
        <v>8</v>
      </c>
      <c r="F76" s="13" t="s">
        <v>180</v>
      </c>
      <c r="G76" s="13" t="s">
        <v>7</v>
      </c>
      <c r="H76" s="11">
        <v>2017</v>
      </c>
      <c r="I76" s="29">
        <v>64</v>
      </c>
      <c r="J76" s="11">
        <v>71</v>
      </c>
      <c r="K76" s="11">
        <v>45</v>
      </c>
      <c r="L76" s="11">
        <v>87</v>
      </c>
      <c r="M76" s="12" t="s">
        <v>63</v>
      </c>
      <c r="N76" s="13" t="s">
        <v>137</v>
      </c>
      <c r="O76" s="13" t="s">
        <v>175</v>
      </c>
      <c r="P76" s="13" t="s">
        <v>118</v>
      </c>
      <c r="Q76" s="12" t="s">
        <v>83</v>
      </c>
      <c r="R76" s="12" t="s">
        <v>8</v>
      </c>
    </row>
    <row r="77" spans="1:18" x14ac:dyDescent="0.2">
      <c r="A77" s="11"/>
      <c r="B77" s="12" t="s">
        <v>66</v>
      </c>
      <c r="C77" s="12" t="s">
        <v>165</v>
      </c>
      <c r="D77" s="12" t="s">
        <v>170</v>
      </c>
      <c r="E77" s="12" t="s">
        <v>8</v>
      </c>
      <c r="F77" s="13" t="s">
        <v>32</v>
      </c>
      <c r="G77" s="13" t="s">
        <v>7</v>
      </c>
      <c r="H77" s="11">
        <v>2018</v>
      </c>
      <c r="I77" s="29">
        <v>8.3000000000000007</v>
      </c>
      <c r="J77" s="11">
        <v>9.1</v>
      </c>
      <c r="K77" s="11">
        <v>5.6</v>
      </c>
      <c r="L77" s="28">
        <v>11.6</v>
      </c>
      <c r="M77" s="12" t="s">
        <v>63</v>
      </c>
      <c r="N77" s="12" t="s">
        <v>64</v>
      </c>
      <c r="O77" s="12" t="s">
        <v>64</v>
      </c>
      <c r="P77" s="13" t="s">
        <v>64</v>
      </c>
      <c r="Q77" s="13" t="s">
        <v>84</v>
      </c>
      <c r="R77" s="12" t="s">
        <v>85</v>
      </c>
    </row>
    <row r="78" spans="1:18" ht="12.75" customHeight="1" x14ac:dyDescent="0.2">
      <c r="A78" s="15">
        <v>90</v>
      </c>
      <c r="B78" s="12" t="s">
        <v>74</v>
      </c>
      <c r="C78" s="12" t="s">
        <v>181</v>
      </c>
      <c r="D78" s="47" t="s">
        <v>182</v>
      </c>
      <c r="E78" s="12" t="s">
        <v>183</v>
      </c>
      <c r="F78" s="12" t="s">
        <v>184</v>
      </c>
      <c r="G78" s="12" t="s">
        <v>111</v>
      </c>
      <c r="H78" s="15">
        <v>2013</v>
      </c>
      <c r="I78" s="19">
        <v>4.5</v>
      </c>
      <c r="J78" s="15">
        <v>3.5</v>
      </c>
      <c r="K78" s="15">
        <v>1.7</v>
      </c>
      <c r="L78" s="15">
        <v>6</v>
      </c>
      <c r="M78" s="12" t="s">
        <v>63</v>
      </c>
      <c r="N78" s="13" t="s">
        <v>112</v>
      </c>
      <c r="O78" s="13" t="s">
        <v>173</v>
      </c>
      <c r="P78" s="13" t="s">
        <v>118</v>
      </c>
      <c r="Q78" s="12" t="s">
        <v>83</v>
      </c>
      <c r="R78" s="12" t="s">
        <v>8</v>
      </c>
    </row>
    <row r="79" spans="1:18" ht="12.75" customHeight="1" x14ac:dyDescent="0.2">
      <c r="A79" s="15">
        <v>90</v>
      </c>
      <c r="B79" s="12" t="s">
        <v>74</v>
      </c>
      <c r="C79" s="12" t="s">
        <v>181</v>
      </c>
      <c r="D79" s="47" t="s">
        <v>182</v>
      </c>
      <c r="E79" s="12" t="s">
        <v>183</v>
      </c>
      <c r="F79" s="12" t="s">
        <v>185</v>
      </c>
      <c r="G79" s="12" t="s">
        <v>111</v>
      </c>
      <c r="H79" s="15">
        <v>2013</v>
      </c>
      <c r="I79" s="19">
        <v>4.9000000000000004</v>
      </c>
      <c r="J79" s="15">
        <v>4.5999999999999996</v>
      </c>
      <c r="K79" s="15">
        <v>2.7</v>
      </c>
      <c r="L79" s="15">
        <v>7.5</v>
      </c>
      <c r="M79" s="12" t="s">
        <v>63</v>
      </c>
      <c r="N79" s="13" t="s">
        <v>112</v>
      </c>
      <c r="O79" s="13" t="s">
        <v>173</v>
      </c>
      <c r="P79" s="13" t="s">
        <v>118</v>
      </c>
      <c r="Q79" s="12" t="s">
        <v>83</v>
      </c>
      <c r="R79" s="12" t="s">
        <v>8</v>
      </c>
    </row>
    <row r="80" spans="1:18" ht="12.75" customHeight="1" x14ac:dyDescent="0.2">
      <c r="A80" s="15">
        <v>90</v>
      </c>
      <c r="B80" s="12" t="s">
        <v>74</v>
      </c>
      <c r="C80" s="12" t="s">
        <v>181</v>
      </c>
      <c r="D80" s="47" t="s">
        <v>182</v>
      </c>
      <c r="E80" s="12" t="s">
        <v>183</v>
      </c>
      <c r="F80" s="12" t="s">
        <v>186</v>
      </c>
      <c r="G80" s="12" t="s">
        <v>111</v>
      </c>
      <c r="H80" s="15">
        <v>2013</v>
      </c>
      <c r="I80" s="19">
        <v>6.1</v>
      </c>
      <c r="J80" s="15">
        <v>5.8</v>
      </c>
      <c r="K80" s="15">
        <v>4.2</v>
      </c>
      <c r="L80" s="15">
        <v>8.3000000000000007</v>
      </c>
      <c r="M80" s="12" t="s">
        <v>63</v>
      </c>
      <c r="N80" s="13" t="s">
        <v>112</v>
      </c>
      <c r="O80" s="13" t="s">
        <v>173</v>
      </c>
      <c r="P80" s="13" t="s">
        <v>118</v>
      </c>
      <c r="Q80" s="12" t="s">
        <v>83</v>
      </c>
      <c r="R80" s="12" t="s">
        <v>8</v>
      </c>
    </row>
    <row r="81" spans="1:18" ht="12.75" customHeight="1" x14ac:dyDescent="0.2">
      <c r="A81" s="15">
        <v>90</v>
      </c>
      <c r="B81" s="12" t="s">
        <v>74</v>
      </c>
      <c r="C81" s="12" t="s">
        <v>181</v>
      </c>
      <c r="D81" s="47" t="s">
        <v>182</v>
      </c>
      <c r="E81" s="12" t="s">
        <v>183</v>
      </c>
      <c r="F81" s="12" t="s">
        <v>187</v>
      </c>
      <c r="G81" s="12" t="s">
        <v>111</v>
      </c>
      <c r="H81" s="15">
        <v>2013</v>
      </c>
      <c r="I81" s="48">
        <v>6</v>
      </c>
      <c r="J81" s="15">
        <v>5.9</v>
      </c>
      <c r="K81" s="15">
        <v>3.6</v>
      </c>
      <c r="L81" s="15">
        <v>8.1999999999999993</v>
      </c>
      <c r="M81" s="12" t="s">
        <v>63</v>
      </c>
      <c r="N81" s="13" t="s">
        <v>112</v>
      </c>
      <c r="O81" s="13" t="s">
        <v>173</v>
      </c>
      <c r="P81" s="13" t="s">
        <v>118</v>
      </c>
      <c r="Q81" s="12" t="s">
        <v>83</v>
      </c>
      <c r="R81" s="12" t="s">
        <v>8</v>
      </c>
    </row>
    <row r="82" spans="1:18" ht="12.75" customHeight="1" x14ac:dyDescent="0.2">
      <c r="A82" s="15"/>
      <c r="B82" s="12" t="s">
        <v>66</v>
      </c>
      <c r="C82" s="12" t="s">
        <v>181</v>
      </c>
      <c r="D82" s="47" t="s">
        <v>182</v>
      </c>
      <c r="E82" s="12"/>
      <c r="F82" s="12" t="s">
        <v>188</v>
      </c>
      <c r="G82" s="12" t="s">
        <v>7</v>
      </c>
      <c r="H82" s="15">
        <v>2019</v>
      </c>
      <c r="I82" s="49">
        <v>32</v>
      </c>
      <c r="J82" s="15">
        <v>34</v>
      </c>
      <c r="K82" s="15">
        <v>15</v>
      </c>
      <c r="L82" s="15">
        <v>68</v>
      </c>
      <c r="M82" s="12" t="s">
        <v>63</v>
      </c>
      <c r="N82" s="13" t="s">
        <v>64</v>
      </c>
      <c r="O82" s="13" t="s">
        <v>64</v>
      </c>
      <c r="P82" s="13" t="s">
        <v>64</v>
      </c>
      <c r="Q82" s="12" t="s">
        <v>84</v>
      </c>
      <c r="R82" s="12" t="s">
        <v>8</v>
      </c>
    </row>
    <row r="83" spans="1:18" ht="12.75" customHeight="1" x14ac:dyDescent="0.2">
      <c r="A83" s="15">
        <v>82</v>
      </c>
      <c r="B83" s="12" t="s">
        <v>74</v>
      </c>
      <c r="C83" s="12" t="s">
        <v>181</v>
      </c>
      <c r="D83" s="47" t="s">
        <v>189</v>
      </c>
      <c r="E83" s="12" t="s">
        <v>171</v>
      </c>
      <c r="F83" s="12" t="s">
        <v>190</v>
      </c>
      <c r="G83" s="12" t="s">
        <v>7</v>
      </c>
      <c r="H83" s="15">
        <v>2015</v>
      </c>
      <c r="I83" s="19">
        <v>96.8</v>
      </c>
      <c r="J83" s="15">
        <v>94.1</v>
      </c>
      <c r="K83" s="15">
        <v>86.8</v>
      </c>
      <c r="L83" s="15">
        <v>98.1</v>
      </c>
      <c r="M83" s="12" t="s">
        <v>63</v>
      </c>
      <c r="N83" s="13" t="s">
        <v>112</v>
      </c>
      <c r="O83" s="13" t="s">
        <v>191</v>
      </c>
      <c r="P83" s="13" t="s">
        <v>82</v>
      </c>
      <c r="Q83" s="12" t="s">
        <v>83</v>
      </c>
      <c r="R83" s="12" t="s">
        <v>8</v>
      </c>
    </row>
    <row r="84" spans="1:18" ht="12.75" customHeight="1" x14ac:dyDescent="0.2">
      <c r="A84" s="15">
        <v>78</v>
      </c>
      <c r="B84" s="12" t="s">
        <v>57</v>
      </c>
      <c r="C84" s="12" t="s">
        <v>181</v>
      </c>
      <c r="D84" s="47" t="s">
        <v>189</v>
      </c>
      <c r="E84" s="12" t="s">
        <v>171</v>
      </c>
      <c r="F84" s="12" t="s">
        <v>192</v>
      </c>
      <c r="G84" s="12" t="s">
        <v>7</v>
      </c>
      <c r="H84" s="15">
        <v>2015</v>
      </c>
      <c r="I84" s="20">
        <v>6.3</v>
      </c>
      <c r="J84" s="15">
        <v>12.8</v>
      </c>
      <c r="K84" s="15">
        <v>2.1</v>
      </c>
      <c r="L84" s="15">
        <v>31.3</v>
      </c>
      <c r="M84" s="12" t="s">
        <v>63</v>
      </c>
      <c r="N84" s="13" t="s">
        <v>193</v>
      </c>
      <c r="O84" s="13" t="s">
        <v>194</v>
      </c>
      <c r="P84" s="13" t="s">
        <v>118</v>
      </c>
      <c r="Q84" s="12" t="s">
        <v>83</v>
      </c>
      <c r="R84" s="12" t="s">
        <v>8</v>
      </c>
    </row>
    <row r="85" spans="1:18" x14ac:dyDescent="0.2">
      <c r="A85" s="15">
        <v>88</v>
      </c>
      <c r="B85" s="12" t="s">
        <v>74</v>
      </c>
      <c r="C85" s="12" t="s">
        <v>195</v>
      </c>
      <c r="D85" s="12" t="s">
        <v>196</v>
      </c>
      <c r="E85" s="12" t="s">
        <v>91</v>
      </c>
      <c r="F85" s="12" t="s">
        <v>33</v>
      </c>
      <c r="G85" s="12" t="s">
        <v>148</v>
      </c>
      <c r="H85" s="15">
        <v>2017</v>
      </c>
      <c r="I85" s="20">
        <v>3.97</v>
      </c>
      <c r="J85" s="15" t="s">
        <v>34</v>
      </c>
      <c r="K85" s="15">
        <v>0.34</v>
      </c>
      <c r="L85" s="15">
        <v>17.09</v>
      </c>
      <c r="M85" s="12" t="s">
        <v>67</v>
      </c>
      <c r="N85" s="13" t="s">
        <v>124</v>
      </c>
      <c r="O85" s="13" t="s">
        <v>64</v>
      </c>
      <c r="P85" s="13" t="s">
        <v>64</v>
      </c>
      <c r="Q85" s="13" t="s">
        <v>84</v>
      </c>
      <c r="R85" s="12" t="s">
        <v>85</v>
      </c>
    </row>
    <row r="86" spans="1:18" x14ac:dyDescent="0.2">
      <c r="A86" s="15">
        <v>88</v>
      </c>
      <c r="B86" s="12" t="s">
        <v>74</v>
      </c>
      <c r="C86" s="12" t="s">
        <v>195</v>
      </c>
      <c r="D86" s="12" t="s">
        <v>196</v>
      </c>
      <c r="E86" s="12" t="s">
        <v>91</v>
      </c>
      <c r="F86" s="12" t="s">
        <v>197</v>
      </c>
      <c r="G86" s="12" t="s">
        <v>148</v>
      </c>
      <c r="H86" s="15">
        <v>2017</v>
      </c>
      <c r="I86" s="19">
        <v>6.25</v>
      </c>
      <c r="J86" s="15" t="s">
        <v>198</v>
      </c>
      <c r="K86" s="15">
        <v>1.38</v>
      </c>
      <c r="L86" s="15">
        <v>611.03</v>
      </c>
      <c r="M86" s="12" t="s">
        <v>67</v>
      </c>
      <c r="N86" s="13" t="s">
        <v>124</v>
      </c>
      <c r="O86" s="13" t="s">
        <v>64</v>
      </c>
      <c r="P86" s="13" t="s">
        <v>125</v>
      </c>
      <c r="Q86" s="12" t="s">
        <v>83</v>
      </c>
      <c r="R86" s="12" t="s">
        <v>8</v>
      </c>
    </row>
    <row r="87" spans="1:18" x14ac:dyDescent="0.2">
      <c r="A87" s="15">
        <v>88</v>
      </c>
      <c r="B87" s="12" t="s">
        <v>74</v>
      </c>
      <c r="C87" s="12" t="s">
        <v>195</v>
      </c>
      <c r="D87" s="12" t="s">
        <v>196</v>
      </c>
      <c r="E87" s="12" t="s">
        <v>91</v>
      </c>
      <c r="F87" s="12" t="s">
        <v>199</v>
      </c>
      <c r="G87" s="12" t="s">
        <v>148</v>
      </c>
      <c r="H87" s="15">
        <v>2017</v>
      </c>
      <c r="I87" s="19">
        <v>7.94</v>
      </c>
      <c r="J87" s="15" t="s">
        <v>200</v>
      </c>
      <c r="K87" s="15">
        <v>3.86</v>
      </c>
      <c r="L87" s="15">
        <v>188.83</v>
      </c>
      <c r="M87" s="12" t="s">
        <v>67</v>
      </c>
      <c r="N87" s="13" t="s">
        <v>124</v>
      </c>
      <c r="O87" s="13" t="s">
        <v>64</v>
      </c>
      <c r="P87" s="13" t="s">
        <v>125</v>
      </c>
      <c r="Q87" s="12" t="s">
        <v>83</v>
      </c>
      <c r="R87" s="12" t="s">
        <v>8</v>
      </c>
    </row>
    <row r="88" spans="1:18" x14ac:dyDescent="0.2">
      <c r="A88" s="15">
        <v>88</v>
      </c>
      <c r="B88" s="12" t="s">
        <v>74</v>
      </c>
      <c r="C88" s="12" t="s">
        <v>195</v>
      </c>
      <c r="D88" s="12" t="s">
        <v>196</v>
      </c>
      <c r="E88" s="12" t="s">
        <v>91</v>
      </c>
      <c r="F88" s="12" t="s">
        <v>201</v>
      </c>
      <c r="G88" s="12" t="s">
        <v>148</v>
      </c>
      <c r="H88" s="15">
        <v>2017</v>
      </c>
      <c r="I88" s="29">
        <v>38.200000000000003</v>
      </c>
      <c r="J88" s="15" t="s">
        <v>202</v>
      </c>
      <c r="K88" s="15">
        <v>8.58</v>
      </c>
      <c r="L88" s="15">
        <v>166.97</v>
      </c>
      <c r="M88" s="12" t="s">
        <v>67</v>
      </c>
      <c r="N88" s="13" t="s">
        <v>124</v>
      </c>
      <c r="O88" s="13" t="s">
        <v>64</v>
      </c>
      <c r="P88" s="13" t="s">
        <v>125</v>
      </c>
      <c r="Q88" s="12" t="s">
        <v>83</v>
      </c>
      <c r="R88" s="12" t="s">
        <v>8</v>
      </c>
    </row>
    <row r="89" spans="1:18" x14ac:dyDescent="0.2">
      <c r="A89" s="15">
        <v>88</v>
      </c>
      <c r="B89" s="12" t="s">
        <v>74</v>
      </c>
      <c r="C89" s="12" t="s">
        <v>195</v>
      </c>
      <c r="D89" s="12" t="s">
        <v>196</v>
      </c>
      <c r="E89" s="12" t="s">
        <v>91</v>
      </c>
      <c r="F89" s="12" t="s">
        <v>203</v>
      </c>
      <c r="G89" s="12" t="s">
        <v>148</v>
      </c>
      <c r="H89" s="15">
        <v>2017</v>
      </c>
      <c r="I89" s="29">
        <v>598.33000000000004</v>
      </c>
      <c r="J89" s="15" t="s">
        <v>204</v>
      </c>
      <c r="K89" s="15">
        <v>110.43</v>
      </c>
      <c r="L89" s="50">
        <v>3721.21</v>
      </c>
      <c r="M89" s="12" t="s">
        <v>67</v>
      </c>
      <c r="N89" s="13" t="s">
        <v>124</v>
      </c>
      <c r="O89" s="13" t="s">
        <v>64</v>
      </c>
      <c r="P89" s="13" t="s">
        <v>125</v>
      </c>
      <c r="Q89" s="12" t="s">
        <v>83</v>
      </c>
      <c r="R89" s="12" t="s">
        <v>8</v>
      </c>
    </row>
    <row r="90" spans="1:18" ht="12.75" customHeight="1" x14ac:dyDescent="0.2">
      <c r="A90" s="15">
        <v>89</v>
      </c>
      <c r="B90" s="12" t="s">
        <v>74</v>
      </c>
      <c r="C90" s="12" t="s">
        <v>195</v>
      </c>
      <c r="D90" s="12" t="s">
        <v>196</v>
      </c>
      <c r="E90" s="12" t="s">
        <v>91</v>
      </c>
      <c r="F90" s="12" t="s">
        <v>205</v>
      </c>
      <c r="G90" s="12" t="s">
        <v>7</v>
      </c>
      <c r="H90" s="15">
        <v>2018</v>
      </c>
      <c r="I90" s="19">
        <v>3.7</v>
      </c>
      <c r="J90" s="15">
        <v>12.7</v>
      </c>
      <c r="K90" s="15">
        <v>2.6</v>
      </c>
      <c r="L90" s="15">
        <v>24.2</v>
      </c>
      <c r="M90" s="12" t="s">
        <v>67</v>
      </c>
      <c r="N90" s="13" t="s">
        <v>64</v>
      </c>
      <c r="O90" s="13" t="s">
        <v>64</v>
      </c>
      <c r="P90" s="13" t="s">
        <v>64</v>
      </c>
      <c r="Q90" s="13" t="s">
        <v>84</v>
      </c>
      <c r="R90" s="12" t="s">
        <v>85</v>
      </c>
    </row>
    <row r="91" spans="1:18" x14ac:dyDescent="0.2">
      <c r="A91" s="11"/>
      <c r="B91" s="12" t="s">
        <v>66</v>
      </c>
      <c r="C91" s="12" t="s">
        <v>195</v>
      </c>
      <c r="D91" s="12" t="s">
        <v>206</v>
      </c>
      <c r="E91" s="12" t="s">
        <v>8</v>
      </c>
      <c r="F91" s="13" t="s">
        <v>35</v>
      </c>
      <c r="G91" s="13" t="s">
        <v>148</v>
      </c>
      <c r="H91" s="11">
        <v>2016</v>
      </c>
      <c r="I91" s="20">
        <v>8.5500000000000007</v>
      </c>
      <c r="J91" s="11">
        <v>5.6</v>
      </c>
      <c r="K91" s="11">
        <v>2.66</v>
      </c>
      <c r="L91" s="11">
        <v>12.31</v>
      </c>
      <c r="M91" s="12" t="s">
        <v>67</v>
      </c>
      <c r="N91" s="13" t="s">
        <v>64</v>
      </c>
      <c r="O91" s="13" t="s">
        <v>64</v>
      </c>
      <c r="P91" s="13" t="s">
        <v>64</v>
      </c>
      <c r="Q91" s="13" t="s">
        <v>84</v>
      </c>
      <c r="R91" s="12" t="s">
        <v>85</v>
      </c>
    </row>
    <row r="92" spans="1:18" x14ac:dyDescent="0.2">
      <c r="A92" s="15">
        <v>95</v>
      </c>
      <c r="B92" s="12" t="s">
        <v>74</v>
      </c>
      <c r="C92" s="12" t="s">
        <v>207</v>
      </c>
      <c r="D92" s="12" t="s">
        <v>208</v>
      </c>
      <c r="E92" s="12" t="s">
        <v>209</v>
      </c>
      <c r="F92" s="12" t="s">
        <v>210</v>
      </c>
      <c r="G92" s="12" t="s">
        <v>211</v>
      </c>
      <c r="H92" s="15">
        <v>2017</v>
      </c>
      <c r="I92" s="20">
        <v>4.1100000000000003</v>
      </c>
      <c r="J92" s="15">
        <v>2.54</v>
      </c>
      <c r="K92" s="15">
        <v>0.61</v>
      </c>
      <c r="L92" s="15">
        <v>9.91</v>
      </c>
      <c r="M92" s="12" t="s">
        <v>67</v>
      </c>
      <c r="N92" s="13" t="s">
        <v>212</v>
      </c>
      <c r="O92" s="13" t="s">
        <v>64</v>
      </c>
      <c r="P92" s="13" t="s">
        <v>64</v>
      </c>
      <c r="Q92" s="13" t="s">
        <v>84</v>
      </c>
      <c r="R92" s="12" t="s">
        <v>85</v>
      </c>
    </row>
    <row r="93" spans="1:18" x14ac:dyDescent="0.2">
      <c r="A93" s="15">
        <v>95</v>
      </c>
      <c r="B93" s="12" t="s">
        <v>74</v>
      </c>
      <c r="C93" s="12" t="s">
        <v>207</v>
      </c>
      <c r="D93" s="12" t="s">
        <v>208</v>
      </c>
      <c r="E93" s="12" t="s">
        <v>209</v>
      </c>
      <c r="F93" s="12" t="s">
        <v>36</v>
      </c>
      <c r="G93" s="12" t="s">
        <v>211</v>
      </c>
      <c r="H93" s="15">
        <v>2017</v>
      </c>
      <c r="I93" s="20">
        <v>1.82</v>
      </c>
      <c r="J93" s="15">
        <v>1.32</v>
      </c>
      <c r="K93" s="15">
        <v>0.37</v>
      </c>
      <c r="L93" s="15">
        <v>8.1</v>
      </c>
      <c r="M93" s="12" t="s">
        <v>67</v>
      </c>
      <c r="N93" s="13" t="s">
        <v>212</v>
      </c>
      <c r="O93" s="13" t="s">
        <v>64</v>
      </c>
      <c r="P93" s="13" t="s">
        <v>213</v>
      </c>
      <c r="Q93" s="12" t="s">
        <v>83</v>
      </c>
      <c r="R93" s="12" t="s">
        <v>8</v>
      </c>
    </row>
    <row r="94" spans="1:18" ht="12.75" customHeight="1" x14ac:dyDescent="0.2">
      <c r="A94" s="15">
        <v>96</v>
      </c>
      <c r="B94" s="12" t="s">
        <v>74</v>
      </c>
      <c r="C94" s="12" t="s">
        <v>207</v>
      </c>
      <c r="D94" s="12" t="s">
        <v>208</v>
      </c>
      <c r="E94" s="12" t="s">
        <v>209</v>
      </c>
      <c r="F94" s="12" t="s">
        <v>214</v>
      </c>
      <c r="G94" s="12" t="s">
        <v>7</v>
      </c>
      <c r="H94" s="15">
        <v>2018</v>
      </c>
      <c r="I94" s="29">
        <v>17</v>
      </c>
      <c r="J94" s="15">
        <v>14.9</v>
      </c>
      <c r="K94" s="15">
        <v>6.3</v>
      </c>
      <c r="L94" s="15">
        <v>29.7</v>
      </c>
      <c r="M94" s="12" t="s">
        <v>67</v>
      </c>
      <c r="N94" s="13" t="s">
        <v>64</v>
      </c>
      <c r="O94" s="13" t="s">
        <v>64</v>
      </c>
      <c r="P94" s="13" t="s">
        <v>64</v>
      </c>
      <c r="Q94" s="13" t="s">
        <v>84</v>
      </c>
      <c r="R94" s="12" t="s">
        <v>85</v>
      </c>
    </row>
    <row r="95" spans="1:18" x14ac:dyDescent="0.2">
      <c r="A95" s="22"/>
      <c r="B95" s="14" t="s">
        <v>66</v>
      </c>
      <c r="C95" s="12" t="s">
        <v>207</v>
      </c>
      <c r="D95" s="12" t="s">
        <v>215</v>
      </c>
      <c r="E95" s="12" t="s">
        <v>8</v>
      </c>
      <c r="F95" s="18" t="s">
        <v>216</v>
      </c>
      <c r="G95" s="14" t="s">
        <v>217</v>
      </c>
      <c r="H95" s="22">
        <v>2017</v>
      </c>
      <c r="I95" s="30">
        <v>228.4</v>
      </c>
      <c r="J95" s="22" t="s">
        <v>218</v>
      </c>
      <c r="K95" s="22">
        <v>17.3</v>
      </c>
      <c r="L95" s="22">
        <v>316.39999999999998</v>
      </c>
      <c r="M95" s="14" t="s">
        <v>63</v>
      </c>
      <c r="N95" s="18" t="s">
        <v>64</v>
      </c>
      <c r="O95" s="18" t="s">
        <v>64</v>
      </c>
      <c r="P95" s="14" t="s">
        <v>125</v>
      </c>
      <c r="Q95" s="12" t="s">
        <v>83</v>
      </c>
      <c r="R95" s="12" t="s">
        <v>8</v>
      </c>
    </row>
    <row r="96" spans="1:18" x14ac:dyDescent="0.2">
      <c r="A96" s="22"/>
      <c r="B96" s="14" t="s">
        <v>66</v>
      </c>
      <c r="C96" s="12" t="s">
        <v>207</v>
      </c>
      <c r="D96" s="12" t="s">
        <v>215</v>
      </c>
      <c r="E96" s="12" t="s">
        <v>8</v>
      </c>
      <c r="F96" s="18" t="s">
        <v>219</v>
      </c>
      <c r="G96" s="14" t="s">
        <v>220</v>
      </c>
      <c r="H96" s="22">
        <v>2018</v>
      </c>
      <c r="I96" s="51">
        <v>8996</v>
      </c>
      <c r="J96" s="52">
        <v>6993</v>
      </c>
      <c r="K96" s="52">
        <v>4494</v>
      </c>
      <c r="L96" s="52">
        <v>14424</v>
      </c>
      <c r="M96" s="14" t="s">
        <v>67</v>
      </c>
      <c r="N96" s="18" t="s">
        <v>124</v>
      </c>
      <c r="O96" s="18" t="s">
        <v>64</v>
      </c>
      <c r="P96" s="13" t="s">
        <v>64</v>
      </c>
      <c r="Q96" s="13" t="s">
        <v>64</v>
      </c>
      <c r="R96" s="12" t="s">
        <v>68</v>
      </c>
    </row>
    <row r="97" spans="1:18" ht="12.75" customHeight="1" x14ac:dyDescent="0.2">
      <c r="A97" s="11"/>
      <c r="B97" s="12" t="s">
        <v>66</v>
      </c>
      <c r="C97" s="12" t="s">
        <v>207</v>
      </c>
      <c r="D97" s="12" t="s">
        <v>215</v>
      </c>
      <c r="E97" s="12" t="s">
        <v>8</v>
      </c>
      <c r="F97" s="13" t="s">
        <v>221</v>
      </c>
      <c r="G97" s="13" t="s">
        <v>211</v>
      </c>
      <c r="H97" s="11">
        <v>2016</v>
      </c>
      <c r="I97" s="19">
        <v>2317</v>
      </c>
      <c r="J97" s="11">
        <v>4968</v>
      </c>
      <c r="K97" s="11">
        <v>1265</v>
      </c>
      <c r="L97" s="11">
        <v>22359</v>
      </c>
      <c r="M97" s="12" t="s">
        <v>67</v>
      </c>
      <c r="N97" s="13" t="s">
        <v>64</v>
      </c>
      <c r="O97" s="13" t="s">
        <v>222</v>
      </c>
      <c r="P97" s="13" t="s">
        <v>125</v>
      </c>
      <c r="Q97" s="12" t="s">
        <v>83</v>
      </c>
      <c r="R97" s="12" t="s">
        <v>8</v>
      </c>
    </row>
    <row r="98" spans="1:18" x14ac:dyDescent="0.2">
      <c r="A98" s="11"/>
      <c r="B98" s="12" t="s">
        <v>66</v>
      </c>
      <c r="C98" s="12" t="s">
        <v>207</v>
      </c>
      <c r="D98" s="12" t="s">
        <v>215</v>
      </c>
      <c r="E98" s="12" t="s">
        <v>8</v>
      </c>
      <c r="F98" s="12" t="s">
        <v>223</v>
      </c>
      <c r="G98" s="13" t="s">
        <v>7</v>
      </c>
      <c r="H98" s="11">
        <v>2016</v>
      </c>
      <c r="I98" s="19">
        <v>19</v>
      </c>
      <c r="J98" s="11">
        <v>24</v>
      </c>
      <c r="K98" s="11">
        <v>3</v>
      </c>
      <c r="L98" s="11">
        <v>83</v>
      </c>
      <c r="M98" s="12" t="s">
        <v>67</v>
      </c>
      <c r="N98" s="13" t="s">
        <v>144</v>
      </c>
      <c r="O98" s="13" t="s">
        <v>222</v>
      </c>
      <c r="P98" s="13" t="s">
        <v>64</v>
      </c>
      <c r="Q98" s="13" t="s">
        <v>84</v>
      </c>
      <c r="R98" s="12" t="s">
        <v>85</v>
      </c>
    </row>
    <row r="99" spans="1:18" x14ac:dyDescent="0.2">
      <c r="A99" s="15"/>
      <c r="B99" s="12" t="s">
        <v>66</v>
      </c>
      <c r="C99" s="12" t="s">
        <v>207</v>
      </c>
      <c r="D99" s="12" t="s">
        <v>215</v>
      </c>
      <c r="E99" s="12" t="s">
        <v>8</v>
      </c>
      <c r="F99" s="12" t="s">
        <v>224</v>
      </c>
      <c r="G99" s="13" t="s">
        <v>7</v>
      </c>
      <c r="H99" s="11">
        <v>2016</v>
      </c>
      <c r="I99" s="19">
        <v>68</v>
      </c>
      <c r="J99" s="11">
        <v>57</v>
      </c>
      <c r="K99" s="11">
        <v>10</v>
      </c>
      <c r="L99" s="11">
        <v>80</v>
      </c>
      <c r="M99" s="12" t="s">
        <v>63</v>
      </c>
      <c r="N99" s="12" t="s">
        <v>144</v>
      </c>
      <c r="O99" s="12" t="s">
        <v>222</v>
      </c>
      <c r="P99" s="13" t="s">
        <v>64</v>
      </c>
      <c r="Q99" s="13" t="s">
        <v>84</v>
      </c>
      <c r="R99" s="12" t="s">
        <v>85</v>
      </c>
    </row>
    <row r="100" spans="1:18" ht="12.75" customHeight="1" x14ac:dyDescent="0.2">
      <c r="A100" s="15">
        <v>100</v>
      </c>
      <c r="B100" s="12" t="s">
        <v>74</v>
      </c>
      <c r="C100" s="12" t="s">
        <v>8</v>
      </c>
      <c r="D100" s="12" t="s">
        <v>8</v>
      </c>
      <c r="E100" s="12" t="s">
        <v>225</v>
      </c>
      <c r="F100" s="12" t="s">
        <v>226</v>
      </c>
      <c r="G100" s="12" t="s">
        <v>111</v>
      </c>
      <c r="H100" s="15">
        <v>2018</v>
      </c>
      <c r="I100" s="29">
        <v>6.4</v>
      </c>
      <c r="J100" s="15">
        <v>7.3</v>
      </c>
      <c r="K100" s="15">
        <v>5.4</v>
      </c>
      <c r="L100" s="15">
        <v>8.1</v>
      </c>
      <c r="M100" s="12" t="s">
        <v>63</v>
      </c>
      <c r="N100" s="12" t="s">
        <v>112</v>
      </c>
      <c r="O100" s="12" t="s">
        <v>113</v>
      </c>
      <c r="P100" s="13" t="s">
        <v>114</v>
      </c>
      <c r="Q100" s="12" t="s">
        <v>83</v>
      </c>
      <c r="R100" s="12" t="s">
        <v>8</v>
      </c>
    </row>
    <row r="101" spans="1:18" s="53" customFormat="1" x14ac:dyDescent="0.2"/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M8" sqref="M8"/>
    </sheetView>
  </sheetViews>
  <sheetFormatPr defaultColWidth="9.140625" defaultRowHeight="15" x14ac:dyDescent="0.25"/>
  <cols>
    <col min="1" max="1" width="27.42578125" style="57" bestFit="1" customWidth="1"/>
    <col min="2" max="9" width="15.7109375" style="57" customWidth="1"/>
    <col min="10" max="10" width="16.7109375" style="57" customWidth="1"/>
    <col min="11" max="16384" width="9.140625" style="57"/>
  </cols>
  <sheetData>
    <row r="1" spans="1:10" s="54" customFormat="1" ht="21" x14ac:dyDescent="0.25">
      <c r="A1" s="126" t="s">
        <v>227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0" s="55" customFormat="1" ht="96" x14ac:dyDescent="0.25">
      <c r="A3" s="66"/>
      <c r="B3" s="67" t="s">
        <v>228</v>
      </c>
      <c r="C3" s="67" t="s">
        <v>229</v>
      </c>
      <c r="D3" s="66" t="s">
        <v>230</v>
      </c>
      <c r="E3" s="67" t="s">
        <v>231</v>
      </c>
      <c r="F3" s="67" t="s">
        <v>232</v>
      </c>
      <c r="G3" s="67" t="s">
        <v>233</v>
      </c>
      <c r="H3" s="66"/>
      <c r="I3" s="66"/>
      <c r="J3" s="66"/>
    </row>
    <row r="4" spans="1:10" ht="48" x14ac:dyDescent="0.25">
      <c r="A4" s="68"/>
      <c r="B4" s="69" t="s">
        <v>234</v>
      </c>
      <c r="C4" s="70" t="s">
        <v>235</v>
      </c>
      <c r="D4" s="71" t="s">
        <v>236</v>
      </c>
      <c r="E4" s="72" t="s">
        <v>237</v>
      </c>
      <c r="F4" s="72" t="s">
        <v>238</v>
      </c>
      <c r="G4" s="61">
        <f>H25</f>
        <v>16894.404999999999</v>
      </c>
      <c r="H4" s="65"/>
      <c r="I4" s="65"/>
      <c r="J4" s="65"/>
    </row>
    <row r="5" spans="1:10" x14ac:dyDescent="0.25">
      <c r="A5" s="73" t="s">
        <v>239</v>
      </c>
      <c r="B5" s="74">
        <f>(SUM(B6:B15))</f>
        <v>9560.3089999999993</v>
      </c>
      <c r="C5" s="74">
        <f>(SUM(C6:C15))</f>
        <v>10117.203000000001</v>
      </c>
      <c r="D5" s="58">
        <f>C5/B5</f>
        <v>1.0582506276732271</v>
      </c>
      <c r="E5" s="75">
        <f>SUM(E6:E15)</f>
        <v>16691.212684167076</v>
      </c>
      <c r="F5" s="76">
        <f>SUM(F6:F15)</f>
        <v>16894.404999999999</v>
      </c>
      <c r="G5" s="65"/>
      <c r="H5" s="65"/>
      <c r="I5" s="65"/>
      <c r="J5" s="65"/>
    </row>
    <row r="6" spans="1:10" x14ac:dyDescent="0.25">
      <c r="A6" s="73" t="s">
        <v>240</v>
      </c>
      <c r="B6" s="77">
        <v>1504.5989999999999</v>
      </c>
      <c r="C6" s="77">
        <v>1462.0239999999999</v>
      </c>
      <c r="D6" s="62">
        <f t="shared" ref="D6:D15" si="0">C6/B6</f>
        <v>0.9717034239687784</v>
      </c>
      <c r="E6" s="78">
        <f t="shared" ref="E6:E15" si="1">F26*D6</f>
        <v>1538.303690484973</v>
      </c>
      <c r="F6" s="79">
        <f t="shared" ref="F6:F15" si="2">E6*$G$4/$E$5</f>
        <v>1557.0303998762249</v>
      </c>
      <c r="G6" s="65"/>
      <c r="H6" s="65"/>
      <c r="I6" s="65"/>
      <c r="J6" s="65"/>
    </row>
    <row r="7" spans="1:10" x14ac:dyDescent="0.2">
      <c r="A7" s="73" t="s">
        <v>241</v>
      </c>
      <c r="B7" s="77">
        <v>962.46299999999997</v>
      </c>
      <c r="C7" s="80">
        <v>1031.1959999999999</v>
      </c>
      <c r="D7" s="62">
        <f t="shared" si="0"/>
        <v>1.0714136543430759</v>
      </c>
      <c r="E7" s="78">
        <f t="shared" si="1"/>
        <v>838.70260861975976</v>
      </c>
      <c r="F7" s="79">
        <f t="shared" si="2"/>
        <v>848.91264719306344</v>
      </c>
      <c r="G7" s="65"/>
      <c r="H7" s="65"/>
      <c r="I7" s="65"/>
      <c r="J7" s="65"/>
    </row>
    <row r="8" spans="1:10" x14ac:dyDescent="0.25">
      <c r="A8" s="73" t="s">
        <v>242</v>
      </c>
      <c r="B8" s="77">
        <v>753.30700000000002</v>
      </c>
      <c r="C8" s="77">
        <v>805.89700000000005</v>
      </c>
      <c r="D8" s="62">
        <f>C8/B8</f>
        <v>1.06981217485036</v>
      </c>
      <c r="E8" s="78">
        <f t="shared" si="1"/>
        <v>666.9209098017144</v>
      </c>
      <c r="F8" s="79">
        <f t="shared" si="2"/>
        <v>675.03974494594297</v>
      </c>
      <c r="G8" s="65"/>
      <c r="H8" s="65"/>
      <c r="I8" s="65"/>
      <c r="J8" s="65"/>
    </row>
    <row r="9" spans="1:10" x14ac:dyDescent="0.25">
      <c r="A9" s="73" t="s">
        <v>243</v>
      </c>
      <c r="B9" s="77">
        <v>2295.4009999999998</v>
      </c>
      <c r="C9" s="77">
        <v>2214.4720000000002</v>
      </c>
      <c r="D9" s="62">
        <f t="shared" si="0"/>
        <v>0.96474297954910726</v>
      </c>
      <c r="E9" s="78">
        <f t="shared" si="1"/>
        <v>1303.6571882647086</v>
      </c>
      <c r="F9" s="79">
        <f t="shared" si="2"/>
        <v>1319.5274026192963</v>
      </c>
      <c r="G9" s="65"/>
      <c r="H9" s="65"/>
      <c r="I9" s="65"/>
      <c r="J9" s="65"/>
    </row>
    <row r="10" spans="1:10" x14ac:dyDescent="0.25">
      <c r="A10" s="73" t="s">
        <v>244</v>
      </c>
      <c r="B10" s="77">
        <v>181.89500000000001</v>
      </c>
      <c r="C10" s="77">
        <v>284.42099999999999</v>
      </c>
      <c r="D10" s="62">
        <f t="shared" si="0"/>
        <v>1.5636548558234145</v>
      </c>
      <c r="E10" s="78">
        <f t="shared" si="1"/>
        <v>222.97718244041889</v>
      </c>
      <c r="F10" s="79">
        <f t="shared" si="2"/>
        <v>225.69161972758775</v>
      </c>
      <c r="G10" s="65"/>
      <c r="H10" s="65"/>
      <c r="I10" s="65"/>
      <c r="J10" s="65"/>
    </row>
    <row r="11" spans="1:10" x14ac:dyDescent="0.25">
      <c r="A11" s="73" t="s">
        <v>245</v>
      </c>
      <c r="B11" s="77">
        <v>78.225999999999999</v>
      </c>
      <c r="C11" s="77">
        <v>93.406999999999996</v>
      </c>
      <c r="D11" s="62">
        <f t="shared" si="0"/>
        <v>1.1940659115894972</v>
      </c>
      <c r="E11" s="78">
        <f t="shared" si="1"/>
        <v>269.85889601922634</v>
      </c>
      <c r="F11" s="79">
        <f t="shared" si="2"/>
        <v>273.14405300978319</v>
      </c>
      <c r="G11" s="65"/>
      <c r="H11" s="65"/>
      <c r="I11" s="65"/>
      <c r="J11" s="65"/>
    </row>
    <row r="12" spans="1:10" x14ac:dyDescent="0.25">
      <c r="A12" s="73" t="s">
        <v>246</v>
      </c>
      <c r="B12" s="77">
        <v>712.44600000000003</v>
      </c>
      <c r="C12" s="77">
        <v>798.8</v>
      </c>
      <c r="D12" s="62">
        <f t="shared" si="0"/>
        <v>1.1212077827652902</v>
      </c>
      <c r="E12" s="78">
        <f t="shared" si="1"/>
        <v>3001.5853552409585</v>
      </c>
      <c r="F12" s="79">
        <f t="shared" si="2"/>
        <v>3038.1254851309895</v>
      </c>
      <c r="G12" s="65"/>
      <c r="H12" s="65"/>
      <c r="I12" s="65"/>
      <c r="J12" s="65"/>
    </row>
    <row r="13" spans="1:10" x14ac:dyDescent="0.25">
      <c r="A13" s="73" t="s">
        <v>247</v>
      </c>
      <c r="B13" s="77">
        <v>312.88200000000001</v>
      </c>
      <c r="C13" s="77">
        <v>359.96199999999999</v>
      </c>
      <c r="D13" s="62">
        <f t="shared" si="0"/>
        <v>1.1504720629502496</v>
      </c>
      <c r="E13" s="78">
        <f t="shared" si="1"/>
        <v>579.60782531433574</v>
      </c>
      <c r="F13" s="79">
        <f t="shared" si="2"/>
        <v>586.66374500866812</v>
      </c>
      <c r="G13" s="65"/>
      <c r="H13" s="65"/>
      <c r="I13" s="65"/>
      <c r="J13" s="65"/>
    </row>
    <row r="14" spans="1:10" x14ac:dyDescent="0.25">
      <c r="A14" s="73" t="s">
        <v>248</v>
      </c>
      <c r="B14" s="77">
        <v>1331.8389999999999</v>
      </c>
      <c r="C14" s="77">
        <v>1521.1179999999999</v>
      </c>
      <c r="D14" s="62">
        <f t="shared" si="0"/>
        <v>1.1421185293417597</v>
      </c>
      <c r="E14" s="78">
        <f t="shared" si="1"/>
        <v>2360.9874238552857</v>
      </c>
      <c r="F14" s="79">
        <f t="shared" si="2"/>
        <v>2389.7291642778155</v>
      </c>
      <c r="G14" s="65"/>
      <c r="H14" s="65"/>
      <c r="I14" s="65"/>
      <c r="J14" s="65"/>
    </row>
    <row r="15" spans="1:10" x14ac:dyDescent="0.25">
      <c r="A15" s="81" t="s">
        <v>249</v>
      </c>
      <c r="B15" s="82">
        <v>1427.251</v>
      </c>
      <c r="C15" s="82">
        <v>1545.9059999999999</v>
      </c>
      <c r="D15" s="63">
        <f t="shared" si="0"/>
        <v>1.0831353419966074</v>
      </c>
      <c r="E15" s="83">
        <f t="shared" si="1"/>
        <v>5908.6116041256937</v>
      </c>
      <c r="F15" s="84">
        <f t="shared" si="2"/>
        <v>5980.5407382106259</v>
      </c>
      <c r="G15" s="65"/>
      <c r="H15" s="65"/>
      <c r="I15" s="65"/>
      <c r="J15" s="65"/>
    </row>
    <row r="16" spans="1:10" customFormat="1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spans="1:10" x14ac:dyDescent="0.2">
      <c r="A17" s="65"/>
      <c r="B17" s="86">
        <v>133.4</v>
      </c>
      <c r="C17" s="86">
        <v>1722.1120000000001</v>
      </c>
      <c r="D17" s="87">
        <v>1588.712</v>
      </c>
      <c r="E17" s="65"/>
      <c r="F17" s="65"/>
      <c r="G17" s="65"/>
      <c r="H17" s="65"/>
      <c r="I17" s="65"/>
      <c r="J17" s="65"/>
    </row>
    <row r="18" spans="1:10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</row>
    <row r="19" spans="1:10" s="54" customFormat="1" ht="21" x14ac:dyDescent="0.25">
      <c r="A19" s="126" t="s">
        <v>250</v>
      </c>
      <c r="B19" s="64"/>
      <c r="C19" s="64"/>
      <c r="D19" s="64"/>
      <c r="E19" s="64"/>
      <c r="F19" s="64"/>
      <c r="G19" s="64"/>
      <c r="H19" s="64"/>
      <c r="I19" s="64"/>
      <c r="J19" s="64"/>
    </row>
    <row r="20" spans="1:10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s="56" customFormat="1" ht="48" x14ac:dyDescent="0.25">
      <c r="A21" s="67"/>
      <c r="B21" s="67" t="s">
        <v>251</v>
      </c>
      <c r="C21" s="67" t="s">
        <v>251</v>
      </c>
      <c r="D21" s="67" t="s">
        <v>230</v>
      </c>
      <c r="E21" s="67" t="s">
        <v>230</v>
      </c>
      <c r="F21" s="67" t="s">
        <v>252</v>
      </c>
      <c r="G21" s="67" t="s">
        <v>230</v>
      </c>
      <c r="H21" s="67" t="s">
        <v>252</v>
      </c>
      <c r="I21" s="88" t="s">
        <v>253</v>
      </c>
      <c r="J21" s="88" t="s">
        <v>253</v>
      </c>
    </row>
    <row r="22" spans="1:10" x14ac:dyDescent="0.25">
      <c r="A22" s="89"/>
      <c r="B22" s="127" t="s">
        <v>254</v>
      </c>
      <c r="C22" s="128"/>
      <c r="D22" s="128"/>
      <c r="E22" s="128"/>
      <c r="F22" s="128"/>
      <c r="G22" s="128"/>
      <c r="H22" s="128"/>
      <c r="I22" s="129"/>
      <c r="J22" s="65"/>
    </row>
    <row r="23" spans="1:10" x14ac:dyDescent="0.25">
      <c r="A23" s="90"/>
      <c r="B23" s="130" t="s">
        <v>255</v>
      </c>
      <c r="C23" s="131"/>
      <c r="D23" s="131"/>
      <c r="E23" s="132"/>
      <c r="F23" s="133" t="s">
        <v>252</v>
      </c>
      <c r="G23" s="133"/>
      <c r="H23" s="133"/>
      <c r="I23" s="134"/>
      <c r="J23" s="65"/>
    </row>
    <row r="24" spans="1:10" s="59" customFormat="1" ht="24" x14ac:dyDescent="0.25">
      <c r="A24" s="91" t="s">
        <v>256</v>
      </c>
      <c r="B24" s="92" t="s">
        <v>257</v>
      </c>
      <c r="C24" s="93" t="s">
        <v>258</v>
      </c>
      <c r="D24" s="93" t="s">
        <v>259</v>
      </c>
      <c r="E24" s="94" t="s">
        <v>260</v>
      </c>
      <c r="F24" s="95" t="s">
        <v>257</v>
      </c>
      <c r="G24" s="96" t="s">
        <v>259</v>
      </c>
      <c r="H24" s="96" t="s">
        <v>258</v>
      </c>
      <c r="I24" s="97" t="s">
        <v>260</v>
      </c>
      <c r="J24" s="98" t="s">
        <v>261</v>
      </c>
    </row>
    <row r="25" spans="1:10" s="60" customFormat="1" x14ac:dyDescent="0.25">
      <c r="A25" s="73" t="s">
        <v>239</v>
      </c>
      <c r="B25" s="99">
        <v>8872.5993897499993</v>
      </c>
      <c r="C25" s="100">
        <v>11320.354261259998</v>
      </c>
      <c r="D25" s="101">
        <v>1</v>
      </c>
      <c r="E25" s="102">
        <v>1</v>
      </c>
      <c r="F25" s="103">
        <v>15412.3</v>
      </c>
      <c r="G25" s="104">
        <f t="shared" ref="G25:G35" si="3">F25/$F$25</f>
        <v>1</v>
      </c>
      <c r="H25" s="105">
        <v>16894.404999999999</v>
      </c>
      <c r="I25" s="106">
        <f>SUM(I26:I35)</f>
        <v>0.99999999999999989</v>
      </c>
      <c r="J25" s="107">
        <f>I25-G25</f>
        <v>0</v>
      </c>
    </row>
    <row r="26" spans="1:10" x14ac:dyDescent="0.25">
      <c r="A26" s="73" t="s">
        <v>240</v>
      </c>
      <c r="B26" s="108">
        <v>1445.4901797700002</v>
      </c>
      <c r="C26" s="109">
        <v>1434.4996727699997</v>
      </c>
      <c r="D26" s="110">
        <v>0.16291620034596527</v>
      </c>
      <c r="E26" s="111">
        <v>0.12671862025370348</v>
      </c>
      <c r="F26" s="112">
        <v>1583.1</v>
      </c>
      <c r="G26" s="113">
        <f t="shared" si="3"/>
        <v>0.10271666136786851</v>
      </c>
      <c r="H26" s="114" t="s">
        <v>5</v>
      </c>
      <c r="I26" s="115">
        <f t="shared" ref="I26:I35" si="4">F6/$H$25</f>
        <v>9.2162488106342019E-2</v>
      </c>
      <c r="J26" s="116">
        <f t="shared" ref="J26:J35" si="5">I26-G26</f>
        <v>-1.0554173261526495E-2</v>
      </c>
    </row>
    <row r="27" spans="1:10" x14ac:dyDescent="0.25">
      <c r="A27" s="73" t="s">
        <v>241</v>
      </c>
      <c r="B27" s="108">
        <v>982.5665239800004</v>
      </c>
      <c r="C27" s="109">
        <v>1063.6811409599995</v>
      </c>
      <c r="D27" s="110">
        <v>0.11074167567117958</v>
      </c>
      <c r="E27" s="111">
        <v>9.3961824551735171E-2</v>
      </c>
      <c r="F27" s="112">
        <v>782.8</v>
      </c>
      <c r="G27" s="113">
        <f t="shared" si="3"/>
        <v>5.0790602311141103E-2</v>
      </c>
      <c r="H27" s="114" t="s">
        <v>5</v>
      </c>
      <c r="I27" s="115">
        <f t="shared" si="4"/>
        <v>5.0248152994619433E-2</v>
      </c>
      <c r="J27" s="116">
        <f t="shared" si="5"/>
        <v>-5.4244931652167039E-4</v>
      </c>
    </row>
    <row r="28" spans="1:10" x14ac:dyDescent="0.25">
      <c r="A28" s="73" t="s">
        <v>242</v>
      </c>
      <c r="B28" s="108">
        <v>667.88999309000019</v>
      </c>
      <c r="C28" s="109">
        <v>751.22656153000003</v>
      </c>
      <c r="D28" s="110">
        <v>7.5275571875991015E-2</v>
      </c>
      <c r="E28" s="111">
        <v>6.6360693684367575E-2</v>
      </c>
      <c r="F28" s="112">
        <v>623.4</v>
      </c>
      <c r="G28" s="113">
        <f t="shared" si="3"/>
        <v>4.0448213439914872E-2</v>
      </c>
      <c r="H28" s="114" t="s">
        <v>5</v>
      </c>
      <c r="I28" s="115">
        <f t="shared" si="4"/>
        <v>3.9956408346191713E-2</v>
      </c>
      <c r="J28" s="116">
        <f t="shared" si="5"/>
        <v>-4.9180509372315911E-4</v>
      </c>
    </row>
    <row r="29" spans="1:10" x14ac:dyDescent="0.25">
      <c r="A29" s="73" t="s">
        <v>243</v>
      </c>
      <c r="B29" s="108">
        <v>1942.7985131999999</v>
      </c>
      <c r="C29" s="109">
        <v>2134.5876345300007</v>
      </c>
      <c r="D29" s="110">
        <v>0.21896610315173279</v>
      </c>
      <c r="E29" s="111">
        <v>0.18856191116164001</v>
      </c>
      <c r="F29" s="112">
        <v>1351.3</v>
      </c>
      <c r="G29" s="113">
        <f t="shared" si="3"/>
        <v>8.7676725732045185E-2</v>
      </c>
      <c r="H29" s="114" t="s">
        <v>5</v>
      </c>
      <c r="I29" s="115">
        <f t="shared" si="4"/>
        <v>7.8104402174524426E-2</v>
      </c>
      <c r="J29" s="116">
        <f t="shared" si="5"/>
        <v>-9.5723235575207594E-3</v>
      </c>
    </row>
    <row r="30" spans="1:10" x14ac:dyDescent="0.25">
      <c r="A30" s="73" t="s">
        <v>244</v>
      </c>
      <c r="B30" s="108">
        <v>159.69416294999999</v>
      </c>
      <c r="C30" s="109">
        <v>220.39525021</v>
      </c>
      <c r="D30" s="110">
        <v>1.7998576959812409E-2</v>
      </c>
      <c r="E30" s="111">
        <v>1.946893578801033E-2</v>
      </c>
      <c r="F30" s="112">
        <v>142.6</v>
      </c>
      <c r="G30" s="113">
        <f t="shared" si="3"/>
        <v>9.2523503954633629E-3</v>
      </c>
      <c r="H30" s="114" t="s">
        <v>5</v>
      </c>
      <c r="I30" s="115">
        <f t="shared" si="4"/>
        <v>1.3358956395776458E-2</v>
      </c>
      <c r="J30" s="116">
        <f t="shared" si="5"/>
        <v>4.1066060003130955E-3</v>
      </c>
    </row>
    <row r="31" spans="1:10" x14ac:dyDescent="0.25">
      <c r="A31" s="73" t="s">
        <v>245</v>
      </c>
      <c r="B31" s="108">
        <v>35.186674319999995</v>
      </c>
      <c r="C31" s="109">
        <v>25.427873939999998</v>
      </c>
      <c r="D31" s="110">
        <v>3.965768403862471E-3</v>
      </c>
      <c r="E31" s="111">
        <v>2.2462083211492868E-3</v>
      </c>
      <c r="F31" s="112">
        <v>226</v>
      </c>
      <c r="G31" s="113">
        <f t="shared" si="3"/>
        <v>1.4663612828714728E-2</v>
      </c>
      <c r="H31" s="114" t="s">
        <v>5</v>
      </c>
      <c r="I31" s="115">
        <f t="shared" si="4"/>
        <v>1.6167722569086228E-2</v>
      </c>
      <c r="J31" s="116">
        <f t="shared" si="5"/>
        <v>1.5041097403715002E-3</v>
      </c>
    </row>
    <row r="32" spans="1:10" x14ac:dyDescent="0.25">
      <c r="A32" s="73" t="s">
        <v>246</v>
      </c>
      <c r="B32" s="108">
        <v>699.32660042999987</v>
      </c>
      <c r="C32" s="109">
        <v>787.69019385999991</v>
      </c>
      <c r="D32" s="110">
        <v>7.8818683196481443E-2</v>
      </c>
      <c r="E32" s="111">
        <v>6.9581761814256779E-2</v>
      </c>
      <c r="F32" s="112">
        <v>2677.1</v>
      </c>
      <c r="G32" s="113">
        <f t="shared" si="3"/>
        <v>0.1736989287776646</v>
      </c>
      <c r="H32" s="114" t="s">
        <v>5</v>
      </c>
      <c r="I32" s="115">
        <f t="shared" si="4"/>
        <v>0.1798302742908667</v>
      </c>
      <c r="J32" s="116">
        <f t="shared" si="5"/>
        <v>6.1313455132021022E-3</v>
      </c>
    </row>
    <row r="33" spans="1:10" x14ac:dyDescent="0.25">
      <c r="A33" s="73" t="s">
        <v>247</v>
      </c>
      <c r="B33" s="108">
        <v>284.42154713999997</v>
      </c>
      <c r="C33" s="109">
        <v>313.98965705999984</v>
      </c>
      <c r="D33" s="110">
        <v>3.2056169184035935E-2</v>
      </c>
      <c r="E33" s="111">
        <v>2.7736734188127041E-2</v>
      </c>
      <c r="F33" s="112">
        <v>503.8</v>
      </c>
      <c r="G33" s="113">
        <f t="shared" si="3"/>
        <v>3.2688177624364954E-2</v>
      </c>
      <c r="H33" s="114" t="s">
        <v>5</v>
      </c>
      <c r="I33" s="115">
        <f t="shared" si="4"/>
        <v>3.4725327409202526E-2</v>
      </c>
      <c r="J33" s="116">
        <f t="shared" si="5"/>
        <v>2.0371497848375719E-3</v>
      </c>
    </row>
    <row r="34" spans="1:10" x14ac:dyDescent="0.25">
      <c r="A34" s="73" t="s">
        <v>248</v>
      </c>
      <c r="B34" s="108">
        <v>1322.0671877899999</v>
      </c>
      <c r="C34" s="109">
        <v>1439.97090245</v>
      </c>
      <c r="D34" s="110">
        <v>0.14900562165776443</v>
      </c>
      <c r="E34" s="111">
        <v>0.12720192930514579</v>
      </c>
      <c r="F34" s="112">
        <v>2067.1999999999998</v>
      </c>
      <c r="G34" s="113">
        <f t="shared" si="3"/>
        <v>0.13412663911291631</v>
      </c>
      <c r="H34" s="114" t="s">
        <v>5</v>
      </c>
      <c r="I34" s="115">
        <f t="shared" si="4"/>
        <v>0.14145092202287182</v>
      </c>
      <c r="J34" s="116">
        <f t="shared" si="5"/>
        <v>7.3242829099555151E-3</v>
      </c>
    </row>
    <row r="35" spans="1:10" x14ac:dyDescent="0.25">
      <c r="A35" s="81" t="s">
        <v>249</v>
      </c>
      <c r="B35" s="117">
        <v>1333.1580070799996</v>
      </c>
      <c r="C35" s="118">
        <v>3148.8853739500005</v>
      </c>
      <c r="D35" s="119">
        <v>0.15025562955317467</v>
      </c>
      <c r="E35" s="120">
        <v>0.27816138093186471</v>
      </c>
      <c r="F35" s="121">
        <v>5455.1</v>
      </c>
      <c r="G35" s="122">
        <f t="shared" si="3"/>
        <v>0.3539445767341669</v>
      </c>
      <c r="H35" s="123" t="s">
        <v>5</v>
      </c>
      <c r="I35" s="124">
        <f t="shared" si="4"/>
        <v>0.3539953456905186</v>
      </c>
      <c r="J35" s="125">
        <f t="shared" si="5"/>
        <v>5.0768956351698868E-5</v>
      </c>
    </row>
    <row r="36" spans="1:10" customFormat="1" x14ac:dyDescent="0.25"/>
  </sheetData>
  <mergeCells count="3">
    <mergeCell ref="B22:I22"/>
    <mergeCell ref="B23:E23"/>
    <mergeCell ref="F23:I2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 priedas</vt:lpstr>
      <vt:lpstr>7 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</dc:creator>
  <cp:lastModifiedBy>Neringa</cp:lastModifiedBy>
  <dcterms:created xsi:type="dcterms:W3CDTF">2020-08-08T20:01:14Z</dcterms:created>
  <dcterms:modified xsi:type="dcterms:W3CDTF">2020-11-08T22:20:32Z</dcterms:modified>
</cp:coreProperties>
</file>