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V tarnyba\VPPS\2014-2020\Vertinimas\E-komercija COVID-19\PFSA derinimas\"/>
    </mc:Choice>
  </mc:AlternateContent>
  <bookViews>
    <workbookView xWindow="0" yWindow="0" windowWidth="30720" windowHeight="12936" tabRatio="908"/>
  </bookViews>
  <sheets>
    <sheet name="INSTRUKCIJA" sheetId="10" r:id="rId1"/>
    <sheet name="1. Specialusis kriterijus" sheetId="5" r:id="rId2"/>
    <sheet name="2. Projekto veiklos" sheetId="2" r:id="rId3"/>
    <sheet name="3.1. Fiksuota suma" sheetId="4" r:id="rId4"/>
    <sheet name="3.2. Fiksuotas įkainis" sheetId="11" r:id="rId5"/>
    <sheet name="3.3. Biudžetas" sheetId="12" r:id="rId6"/>
    <sheet name="4. NK kriterijai" sheetId="6" r:id="rId7"/>
    <sheet name="5. VP klausimai" sheetId="7" r:id="rId8"/>
    <sheet name="6. SVV" sheetId="8" r:id="rId9"/>
    <sheet name="7. SVV schema" sheetId="9" r:id="rId10"/>
  </sheets>
  <externalReferences>
    <externalReference r:id="rId11"/>
  </externalReferences>
  <definedNames>
    <definedName name="nuosava">[1]Lapas2!$L$7</definedName>
  </definedNames>
  <calcPr calcId="162913"/>
  <customWorkbookViews>
    <customWorkbookView name="Sigita Skrebė - Individuali peržiūra" guid="{ED36924B-3125-49E6-8A46-9E25A36276DB}" mergeInterval="0" personalView="1" maximized="1" xWindow="-13" yWindow="-13" windowWidth="2586" windowHeight="1386" activeSheetId="2"/>
    <customWorkbookView name="Elena Karolienė - Individuali peržiūra" guid="{34A7DAE8-3BD7-4625-A878-DA777337F276}" mergeInterval="0" personalView="1" maximized="1" xWindow="2391" yWindow="-9" windowWidth="2578" windowHeight="1408"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6" l="1"/>
  <c r="F4" i="11" l="1"/>
  <c r="F7" i="11" l="1"/>
  <c r="F6" i="11" l="1"/>
  <c r="E14" i="4"/>
  <c r="E8" i="11" l="1"/>
  <c r="F5" i="11"/>
  <c r="F8" i="11" s="1"/>
  <c r="D10" i="12" l="1"/>
  <c r="E10" i="12" s="1"/>
  <c r="D9" i="6"/>
  <c r="E8" i="5" l="1"/>
  <c r="E10" i="5" s="1"/>
  <c r="E25" i="4" l="1"/>
  <c r="E20" i="4"/>
  <c r="E9" i="4"/>
  <c r="D9" i="12" l="1"/>
  <c r="E9" i="12" s="1"/>
  <c r="D7" i="12"/>
  <c r="E26" i="4"/>
  <c r="F8" i="5"/>
  <c r="F10" i="5" s="1"/>
  <c r="G8" i="5"/>
  <c r="G10" i="5" s="1"/>
  <c r="D8" i="12" l="1"/>
  <c r="E8" i="12"/>
  <c r="D6" i="12"/>
  <c r="E7" i="12"/>
  <c r="E6" i="12" s="1"/>
  <c r="E11" i="5"/>
  <c r="E18" i="6"/>
  <c r="E15" i="6"/>
  <c r="D8" i="6"/>
  <c r="D11" i="12" l="1"/>
  <c r="E12" i="12" s="1"/>
  <c r="E11" i="12"/>
  <c r="D21" i="6"/>
</calcChain>
</file>

<file path=xl/sharedStrings.xml><?xml version="1.0" encoding="utf-8"?>
<sst xmlns="http://schemas.openxmlformats.org/spreadsheetml/2006/main" count="232" uniqueCount="215">
  <si>
    <t>Gautos pagalbos suma</t>
  </si>
  <si>
    <t>Pagalbos teikėjas</t>
  </si>
  <si>
    <t>Pagalbos suteikimo data</t>
  </si>
  <si>
    <t>2020 m. lapkričio mėn.</t>
  </si>
  <si>
    <t>2020 m. gruodžio mėn.</t>
  </si>
  <si>
    <t>2021 m. sausio mėn.</t>
  </si>
  <si>
    <t>2019 m. lapkričio mėn.</t>
  </si>
  <si>
    <t>2019 m. gruodžio mėn.</t>
  </si>
  <si>
    <t>2020 m. sausio mėn.</t>
  </si>
  <si>
    <t>2019-11 - 2020-01</t>
  </si>
  <si>
    <t>2018 m. pardavimo pajamos, Eur</t>
  </si>
  <si>
    <t>2019 m. pardavimo pajamos, Eur</t>
  </si>
  <si>
    <t>2020 m. pardavimo pajamos, Eur</t>
  </si>
  <si>
    <t>Veikla Nr. 1</t>
  </si>
  <si>
    <t>Veikla Nr. 2</t>
  </si>
  <si>
    <t>Veikla Nr. 3</t>
  </si>
  <si>
    <t>Veikla Nr. n</t>
  </si>
  <si>
    <t>n.</t>
  </si>
  <si>
    <t>2.</t>
  </si>
  <si>
    <t>1.</t>
  </si>
  <si>
    <t>Klientų savitarnos sprendimo aprašymas</t>
  </si>
  <si>
    <t>Pasirinkti</t>
  </si>
  <si>
    <t>išteklių valdymo sistemos integravimo  į produktų ir paslaugų elektroninės prekybos platformas sprendimus</t>
  </si>
  <si>
    <t>10.2</t>
  </si>
  <si>
    <t>10.1</t>
  </si>
  <si>
    <t>Duomenys apie paraišką:</t>
  </si>
  <si>
    <t>Pareiškėjo pavadinimas</t>
  </si>
  <si>
    <t>Projekto pavadinimas</t>
  </si>
  <si>
    <t>Antanas Antanas</t>
  </si>
  <si>
    <t>Domas Domaitis</t>
  </si>
  <si>
    <t>Jonas Jonaitis</t>
  </si>
  <si>
    <t>Petras Petraitis</t>
  </si>
  <si>
    <t>UAB H (P)</t>
  </si>
  <si>
    <t>UAB C (S)</t>
  </si>
  <si>
    <t>UAB B (SE)</t>
  </si>
  <si>
    <t>UAB A (P)</t>
  </si>
  <si>
    <t>Pareiškėjas UAB</t>
  </si>
  <si>
    <t>Pareiškėjo valdomos įmonės</t>
  </si>
  <si>
    <t>UAB E (P)</t>
  </si>
  <si>
    <t>UAB F (S)</t>
  </si>
  <si>
    <t>UAB I (PS)</t>
  </si>
  <si>
    <t>UAB G (P)</t>
  </si>
  <si>
    <t>Eglė Eglaitė</t>
  </si>
  <si>
    <t>Juozas Juozaitis</t>
  </si>
  <si>
    <t>UAB H</t>
  </si>
  <si>
    <t>Fizinis asmuo -</t>
  </si>
  <si>
    <t>Pareiškėjas -</t>
  </si>
  <si>
    <t>Kitos įmonės-</t>
  </si>
  <si>
    <t>UAB E</t>
  </si>
  <si>
    <t xml:space="preserve">Susijusi įmonė - (S) </t>
  </si>
  <si>
    <t>Partnerinė įmonė - (P)</t>
  </si>
  <si>
    <t>Susijusios partnerinė (SP)</t>
  </si>
  <si>
    <t xml:space="preserve">Direktorius - </t>
  </si>
  <si>
    <t>Veiklos pavadinimas</t>
  </si>
  <si>
    <t>EVRK 2 red. kodas</t>
  </si>
  <si>
    <r>
      <t>Prie paraiškos gali būti pridedami kiti dokumentai, patvirtinantys ar pagrindžiantys paraiškoje pateiktą informaciją.
Užpildytas Aprašo 4 priedas teikiamas kartu su paraiška elektroninėje versijoje .</t>
    </r>
    <r>
      <rPr>
        <i/>
        <sz val="12"/>
        <color theme="1"/>
        <rFont val="Times New Roman"/>
        <family val="1"/>
        <charset val="186"/>
      </rPr>
      <t>xlsx</t>
    </r>
    <r>
      <rPr>
        <sz val="12"/>
        <color theme="1"/>
        <rFont val="Times New Roman"/>
        <family val="1"/>
        <charset val="186"/>
      </rPr>
      <t xml:space="preserve"> formatu.
Teikiamoje elektroninėje versijoje turi likti visos skaičiavimams naudotos formulės.</t>
    </r>
  </si>
  <si>
    <t>* jei įmonė veikia trumpiau nei 3 metus, vedamas mėnesio vidurkis ir dauginama iš 12 mėn.</t>
  </si>
  <si>
    <t>Sritis (modulis)</t>
  </si>
  <si>
    <t>Eil. Nr.</t>
  </si>
  <si>
    <t>Komercinį pasiūlymą pateikęs tiekėjas, komercinio pasiūlymo data ir numeris</t>
  </si>
  <si>
    <t>Kaina, Eur be PVM</t>
  </si>
  <si>
    <t>Projekto įgyvendinimo metu planuojamų dirbti darbo valandų skaičius</t>
  </si>
  <si>
    <t>Darbuotojui nustatytos tinkamos finansuoti darbo užmokesčio išlaidos</t>
  </si>
  <si>
    <t>Išlaidų pavadinimas Nr. 1</t>
  </si>
  <si>
    <t>Fiksuotoji suma*:</t>
  </si>
  <si>
    <t>Išlaidų pavadinimas Nr. 2</t>
  </si>
  <si>
    <t>Fiksuotoji suma:</t>
  </si>
  <si>
    <t>Darbuotojas Nr. 1</t>
  </si>
  <si>
    <t>Darbuotojas Nr. 2</t>
  </si>
  <si>
    <t>&lt;...&gt;</t>
  </si>
  <si>
    <t>Darbo užmokesčio tinkamų finansuoti išlaidų suma iš viso:</t>
  </si>
  <si>
    <t>Pareiškėjo vykdomos veiklos pagal EVRK 2 red. kodas, kurio fiksuotas įkainis naudojamas skaičiavimui, ir jo pasirinkimo paaiškinimas:</t>
  </si>
  <si>
    <t>Fiksuotoji projekto išlaidų suma iš viso:</t>
  </si>
  <si>
    <t>Taip</t>
  </si>
  <si>
    <t>Ne</t>
  </si>
  <si>
    <t>Poreikis</t>
  </si>
  <si>
    <t>Klientai</t>
  </si>
  <si>
    <t>Rezultatai</t>
  </si>
  <si>
    <t>Terminai</t>
  </si>
  <si>
    <t>Pagrindiniai funkciniai reikalavimai</t>
  </si>
  <si>
    <t>Pareiškėjo dalyviai</t>
  </si>
  <si>
    <t>Sutartiniai ženklai:</t>
  </si>
  <si>
    <t xml:space="preserve">UAB Paryškintam fone </t>
  </si>
  <si>
    <r>
      <rPr>
        <b/>
        <sz val="12"/>
        <color theme="1"/>
        <rFont val="Times New Roman"/>
        <family val="1"/>
        <charset val="186"/>
      </rPr>
      <t>1. Pareiškėjo vykdomos veiklos priskiriamos Ekonominės veiklos rūšių klasifikatoriui (EVRK 2 red.), patvirtintam Statistikos departamento prie Lietuvos Respublikos Vyriausybės generalinio direktoriaus 2007 m. spalio 31 d. įsakymu Nr. DĮ-226 „Dėl Ekonominės veiklos rūšių klasifikatoriaus patvirtinimo“ (taikoma vertinant projekto atitiktį Aprašo 19.2 papunkčio nuostatoms)</t>
    </r>
    <r>
      <rPr>
        <sz val="12"/>
        <color theme="1"/>
        <rFont val="Times New Roman"/>
        <family val="1"/>
        <charset val="186"/>
      </rPr>
      <t xml:space="preserve"> - pildomas lapas „</t>
    </r>
    <r>
      <rPr>
        <i/>
        <sz val="12"/>
        <color theme="1"/>
        <rFont val="Times New Roman"/>
        <family val="1"/>
        <charset val="186"/>
      </rPr>
      <t>1. Specialusis kriterijus</t>
    </r>
    <r>
      <rPr>
        <sz val="12"/>
        <color theme="1"/>
        <rFont val="Times New Roman"/>
        <family val="1"/>
        <charset val="186"/>
      </rPr>
      <t>“</t>
    </r>
    <r>
      <rPr>
        <b/>
        <sz val="12"/>
        <color theme="1"/>
        <rFont val="Times New Roman"/>
        <family val="1"/>
        <charset val="186"/>
      </rPr>
      <t xml:space="preserve"> </t>
    </r>
  </si>
  <si>
    <r>
      <rPr>
        <b/>
        <sz val="12"/>
        <color theme="1"/>
        <rFont val="Times New Roman"/>
        <family val="1"/>
        <charset val="186"/>
      </rPr>
      <t xml:space="preserve">2. Pareiškėjo remiamos veiklos (taikoma vertinant projekto atitiktį Aprašo 10 punkto nuostatoms) - </t>
    </r>
    <r>
      <rPr>
        <sz val="12"/>
        <color theme="1"/>
        <rFont val="Times New Roman"/>
        <family val="1"/>
        <charset val="186"/>
      </rPr>
      <t xml:space="preserve">pildomas lapas </t>
    </r>
    <r>
      <rPr>
        <i/>
        <sz val="12"/>
        <color theme="1"/>
        <rFont val="Times New Roman"/>
        <family val="1"/>
        <charset val="186"/>
      </rPr>
      <t>„2. Projekto veiklos</t>
    </r>
    <r>
      <rPr>
        <sz val="12"/>
        <color theme="1"/>
        <rFont val="Times New Roman"/>
        <family val="1"/>
        <charset val="186"/>
      </rPr>
      <t>“. Pateikiama informacija apie projekte vykdomas veiklas.</t>
    </r>
  </si>
  <si>
    <t>1.1. Iš viso pajamų, Eur (turi sutapti su pelno (nuostolių) ataskaitoje nurodyta suma eilutėje „Pardavimo pajamos“)</t>
  </si>
  <si>
    <t>2. Pareiškėjo remiamos veiklos (taikoma vertinant projekto atitiktį Aprašo 10 punkto nuostatoms)</t>
  </si>
  <si>
    <t>1 lentelė</t>
  </si>
  <si>
    <t>2.1 lentelė</t>
  </si>
  <si>
    <t>2.1. Projekte vykdoma veikla</t>
  </si>
  <si>
    <t>klientų savitarnos sprendimai produktų ir paslaugų elektroninėse prekybos platformose, įskaitant gamybos ir paslaugų užsakymų valdymo sprendimus</t>
  </si>
  <si>
    <r>
      <t xml:space="preserve">Įmonės </t>
    </r>
    <r>
      <rPr>
        <b/>
        <sz val="12"/>
        <color theme="1"/>
        <rFont val="Times New Roman"/>
        <family val="1"/>
        <charset val="186"/>
      </rPr>
      <t>turimi</t>
    </r>
    <r>
      <rPr>
        <sz val="12"/>
        <color theme="1"/>
        <rFont val="Times New Roman"/>
        <family val="1"/>
        <charset val="186"/>
      </rPr>
      <t xml:space="preserve"> klientų savitarnos sprendimai</t>
    </r>
  </si>
  <si>
    <t>2.2.1.</t>
  </si>
  <si>
    <r>
      <t xml:space="preserve">Klientų savitarnos sprendimas </t>
    </r>
    <r>
      <rPr>
        <i/>
        <sz val="12"/>
        <color rgb="FF000000"/>
        <rFont val="Times New Roman"/>
        <family val="1"/>
        <charset val="186"/>
      </rPr>
      <t>(nurodyti)</t>
    </r>
  </si>
  <si>
    <t>Sprendimų aprašymas</t>
  </si>
  <si>
    <r>
      <t xml:space="preserve">2.2. Projekte </t>
    </r>
    <r>
      <rPr>
        <sz val="8"/>
        <color theme="1"/>
        <rFont val="Times New Roman"/>
        <family val="1"/>
        <charset val="186"/>
      </rPr>
      <t> </t>
    </r>
    <r>
      <rPr>
        <b/>
        <sz val="12"/>
        <color rgb="FF000000"/>
        <rFont val="Times New Roman"/>
        <family val="1"/>
        <charset val="186"/>
      </rPr>
      <t>numatomi diegti klientų savitarnos sprendimai</t>
    </r>
  </si>
  <si>
    <t>2.2 lentelė</t>
  </si>
  <si>
    <t>(Aprašyti, ko tikimasi kai bus įdiegtas klientų savitarnos sprendimas)</t>
  </si>
  <si>
    <t>2.2.1.1.</t>
  </si>
  <si>
    <t>3.</t>
  </si>
  <si>
    <t>Išteklių valdymo sistemos integracijos pobūdis ir funkcionalumas, kuris užtikrina klientų kokybinį nuotolinį aptarnavimą</t>
  </si>
  <si>
    <t>2.2.2.</t>
  </si>
  <si>
    <t>3.1 lentelė</t>
  </si>
  <si>
    <t>3.2 lentelė</t>
  </si>
  <si>
    <t>3.1.1.</t>
  </si>
  <si>
    <t>3.1.2.</t>
  </si>
  <si>
    <t>3.1.3.</t>
  </si>
  <si>
    <t>3.2.1.</t>
  </si>
  <si>
    <t>3.2.2.</t>
  </si>
  <si>
    <t>3.2.3.</t>
  </si>
  <si>
    <t>3.3.1.</t>
  </si>
  <si>
    <t>3.3.2.</t>
  </si>
  <si>
    <t>3.3.3.</t>
  </si>
  <si>
    <t>3.4.1.</t>
  </si>
  <si>
    <t>3.4.2.</t>
  </si>
  <si>
    <t>3.4.3.</t>
  </si>
  <si>
    <t>Darbuotojas Nr. n</t>
  </si>
  <si>
    <t>(Nurodomas EVRK 2 red. kodas ir paaiškinimas)</t>
  </si>
  <si>
    <t>Darbo užmokesčio fiksuotasis įkainis**, Eur/val.</t>
  </si>
  <si>
    <t>4. Pareiškėjo pajamų augimo potencialas (taikoma vertinant projekto atitiktį Aprašo 2 priedo 1 punkto nuostatoms).</t>
  </si>
  <si>
    <t>4 lentelė</t>
  </si>
  <si>
    <t>N+1 (pirmais metais po projekto pabaigos), Eur</t>
  </si>
  <si>
    <t>4.2. Pajamų pokytis, Eur</t>
  </si>
  <si>
    <t>4.3. Prašomas investicijos dydis, Eur</t>
  </si>
  <si>
    <t>(Aprašyti)</t>
  </si>
  <si>
    <t>5 lentelė</t>
  </si>
  <si>
    <t>Vertinamas laikotarpis</t>
  </si>
  <si>
    <t>2020-11 - 2021-01</t>
  </si>
  <si>
    <t>Vertinamo laikotarpio mėnuo</t>
  </si>
  <si>
    <t>Ekonominės veiklos pajamos už vertinamą mėnesį, Eur</t>
  </si>
  <si>
    <t>Vidutinės mėnesio pajamos už vertinamą laikotarpį, Eur</t>
  </si>
  <si>
    <t>4.1. Pardavimo pajamos (turi  sutapti su pelno (nuostolių) ataskaitoje nurodyta suma eilutėje „Pardavimo pajamos“), Eur</t>
  </si>
  <si>
    <t>Prioritetas suteikiamas pareiškėjams, kurių ekonominės veiklos vidutinės mėnesio pajamos, skaičiuojant nuo 2020 m. lapkričio 1 d. iki 2021 m. sausio 31 d., palyginti su 2019 metų ir 2020 metų atitinkamo laikotarpio vidutinėmis mėnesio pajamomis, sumažėjo ne mažiau kaip 30 procentų.</t>
  </si>
  <si>
    <t>Pajamų sumažėjimas lyginant 2019 m. lapkričio 1 d. – 2020 m. sausio 31 d. ir 2020 m. lapkričio 1 d. – 2021 m. sausio 31 d. laikotarpius, proc.</t>
  </si>
  <si>
    <t>6 lentelė</t>
  </si>
  <si>
    <t>1. Pareiškėjo vykdomos veiklos priskiriamos Ekonominės veiklos rūšių klasifikatoriui (EVRK 2 red.), patvirtintam Statistikos departamento prie Lietuvos Respublikos Vyriausybės generalinio direktoriaus 2007 m. spalio 31 d. įsakymu Nr. DĮ-226 „Dėl Ekonominės veiklos rūšių klasifikatoriaus patvirtinimo“ (taikoma vertinant projekto atitiktį Aprašo 19.2 papunkčio nuostatoms)</t>
  </si>
  <si>
    <t>7 lentelė</t>
  </si>
  <si>
    <t>8 lentelė</t>
  </si>
  <si>
    <t>Planuojama gauti pagalbos suma (ne iš Lietuvos Respublikos ekonomikos ir inovacijų ministerijos)</t>
  </si>
  <si>
    <r>
      <t xml:space="preserve">Pateikite informaciją apie pareiškėjo gautą per paskutinius 3 metus iki paraiškos pateikimo ir planuojamą gauti valstybės pagalbą, </t>
    </r>
    <r>
      <rPr>
        <b/>
        <i/>
        <sz val="12"/>
        <color theme="1"/>
        <rFont val="Times New Roman"/>
        <family val="1"/>
        <charset val="186"/>
      </rPr>
      <t>de minimis</t>
    </r>
    <r>
      <rPr>
        <b/>
        <sz val="12"/>
        <color theme="1"/>
        <rFont val="Times New Roman"/>
        <family val="1"/>
        <charset val="186"/>
      </rPr>
      <t xml:space="preserve"> pagalbą ir kitą paramą projektui.</t>
    </r>
  </si>
  <si>
    <t>(Jei taip, pateikti išsamų aprašymą (nurodyti susijusią finansinę priemonę, nuorodų numerius, datas, prašytas sumas, suteiktas sumas ir kita)</t>
  </si>
  <si>
    <t>(Jei taip, prašome išsamiai aprašyti (nurodyti tikslius duomenis, nuorodų numerius, datas, prašytas sumas, gautas sumas ir kita)</t>
  </si>
  <si>
    <r>
      <t xml:space="preserve">Veiklų, vykdomų pagal Aprašo 10 punktą, išlaidų suvestinė lentelė pagal išlaidų kategorijas </t>
    </r>
    <r>
      <rPr>
        <b/>
        <sz val="12"/>
        <color rgb="FFC00000"/>
        <rFont val="Times New Roman"/>
        <family val="1"/>
        <charset val="186"/>
      </rPr>
      <t>(lentelė užsipildo automatiškai)</t>
    </r>
  </si>
  <si>
    <t>Išlaidų kategorijos pavadinimas</t>
  </si>
  <si>
    <t>Finansavimo suma, Eur</t>
  </si>
  <si>
    <t>4.1</t>
  </si>
  <si>
    <t>*fiksuotoji suma nustatoma pagal mažiausios kainos kriterijų (Eur be PVM). Pvz. Išlaidų Nr. 1 kainai pagrįsti pateikti 3 komerciniai pasiūlymai už 4 000 Eur, 5 000 Eur ir 5 500 Eur, tai fiksuotoji suma bus 4 000 Eur.</t>
  </si>
  <si>
    <r>
      <t>Išlaidų kategorija Nr. 4 pagal Aprašo 45 p. lentelę</t>
    </r>
    <r>
      <rPr>
        <i/>
        <sz val="12"/>
        <color indexed="8"/>
        <rFont val="Times New Roman"/>
        <family val="1"/>
        <charset val="186"/>
      </rPr>
      <t xml:space="preserve"> (pvz., nematerialaus turto įsigijimas)</t>
    </r>
  </si>
  <si>
    <r>
      <t xml:space="preserve">Dokumentai, įrodantys pagal fiksuotąsias projekto išlaidų sumas apmokamų rezultatų pasiekimą </t>
    </r>
    <r>
      <rPr>
        <sz val="12"/>
        <color indexed="8"/>
        <rFont val="Times New Roman"/>
        <family val="1"/>
        <charset val="186"/>
      </rPr>
      <t>(bus įtraukiama į projekto sutartį)</t>
    </r>
  </si>
  <si>
    <r>
      <t>Projekto įgyvendinimo metu planuojamų dirbti darbo valandų skaičiaus pagrindimas ir
 dokumentai, įrodantys pagal fiksuotuosius projekto išlaidų vieneto įkainius (toliau – fiksuotasis įkainis)</t>
    </r>
    <r>
      <rPr>
        <sz val="12"/>
        <color indexed="8"/>
        <rFont val="Times New Roman"/>
        <family val="1"/>
        <charset val="186"/>
      </rPr>
      <t xml:space="preserve"> (bus įtraukiama į projekto sutartį)</t>
    </r>
    <r>
      <rPr>
        <b/>
        <sz val="12"/>
        <color indexed="8"/>
        <rFont val="Times New Roman"/>
        <family val="1"/>
        <charset val="186"/>
      </rPr>
      <t xml:space="preserve">
</t>
    </r>
  </si>
  <si>
    <t>INFORMACIJA, REIKALINGA PROJEKTO ATITIKČIAI 2014–2020 METŲ EUROPOS SĄJUNGOS FONDŲ INVESTICIJŲ VEIKSMŲ PROGRAMOS 13 PRIORITETO „VEIKSMŲ, SKIRTŲ COVID-19 PANDEMIJOS SUKELTAI KRIZEI ĮVEIKTI, SKATINIMAS IR PASIRENGIMAS APLINKĄ TAUSOJANČIAM, SKAITMENINIAM IR TVARIAM EKONOMIKOS ATSIGAVIMUI“ PRIEMONĖS NR. 13.1.1-LVPA-K-860 „E. KOMERCIJOS MODELIS COVID-19“ PROJEKTŲ FINANSAVIMO SĄLYGŲ APRAŠO NUOSTATOMS IR PROJEKTŲ ATRANKOS KRITERIJAMS ĮVERTINTI</t>
  </si>
  <si>
    <t>2014–2020 metų Europos Sąjungos fondų investicijų veiksmų programos13 prioriteto „Veiksmų, skirtų COVID-19 pandemijos sukeltai krizei įveikti, skatinimas ir pasirengimas aplinką tausojančiam, skaitmeniniam ir tvariam ekonomikos atgaivinimui“ 
priemonės Nr. 13.1.1-LVPA-K-860 „E. komercijos modelis COVID-19“ projektų finansavimo sąlygų aprašo 4 priedas</t>
  </si>
  <si>
    <t>Kartu su paraiška pareiškėjas turi pateikti informaciją, reikalingą projekto atitikčiai priemonės Nr. 13.1.1-LVPA-K-860 „E. komercijos modelis COVID-19“ projektų finansavimo sąlygų aprašo (toliau - Aprašas) nuostatoms ir projektų atrankos kriterijams įvertinti, t.y. užpildyti Aprašo 4 priedą:</t>
  </si>
  <si>
    <t>Pareiškėjo vykdoma veikla (-os) pagal EVRK 2 red.</t>
  </si>
  <si>
    <t>1.2. Pajamų  suma iš veiklų, nesusijusių su pačios įmonės pagamintos produkcijos pardavimu, Eur</t>
  </si>
  <si>
    <t>1.3. Pajamų suma iš pačios įmonės pagamintos produkcijos, Eur</t>
  </si>
  <si>
    <t>1.4. Pačios įmonės pagamintos produkcijos pajamų vidurkis per 3 finansinius metus iki paraiškos pateikimo, Eur*</t>
  </si>
  <si>
    <t>Interneto svetainės ir kitų modulių sąveikos su klientų savitarnos sprendimais funkcionalumas ir jam keliami reikalavimai</t>
  </si>
  <si>
    <t xml:space="preserve">Patvirtinu, kad komerciniai pasiūlymai pateikti pagal Aprašo 4 priedo 2 punkte pateiktą projekto veiklų aprašymą 
Patvirtinu, kad komerciniai pasiūlymai pateikti pagal Aprašo 4 priedo 2 punkte pateiktą projekto veiklų aprašymą 
Patvirtinu, kad komerciniai pasiūlymai pateikti pagal Aprašo 4 priedo 2 punkte pateiktą projekto veiklų aprašymą </t>
  </si>
  <si>
    <t>(pareiškėjo vadovo arba jo įgalioto asmens pareigos, vardas, pavardė)</t>
  </si>
  <si>
    <t>(Aprašyti esamus įmonės procesus, kokios kyla problemos, ko trūksta, ką reikia patobulinti. Nurodyti naudojamą išteklių valdymo sistemą (jei naudoja), licencijuotus išteklių valdymo sistemos modulius ir klientų skaičių. Jei neturi klientų savitarnos sprendimų, nepildoma)</t>
  </si>
  <si>
    <t>(Aprašyti svarbiausias problemas, diegiamų sprendimų poreikį, nurodyti, kas keičiama (jei taikoma), nurodyti licencijų kiekio poreikį)</t>
  </si>
  <si>
    <t>(Nurodyti, kas bus savitarnos sprendimo klientais (pavyzdžiui, galutiniai vartotojai ir fiziniai asmenys (B2C) ar tarpininkai / didmenininkai, mažmenininkai ir verslo atstovai ir panašiai (B2B, B2G) ir kita.))</t>
  </si>
  <si>
    <t>(Pateikiami konkretūs pagrindinių projekto etapų terminai ir galutinis terminas, iki kada visiškai funkcionuos e. komercijos modelio sistema)</t>
  </si>
  <si>
    <t>(Aprašyti, kaip funkcionuos planuojama sukurti e. komercijos modelio Sistema, tiek iš kliento, tiek iš įmonės valdymo pozicijų, kad būtų užtikrintas nuotolinis klientų aptarnavimas)</t>
  </si>
  <si>
    <t>(Aprašyti, kokie išteklių valdymo sistemos moduliai bus integruojami, kokia bus integracija su klientų savitarnos sprendimu (-ais). Aprašyti modifikuotinus programinės įrangos modulius, reikalingus klientų nuotoliniam aptarnavimui, ir pagrįsti modifikavimo poreikį, kad jis yra būtinas e. komercijos modelio sistemai (pavyzdžiui, kainodaros modulio modifikavimas))</t>
  </si>
  <si>
    <r>
      <t xml:space="preserve">3.1. Fiksuotųjų projekto išlaidų sumų lentelė
</t>
    </r>
    <r>
      <rPr>
        <sz val="12"/>
        <color indexed="8"/>
        <rFont val="Times New Roman"/>
        <family val="1"/>
        <charset val="186"/>
      </rPr>
      <t>(Lentelė pildoma, jeigu projekto įgyvendinimo metu planuojama pirkti iš išorės tiekėjų)</t>
    </r>
  </si>
  <si>
    <r>
      <t xml:space="preserve">3.2. Fiksuotųjų projekto išlaidų vieneto įkainių lentelė 
</t>
    </r>
    <r>
      <rPr>
        <sz val="12"/>
        <color indexed="8"/>
        <rFont val="Times New Roman"/>
        <family val="1"/>
        <charset val="186"/>
      </rPr>
      <t>(Lentelė pildoma, kai projekto įgyvendinimo metu projekto vykdytojo darbuotojai vykdys su e.komercijos modelio diegimu būtinas užduotis)</t>
    </r>
  </si>
  <si>
    <t>Darbuotojo, vykdančio projekto veiklas, pareigos</t>
  </si>
  <si>
    <t>Darbuotojo, vykdančio projekto veiklas, vardas ir pavardė</t>
  </si>
  <si>
    <r>
      <t xml:space="preserve">Projekto vykdytojo darbuotojų, atliekančių su e.komercijos modelio diegimu būtinas užduotis (pvz.: prekių kortelių aprašymas, sukonfigūravimas, pasiruošimas diegimui, testavimas ir kt.), darbo užmokestis ir išlaidos su darbo santykiais susijusiems darbdavio įsipareigojimams, </t>
    </r>
    <r>
      <rPr>
        <b/>
        <sz val="12"/>
        <color theme="1"/>
        <rFont val="Times New Roman"/>
        <family val="1"/>
        <charset val="186"/>
      </rPr>
      <t>gali sudaryti ne daugiau kaip 20 proc. nuo tinkamų finansuoti išlaidų sumos.</t>
    </r>
  </si>
  <si>
    <t>Paraiškos pateikimo metais (2021 m.) (pagal patvirtintos finansinės atskaitomybės dokumentus už 2020 m.), Eur</t>
  </si>
  <si>
    <t>4.4. Viešųjų investicijų poveikis pareiškėjo pajamų padidėjimui, proc.</t>
  </si>
  <si>
    <t>4.5. Rezultato stebėsenos rodiklis „Investicijas gavusios įmonės pajamų padidėjimas, proc.“</t>
  </si>
  <si>
    <r>
      <t xml:space="preserve">5. Pareiškėjo pajamos (taikoma vertinant projekto atitiktį Aprašo 2 priedo 2 punkto nuostatoms)
</t>
    </r>
    <r>
      <rPr>
        <sz val="12"/>
        <color theme="1"/>
        <rFont val="Times New Roman"/>
        <family val="1"/>
        <charset val="186"/>
      </rPr>
      <t>(pildoma, jei pareiškėjas neteikia Valstybinei mokesčių inspekcijai prie Lietuvos Respublikos finansų ministerijos mėnesinių PVM deklaracijų)</t>
    </r>
  </si>
  <si>
    <t>6. Gauta (planuojama gauti) valstybės pagalba projektui</t>
  </si>
  <si>
    <t>7. Kiti Europos Sąjungos, Lietuvos Respublikos ar kiti finansavimo šaltiniai</t>
  </si>
  <si>
    <r>
      <rPr>
        <b/>
        <sz val="12"/>
        <color theme="1"/>
        <rFont val="Times New Roman"/>
        <family val="1"/>
        <charset val="186"/>
      </rPr>
      <t xml:space="preserve">5. Pareiškėjo pajamos (taikoma vertinant projekto atitiktį Aprašo 2 priedo 2 punkto nuostatoms) - </t>
    </r>
    <r>
      <rPr>
        <sz val="12"/>
        <color theme="1"/>
        <rFont val="Times New Roman"/>
        <family val="1"/>
        <charset val="186"/>
      </rPr>
      <t xml:space="preserve">pildoma lapo </t>
    </r>
    <r>
      <rPr>
        <i/>
        <sz val="12"/>
        <color theme="1"/>
        <rFont val="Times New Roman"/>
        <family val="1"/>
        <charset val="186"/>
      </rPr>
      <t>„4. NK kriterijai</t>
    </r>
    <r>
      <rPr>
        <sz val="12"/>
        <color theme="1"/>
        <rFont val="Times New Roman"/>
        <family val="1"/>
        <charset val="186"/>
      </rPr>
      <t>“ 5 lentelė. Pildoma, jei pareiškėjas neteikia VMI mėnesinių PVM deklaracijų. Prioritetas suteikiamas pareiškėjams, kurių ekonominės veiklos vidutinės mėnesio pajamos, skaičiuojant nuo 2020 m. lapkričio 1 d. iki 2021 m. sausio 31 d., palyginti su 2019 metų ir 2020 metų atitinkamo laikotarpio vidutinėmis mėnesio pajamomis, sumažėjo ne mažiau kaip 30 procentų.</t>
    </r>
  </si>
  <si>
    <r>
      <rPr>
        <b/>
        <sz val="12"/>
        <color theme="1"/>
        <rFont val="Times New Roman"/>
        <family val="1"/>
        <charset val="186"/>
      </rPr>
      <t xml:space="preserve">7. Kiti Europos Sąjungos, Lietuvos Respublikos ar kiti finansavimo šaltiniai - </t>
    </r>
    <r>
      <rPr>
        <sz val="12"/>
        <color theme="1"/>
        <rFont val="Times New Roman"/>
        <family val="1"/>
        <charset val="186"/>
      </rPr>
      <t xml:space="preserve">pildoma lapo </t>
    </r>
    <r>
      <rPr>
        <i/>
        <sz val="12"/>
        <color theme="1"/>
        <rFont val="Times New Roman"/>
        <family val="1"/>
        <charset val="186"/>
      </rPr>
      <t>„5. VP klausimai“</t>
    </r>
    <r>
      <rPr>
        <sz val="12"/>
        <color theme="1"/>
        <rFont val="Times New Roman"/>
        <family val="1"/>
        <charset val="186"/>
      </rPr>
      <t xml:space="preserve"> 7 lentelė. Pateikiama informacija dėl paramos šiam projektui arba jo daliai iš bet kurio kito Europos Sąjungos, Lietuvos Respublikos ar kitų finansavimo šaltinių.</t>
    </r>
  </si>
  <si>
    <r>
      <rPr>
        <b/>
        <sz val="12"/>
        <color theme="1"/>
        <rFont val="Times New Roman"/>
        <family val="1"/>
        <charset val="186"/>
      </rPr>
      <t xml:space="preserve">6. Juridinio asmens dalyvių struktūra ir ryšiai - </t>
    </r>
    <r>
      <rPr>
        <sz val="12"/>
        <color theme="1"/>
        <rFont val="Times New Roman"/>
        <family val="1"/>
        <charset val="186"/>
      </rPr>
      <t xml:space="preserve">pildomi lapai </t>
    </r>
    <r>
      <rPr>
        <i/>
        <sz val="12"/>
        <color theme="1"/>
        <rFont val="Times New Roman"/>
        <family val="1"/>
        <charset val="186"/>
      </rPr>
      <t>„6. SVV</t>
    </r>
    <r>
      <rPr>
        <sz val="12"/>
        <color theme="1"/>
        <rFont val="Times New Roman"/>
        <family val="1"/>
        <charset val="186"/>
      </rPr>
      <t xml:space="preserve">“ ir </t>
    </r>
    <r>
      <rPr>
        <i/>
        <sz val="12"/>
        <color theme="1"/>
        <rFont val="Times New Roman"/>
        <family val="1"/>
        <charset val="186"/>
      </rPr>
      <t>„7. SVV schema</t>
    </r>
    <r>
      <rPr>
        <sz val="12"/>
        <color theme="1"/>
        <rFont val="Times New Roman"/>
        <family val="1"/>
        <charset val="186"/>
      </rPr>
      <t>“ kaip papildoma informacija siekiant įsitikinti ar pateikti Smulkiojo ar vidutinio verslo subjekto statuso (toliau - SVV) deklaracijos duomenys yra tikslūs ir įmonės statusas yra nustatytas tinkamai.</t>
    </r>
  </si>
  <si>
    <t>Iš viso:</t>
  </si>
  <si>
    <t>Tinkamų finansuoti išlaidų suma, Eur</t>
  </si>
  <si>
    <t>Įranga, įrenginiai ir kitas turtas</t>
  </si>
  <si>
    <t>5</t>
  </si>
  <si>
    <t>Projekto vykdymas</t>
  </si>
  <si>
    <t>5.3</t>
  </si>
  <si>
    <t>Programinė įranga: tiesiogiai su remiama veikla susijusios naujos programinės įrangos įsigijimo ir pritaikymo arba esamos programinės įrangos modifikavimo išlaidos</t>
  </si>
  <si>
    <t>Projekto vykdytojo darbuotojų, atliekančių su e. komercijos modelio diegimu susijusias būtinas užduotis, darbo užmokestis ir išlaidos su darbo santykiais susijusiems darbdavio įsipareigojimams</t>
  </si>
  <si>
    <t>Finansavimo intensyvumas</t>
  </si>
  <si>
    <t>Tiesiogiai su projekto veiklomis susijusios programinės įrangos nuomos projekto įgyvendinimo ir poprojektinės priežiūros laikotarpiui išlaidos
Su remiama veikla susijusių programavimo darbų išlaidos</t>
  </si>
  <si>
    <t>5.1
5.2</t>
  </si>
  <si>
    <t>Ar 5.3 išlaidos neviršija 20 proc. visų tinkamų projekto išlaidų:</t>
  </si>
  <si>
    <t>8. Juridinio  asmens dalyvių struktūra ir ryšiai (pildoma siekiant įsitikinti ar pateikti Smulkiojo ar vidutinio verslo subjekto statuso (toliau - SVV) deklaracijos duomenys yra tikslūs ir įmonės statusas yra nustatytas tinkamai)</t>
  </si>
  <si>
    <r>
      <t xml:space="preserve">Primename, kad pagal Lietuvos Respublikos smulkiojo ir vidutinio verslo plėtros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12"/>
        <color theme="1"/>
        <rFont val="Times New Roman"/>
        <family val="1"/>
        <charset val="186"/>
      </rPr>
      <t xml:space="preserve">Esant dideliam su pareiškėju susijusių ir partnerių įmonių, fizinių asmenų skaičiui, rekomenduojame pateikti ryšių schemą lape </t>
    </r>
    <r>
      <rPr>
        <b/>
        <i/>
        <sz val="12"/>
        <color theme="1"/>
        <rFont val="Times New Roman"/>
        <family val="1"/>
        <charset val="186"/>
      </rPr>
      <t>„7. SVV schema“</t>
    </r>
    <r>
      <rPr>
        <sz val="12"/>
        <color theme="1"/>
        <rFont val="Times New Roman"/>
        <family val="1"/>
        <charset val="186"/>
      </rPr>
      <t>.</t>
    </r>
  </si>
  <si>
    <t>https://www.esinvesticijos.lt/lt//dokumentai//privaciu-juridiniu-asmenu-projektu-vykdanciojo-personalo-bei-dalyviu-darbo-uzmokescio-fiksuotieji-ikainiai-deleguotojo-akto-xi-priedas</t>
  </si>
  <si>
    <t xml:space="preserve">**fiksuotasis įkainis nustatomas pagal Privačių juridinių asmenų projektų vykdančiojo personalo bei dalyvių darbo užmokesčio fiksuotųjų įkainių nustatymo tyrimo ataskaitą: </t>
  </si>
  <si>
    <r>
      <rPr>
        <b/>
        <sz val="12"/>
        <color theme="1"/>
        <rFont val="Times New Roman"/>
        <family val="1"/>
        <charset val="186"/>
      </rPr>
      <t xml:space="preserve">3.2. Fiksuotųjų projekto išlaidų vieneto įkainių lentelė - </t>
    </r>
    <r>
      <rPr>
        <sz val="12"/>
        <color theme="1"/>
        <rFont val="Times New Roman"/>
        <family val="1"/>
        <charset val="186"/>
      </rPr>
      <t xml:space="preserve">pildomas lapas </t>
    </r>
    <r>
      <rPr>
        <i/>
        <sz val="12"/>
        <color theme="1"/>
        <rFont val="Times New Roman"/>
        <family val="1"/>
        <charset val="186"/>
      </rPr>
      <t>„3.2.</t>
    </r>
    <r>
      <rPr>
        <sz val="12"/>
        <color theme="1"/>
        <rFont val="Times New Roman"/>
        <family val="1"/>
        <charset val="186"/>
      </rPr>
      <t xml:space="preserve"> </t>
    </r>
    <r>
      <rPr>
        <i/>
        <sz val="12"/>
        <color theme="1"/>
        <rFont val="Times New Roman"/>
        <family val="1"/>
        <charset val="186"/>
      </rPr>
      <t>Fiksuotas įkainis</t>
    </r>
    <r>
      <rPr>
        <sz val="12"/>
        <color theme="1"/>
        <rFont val="Times New Roman"/>
        <family val="1"/>
        <charset val="186"/>
      </rPr>
      <t>“. Pateikiama informacija, reikalinga projekto biudžeto pagrįstumui įvertinti. Lentelė pildoma, kai projekto įgyvendinimo metu projekto vykdytojo darbuotojai vykdys su e.komercijos modelio diegimu būtinas užduotis. Lapas „</t>
    </r>
    <r>
      <rPr>
        <i/>
        <sz val="12"/>
        <color theme="1"/>
        <rFont val="Times New Roman"/>
        <family val="1"/>
        <charset val="186"/>
      </rPr>
      <t>3.3. Biudžetas</t>
    </r>
    <r>
      <rPr>
        <sz val="12"/>
        <color theme="1"/>
        <rFont val="Times New Roman"/>
        <family val="1"/>
        <charset val="186"/>
      </rPr>
      <t>“ užsipildo automatiškai.</t>
    </r>
  </si>
  <si>
    <r>
      <t>Išlaidų kategorija Nr. 5 pagal Aprašo 45 p. lentelę</t>
    </r>
    <r>
      <rPr>
        <i/>
        <sz val="12"/>
        <color indexed="8"/>
        <rFont val="Times New Roman"/>
        <family val="1"/>
        <charset val="186"/>
      </rPr>
      <t xml:space="preserve"> (pvz., programavimo darbai, programinės įrangos nuoma)</t>
    </r>
  </si>
  <si>
    <t>Įrašyti, jeigu mažesnis</t>
  </si>
  <si>
    <r>
      <rPr>
        <b/>
        <sz val="12"/>
        <color theme="1"/>
        <rFont val="Times New Roman"/>
        <family val="1"/>
        <charset val="186"/>
      </rPr>
      <t xml:space="preserve">4. Pareiškėjo pajamų augimo potencialas  (taikoma vertinant projekto atitiktį Aprašo 2 priedo 1 punkto nuostatoms) </t>
    </r>
    <r>
      <rPr>
        <sz val="12"/>
        <color theme="1"/>
        <rFont val="Times New Roman"/>
        <family val="1"/>
        <charset val="186"/>
      </rPr>
      <t>-</t>
    </r>
    <r>
      <rPr>
        <b/>
        <sz val="12"/>
        <color theme="1"/>
        <rFont val="Times New Roman"/>
        <family val="1"/>
        <charset val="186"/>
      </rPr>
      <t xml:space="preserve"> </t>
    </r>
    <r>
      <rPr>
        <sz val="12"/>
        <color theme="1"/>
        <rFont val="Times New Roman"/>
        <family val="1"/>
        <charset val="186"/>
      </rPr>
      <t>pildoma lapo „</t>
    </r>
    <r>
      <rPr>
        <i/>
        <sz val="12"/>
        <color theme="1"/>
        <rFont val="Times New Roman"/>
        <family val="1"/>
        <charset val="186"/>
      </rPr>
      <t>4. NK kriterijai</t>
    </r>
    <r>
      <rPr>
        <sz val="12"/>
        <color theme="1"/>
        <rFont val="Times New Roman"/>
        <family val="1"/>
        <charset val="186"/>
      </rPr>
      <t>“ 4 lentelė. Lentelės 4.5 eilutėje apskaičiuojamas rezultato stebėsenos rodiklis „Investicijas gavusios įmonės pajamų padidėjimas, proc.“, kurio reikšmė įrašoma paraiškos 13.2 dalyje.</t>
    </r>
  </si>
  <si>
    <t>4.6. Planuojamo pajamų augimo pagrindimas (paaiškinti, kuo remiantis planuojama, kad pajamos augs būtent tiek, kiek planuojama)</t>
  </si>
  <si>
    <r>
      <t xml:space="preserve">Pažymėti </t>
    </r>
    <r>
      <rPr>
        <sz val="12"/>
        <color theme="1"/>
        <rFont val="Wingdings"/>
        <charset val="2"/>
      </rPr>
      <t>þ</t>
    </r>
    <r>
      <rPr>
        <sz val="12"/>
        <color theme="1"/>
        <rFont val="Times New Roman"/>
        <family val="1"/>
        <charset val="186"/>
      </rPr>
      <t xml:space="preserve">  jei „Taip“</t>
    </r>
  </si>
  <si>
    <r>
      <t xml:space="preserve">Pažymėti  </t>
    </r>
    <r>
      <rPr>
        <sz val="12"/>
        <color theme="1"/>
        <rFont val="Wingdings"/>
        <charset val="2"/>
      </rPr>
      <t>þ</t>
    </r>
    <r>
      <rPr>
        <sz val="12"/>
        <color theme="1"/>
        <rFont val="Times New Roman"/>
        <family val="1"/>
        <charset val="186"/>
      </rPr>
      <t xml:space="preserve">  jei „Ne“</t>
    </r>
  </si>
  <si>
    <r>
      <rPr>
        <b/>
        <sz val="12"/>
        <color theme="1"/>
        <rFont val="Times New Roman"/>
        <family val="1"/>
        <charset val="186"/>
      </rPr>
      <t xml:space="preserve">3.1. Fiksuotųjų projekto išlaidų sumų lentelė - </t>
    </r>
    <r>
      <rPr>
        <sz val="12"/>
        <color theme="1"/>
        <rFont val="Times New Roman"/>
        <family val="1"/>
        <charset val="186"/>
      </rPr>
      <t xml:space="preserve">pildomas lapas </t>
    </r>
    <r>
      <rPr>
        <i/>
        <sz val="12"/>
        <color theme="1"/>
        <rFont val="Times New Roman"/>
        <family val="1"/>
        <charset val="186"/>
      </rPr>
      <t>„3.1.</t>
    </r>
    <r>
      <rPr>
        <sz val="12"/>
        <color theme="1"/>
        <rFont val="Times New Roman"/>
        <family val="1"/>
        <charset val="186"/>
      </rPr>
      <t xml:space="preserve"> </t>
    </r>
    <r>
      <rPr>
        <i/>
        <sz val="12"/>
        <color theme="1"/>
        <rFont val="Times New Roman"/>
        <family val="1"/>
        <charset val="186"/>
      </rPr>
      <t>Fiksuota suma</t>
    </r>
    <r>
      <rPr>
        <sz val="12"/>
        <color theme="1"/>
        <rFont val="Times New Roman"/>
        <family val="1"/>
        <charset val="186"/>
      </rPr>
      <t>“. Pateikiama informacija, reikalinga projekto biudžeto pagrįstumui įvertinti. Lentelė pildoma, jeigu projekto įgyvendinimo metu planuojama pirkti iš išorės tiekėjo. Lapas „</t>
    </r>
    <r>
      <rPr>
        <i/>
        <sz val="12"/>
        <color theme="1"/>
        <rFont val="Times New Roman"/>
        <family val="1"/>
        <charset val="186"/>
      </rPr>
      <t>3.3. Biudžetas</t>
    </r>
    <r>
      <rPr>
        <sz val="12"/>
        <color theme="1"/>
        <rFont val="Times New Roman"/>
        <family val="1"/>
        <charset val="186"/>
      </rPr>
      <t>“ užsipildo automatiškai.</t>
    </r>
  </si>
  <si>
    <r>
      <rPr>
        <b/>
        <sz val="12"/>
        <color theme="1"/>
        <rFont val="Times New Roman"/>
        <family val="1"/>
        <charset val="186"/>
      </rPr>
      <t xml:space="preserve">6. Gauta (planuojama gauti) valstybės pagalba projektui - </t>
    </r>
    <r>
      <rPr>
        <sz val="12"/>
        <color theme="1"/>
        <rFont val="Times New Roman"/>
        <family val="1"/>
        <charset val="186"/>
      </rPr>
      <t xml:space="preserve">pildoma lapo </t>
    </r>
    <r>
      <rPr>
        <i/>
        <sz val="12"/>
        <color theme="1"/>
        <rFont val="Times New Roman"/>
        <family val="1"/>
        <charset val="186"/>
      </rPr>
      <t xml:space="preserve">„5. VP klausimai“ </t>
    </r>
    <r>
      <rPr>
        <sz val="12"/>
        <color theme="1"/>
        <rFont val="Times New Roman"/>
        <family val="1"/>
        <charset val="186"/>
      </rPr>
      <t xml:space="preserve">6 lentelė. Pateikiama informacija apie pareiškėjo gautą per paskutinius 3 metus iki paraiškos pateikimo ir planuojamą gauti valstybės pagalbą, </t>
    </r>
    <r>
      <rPr>
        <i/>
        <sz val="12"/>
        <color theme="1"/>
        <rFont val="Times New Roman"/>
        <family val="1"/>
        <charset val="186"/>
      </rPr>
      <t>de minimis</t>
    </r>
    <r>
      <rPr>
        <sz val="12"/>
        <color theme="1"/>
        <rFont val="Times New Roman"/>
        <family val="1"/>
        <charset val="186"/>
      </rPr>
      <t xml:space="preserve"> pagalbą ir kitą paramą projektui.</t>
    </r>
  </si>
  <si>
    <r>
      <t xml:space="preserve">6.1. Visa </t>
    </r>
    <r>
      <rPr>
        <i/>
        <sz val="12"/>
        <color theme="1"/>
        <rFont val="Times New Roman"/>
        <family val="1"/>
        <charset val="186"/>
      </rPr>
      <t>de minimis</t>
    </r>
    <r>
      <rPr>
        <sz val="12"/>
        <color theme="1"/>
        <rFont val="Times New Roman"/>
        <family val="1"/>
        <charset val="186"/>
      </rPr>
      <t xml:space="preserve"> pagalba</t>
    </r>
  </si>
  <si>
    <r>
      <t>6.2.</t>
    </r>
    <r>
      <rPr>
        <i/>
        <sz val="12"/>
        <color theme="1"/>
        <rFont val="Times New Roman"/>
        <family val="1"/>
        <charset val="186"/>
      </rPr>
      <t xml:space="preserve"> De minimis</t>
    </r>
    <r>
      <rPr>
        <sz val="12"/>
        <color theme="1"/>
        <rFont val="Times New Roman"/>
        <family val="1"/>
        <charset val="186"/>
      </rPr>
      <t xml:space="preserve"> pagalba, suteikta tinkamoms projekto išlaidoms kompensuoti</t>
    </r>
  </si>
  <si>
    <t>7.1. Ar buvo pateikta paraiška dėl paramos šiam projektui arba jo daliai iš bet kurio kito Europos Sąjungos, Lietuvos Respublikos ar kitų finansavimo šaltinių (Europos regioninės plėtros fondo (toliau – ERPF) (kryžminio finansavimo atveju), Europos socialinio fondo (toliau – ESF), kito Europos Sąjungos finansavimo šaltinio, valstybės ar savivaldybės programų, Europos ekonominės erdvės paramos ar panašiai)?</t>
  </si>
  <si>
    <t>7.2. Ar šis projektas ar jo dalis papildo kokį nors kitą projektą, kuris jau finansuojamas ar bus finansuojamas iš ERPF (kryžminio finansavimo atveju), ESF, kito Europos Sąjungos finansavimo šaltinio, valstybės ar savivaldybės programų, Europos ekonominės erdvės paramos ar panašiai?</t>
  </si>
  <si>
    <t>7.3. Ar buvo pateikta paraiška dėl paramos iš bet kurio kito Europos Sąjungos, Lietuvos Respublikos ar kitų finansavimo šaltinių (ERPF (kryžminio finansavimo atveju), ESF, kito Europos Sąjungos finansavimo šaltinio, valstybės ar savivaldybės programų, Europos ekonominės erdvės paramos ar panašiai) ankstesniam šio projekto ar jo dalies etapui (įskaitant galimybių studijos ir parengiamuosius etapus)?</t>
  </si>
  <si>
    <r>
      <t xml:space="preserve">8.1. Prašome nurodyti įmonės akcininkus (fizinius bei juridinius asmenis), jų procentinę akcijų/balsų dalį. 
</t>
    </r>
    <r>
      <rPr>
        <sz val="12"/>
        <color theme="1"/>
        <rFont val="Times New Roman"/>
        <family val="1"/>
        <charset val="186"/>
      </rPr>
      <t>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t>
    </r>
  </si>
  <si>
    <r>
      <t xml:space="preserve">8.2. Ar Jūsų įmonės akcininkai, juridiniai/fiziniai asmenys, turi kitų įmonių akcijų? 
</t>
    </r>
    <r>
      <rPr>
        <sz val="12"/>
        <color theme="1"/>
        <rFont val="Times New Roman"/>
        <family val="1"/>
        <charset val="186"/>
      </rPr>
      <t>Jeigu turi, prašome nurodyti tokių įmonių pavadinimus, veiklos sektorius bei turimų akcijų procentinę dalį. Jeigu šios įmonės valdo arba yra valdomos kitų asmenų, prašome nurodyti ir juos. Akcininkus prašome nurodyti per kelis lygmenis, t. y. akcininkus prašome nurodyti iki galutinių naudos gavėjų – fizinių asmenų.</t>
    </r>
  </si>
  <si>
    <r>
      <t xml:space="preserve">8.3. Ar akcininkai, fiziniai asmenys, verčiasi ūkine komercine veikla, įskaitant tą, kuria verčiamasi turint verslo liudijimą? 
</t>
    </r>
    <r>
      <rPr>
        <sz val="12"/>
        <color theme="1"/>
        <rFont val="Times New Roman"/>
        <family val="1"/>
        <charset val="186"/>
      </rPr>
      <t>T. y. verčiasi pagal verslo liudijimą, individualios veiklos pažymą, ūkininko pažymėjimą, autorines sutartis, nuomoja nekilnojamąjį turtą, turi saulės elektrinę ar kt. būdais gauna komercinių pajamų kaip fiziniai asmenys. Pagal SVV įstatymo 2 straipsnio 21 dalį, verslininku laikomas fizinis asmuo, kuris verčiasi ekonomine veikla. SVV įstatymo 2 straipsnio 3 dalyje nustatyta „Ekonominė veikla – savo rizika plėtojama reguliari asmens veikla, kuri apima prekių pirkimą ar pardavimą, prekių gamybą, darbų atlikimą ar paslaugų teikimą kitiems asmenims ir kurią vykdant siekiama gauti pajamų“. Ekonominės veiklos vykdymo pavyzdžiai – veikla pagal verslo liudijimą, individualios veiklos pažymą, ūkininko pažymėjimą, autorines sutartis, nekilnojamojo turto nuoma ir pan. SVV įstatymo 2 straipsnio 15 dalyje nustatyta, kad SVV subjektu laikoma „labai maža, maža ar vidutinė įmonė, atitinkančios šio įstatymo 3 straipsnyje nustatytas sąlygas, arba verslininkas, atitinkantis šio įstatymo 4 straipsnyje nustatytas sąlygas“. Atsižvelgiant į tai, kas išdėstyta, verslininkas (fizinis asmuo, kuris verčiasi ekonomine veikla) yra prilyginamas smulkiojo ar vidutinio verslo subjektui arba, kitaip tariant, įmonei.</t>
    </r>
  </si>
  <si>
    <r>
      <t xml:space="preserve">8.4. Ar Jūsų įmonė turi kitų įmonių akcijų? 
</t>
    </r>
    <r>
      <rPr>
        <sz val="12"/>
        <color theme="1"/>
        <rFont val="Times New Roman"/>
        <family val="1"/>
        <charset val="186"/>
      </rPr>
      <t>Jeigu turi, prašome nurodyti tokių įmonių pavadinimus, veiklos sektorius bei turimų akcijų procentinę dalį. Jeigu šios įmonės valdo arba yra valdomos kitų asmenų, prašome nurodyti ir juos. Tokį išskaidymą prašome atlikti per kelis lygmenis, t. y. akcininkus prašome nurodyti iki galutinių naudos gavėjų – fizinių asmenų.
Susijusios įmonės apibrėžtis ir kriterijai yra nustatyti SVV įstatymo 3 straipsnio 16 dalyje:
„16. Įmonės, kurios atitinka bent vieną toliau nurodytų kriterijų, yra laikomos susijusiomis:
1) įmonės, kurias sieja kuris nors iš šių ryšių:
a) viena įmonė turi daugumą dalyvių balsų kitoje įmonėje; 
b) viena įmonė turi teisę skirti ir atšaukti daugumą kitos įmonės valdymo, priežiūros ar administravimo organo narių;
c) įmonei suteikta teisė daryti lemiamą poveikį kitai įmonei dėl sutarčių, sudarytų su ta kita įmone, arba dėl šios įmonės steigimo dokumentų nuostatų; 
d) įmonė, turinti dalyvių balsų kitoje įmonėje, kuri dėl su tos kitos įmonės dalyviais sudarytų sutarčių kontroliuoja daugumą šios įmonės dalyvių balsų; 
2) kai dėl to paties fizinio asmens ar kartu veikiančių fizinių asmenų veiklos susiformavę bent vienas iš šios dalies 1 punkte nurodytų įmonių ryšių, jeigu šios įmonės verčiasi tokia pačia veikla ar tokios pačios veiklos dalimi toje pačioje rinkoje ar susijusiose rinkose;
3) kai tarp įmonių yra susiformavę bent vienas iš šios dalies 1 punkte nurodytų įmonių ryšių per vieną ar kelias įmones arba per šio straipsnio 15 dalies 1–4 punktuose nurodytus investuotojus.“
Jeigu tenkinamas bent vienas SVV įstatymo 3 straipsnio 16 dalyje nustatytas kriterijus, įmonė bus laikoma susijusia, jeigu netenkinamas nei vienas – nesusijusia. 
Pažymėtina, kad pagal SVV įstatymą turi būti vertinamos ne tik pirmuoju ryšiu susijusios įmonės, bet ir susijusių susijusios įmonės iki galutinių naudos gavėjų (fizinių asmenų).</t>
    </r>
  </si>
  <si>
    <t>8.5. Ar yra kitų įmonių, kurios turi galimybę daryti lemiamą poveikį Jūsų įmonei dėl sutarčių, sudarytų su Jūsų įmone (ir atvirkščiai)?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</si>
</sst>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12"/>
      <color rgb="FFFF0000"/>
      <name val="Times New Roman"/>
      <family val="1"/>
      <charset val="186"/>
    </font>
    <font>
      <sz val="12"/>
      <color theme="1"/>
      <name val="Calibri"/>
      <family val="2"/>
      <charset val="186"/>
      <scheme val="minor"/>
    </font>
    <font>
      <i/>
      <sz val="12"/>
      <name val="Times New Roman"/>
      <family val="1"/>
      <charset val="186"/>
    </font>
    <font>
      <b/>
      <sz val="12"/>
      <color indexed="8"/>
      <name val="Times New Roman"/>
      <family val="1"/>
      <charset val="186"/>
    </font>
    <font>
      <i/>
      <sz val="12"/>
      <color indexed="8"/>
      <name val="Times New Roman"/>
      <family val="1"/>
      <charset val="186"/>
    </font>
    <font>
      <sz val="12"/>
      <color indexed="8"/>
      <name val="Times New Roman"/>
      <family val="1"/>
      <charset val="186"/>
    </font>
    <font>
      <b/>
      <sz val="12"/>
      <name val="Times New Roman"/>
      <family val="1"/>
      <charset val="186"/>
    </font>
    <font>
      <sz val="12"/>
      <name val="Times New Roman"/>
      <family val="1"/>
      <charset val="186"/>
    </font>
    <font>
      <b/>
      <sz val="12"/>
      <color rgb="FF000000"/>
      <name val="Times New Roman"/>
      <family val="1"/>
      <charset val="186"/>
    </font>
    <font>
      <sz val="8"/>
      <color theme="1"/>
      <name val="Times New Roman"/>
      <family val="1"/>
      <charset val="186"/>
    </font>
    <font>
      <sz val="12"/>
      <color rgb="FF000000"/>
      <name val="Times New Roman"/>
      <family val="1"/>
      <charset val="186"/>
    </font>
    <font>
      <i/>
      <sz val="12"/>
      <color rgb="FF000000"/>
      <name val="Times New Roman"/>
      <family val="1"/>
      <charset val="186"/>
    </font>
    <font>
      <b/>
      <i/>
      <sz val="12"/>
      <color theme="1"/>
      <name val="Times New Roman"/>
      <family val="1"/>
      <charset val="186"/>
    </font>
    <font>
      <b/>
      <sz val="12"/>
      <color rgb="FFC00000"/>
      <name val="Times New Roman"/>
      <family val="1"/>
      <charset val="186"/>
    </font>
    <font>
      <b/>
      <sz val="12"/>
      <color theme="1"/>
      <name val="Times New Roman"/>
      <family val="1"/>
    </font>
    <font>
      <u/>
      <sz val="11"/>
      <color theme="10"/>
      <name val="Calibri"/>
      <family val="2"/>
      <charset val="186"/>
      <scheme val="minor"/>
    </font>
    <font>
      <sz val="12"/>
      <color theme="1"/>
      <name val="Wingdings"/>
      <charset val="2"/>
    </font>
    <font>
      <u/>
      <sz val="12"/>
      <color theme="10"/>
      <name val="Times New Roman"/>
      <family val="1"/>
      <charset val="186"/>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rgb="FFD9D9D9"/>
        <bgColor indexed="64"/>
      </patternFill>
    </fill>
    <fill>
      <patternFill patternType="solid">
        <fgColor theme="9" tint="0.7999816888943144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9" fontId="2" fillId="0" borderId="0" applyFont="0" applyFill="0" applyBorder="0" applyAlignment="0" applyProtection="0"/>
    <xf numFmtId="0" fontId="1" fillId="0" borderId="0"/>
    <xf numFmtId="0" fontId="21" fillId="0" borderId="0" applyNumberFormat="0" applyFill="0" applyBorder="0" applyAlignment="0" applyProtection="0"/>
  </cellStyleXfs>
  <cellXfs count="249">
    <xf numFmtId="0" fontId="0" fillId="0" borderId="0" xfId="0"/>
    <xf numFmtId="49" fontId="3" fillId="3" borderId="0" xfId="2" applyNumberFormat="1" applyFont="1" applyFill="1" applyAlignment="1">
      <alignment vertical="center" wrapText="1"/>
    </xf>
    <xf numFmtId="0" fontId="3" fillId="3" borderId="0" xfId="2" applyFont="1" applyFill="1"/>
    <xf numFmtId="0" fontId="3" fillId="3" borderId="0" xfId="2" applyFont="1" applyFill="1" applyBorder="1" applyAlignment="1">
      <alignment horizontal="left"/>
    </xf>
    <xf numFmtId="0" fontId="3" fillId="3" borderId="0" xfId="2" applyFont="1" applyFill="1" applyBorder="1" applyAlignment="1">
      <alignment horizontal="justify" vertical="center" wrapText="1"/>
    </xf>
    <xf numFmtId="0" fontId="3" fillId="3" borderId="0" xfId="2" applyFont="1" applyFill="1" applyBorder="1"/>
    <xf numFmtId="0" fontId="3" fillId="3" borderId="0" xfId="0" applyFont="1" applyFill="1" applyBorder="1" applyAlignment="1">
      <alignment vertical="center" wrapText="1"/>
    </xf>
    <xf numFmtId="0" fontId="3" fillId="0" borderId="2" xfId="0" applyFont="1" applyBorder="1" applyAlignment="1">
      <alignment horizontal="center" vertical="center" wrapText="1"/>
    </xf>
    <xf numFmtId="0" fontId="3" fillId="0" borderId="0" xfId="0" applyFont="1"/>
    <xf numFmtId="0" fontId="11" fillId="3" borderId="2" xfId="0" applyFont="1" applyFill="1" applyBorder="1" applyAlignment="1">
      <alignment horizontal="center" vertical="center"/>
    </xf>
    <xf numFmtId="0" fontId="11" fillId="3" borderId="2" xfId="0" applyFont="1" applyFill="1" applyBorder="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right" vertical="center" wrapText="1"/>
    </xf>
    <xf numFmtId="0" fontId="3" fillId="0" borderId="8" xfId="0" applyFont="1" applyBorder="1" applyAlignment="1">
      <alignment horizontal="center" vertical="center" wrapText="1"/>
    </xf>
    <xf numFmtId="9" fontId="3" fillId="0" borderId="0" xfId="0" applyNumberFormat="1" applyFont="1" applyAlignment="1">
      <alignment horizontal="center" vertical="center" wrapText="1"/>
    </xf>
    <xf numFmtId="0" fontId="3" fillId="0" borderId="2" xfId="0" applyFont="1" applyFill="1" applyBorder="1" applyAlignment="1">
      <alignment horizontal="center" vertical="center" wrapText="1"/>
    </xf>
    <xf numFmtId="9" fontId="3" fillId="0" borderId="0" xfId="0" applyNumberFormat="1" applyFont="1" applyAlignment="1">
      <alignment horizontal="left" vertical="center" wrapText="1" indent="4"/>
    </xf>
    <xf numFmtId="9" fontId="3" fillId="0" borderId="9" xfId="0" applyNumberFormat="1" applyFont="1" applyBorder="1" applyAlignment="1">
      <alignment horizontal="left" vertical="center" wrapText="1" indent="8"/>
    </xf>
    <xf numFmtId="9" fontId="3" fillId="0" borderId="0" xfId="0" applyNumberFormat="1" applyFont="1" applyAlignment="1">
      <alignment horizontal="left" vertical="center" wrapText="1" indent="8"/>
    </xf>
    <xf numFmtId="0" fontId="3" fillId="4" borderId="1" xfId="0" applyFont="1" applyFill="1" applyBorder="1" applyAlignment="1">
      <alignment horizontal="center" vertical="center" wrapText="1"/>
    </xf>
    <xf numFmtId="9" fontId="3" fillId="0" borderId="0" xfId="0" applyNumberFormat="1" applyFont="1" applyAlignment="1">
      <alignment horizontal="right" vertical="center" wrapText="1"/>
    </xf>
    <xf numFmtId="9" fontId="3" fillId="0" borderId="0" xfId="0" applyNumberFormat="1" applyFont="1" applyAlignment="1">
      <alignment horizontal="left" vertical="center" wrapText="1" indent="5"/>
    </xf>
    <xf numFmtId="9" fontId="3" fillId="0" borderId="0" xfId="0" applyNumberFormat="1" applyFont="1" applyBorder="1" applyAlignment="1">
      <alignment horizontal="left" vertical="center" wrapText="1" indent="8"/>
    </xf>
    <xf numFmtId="0" fontId="4" fillId="0" borderId="0" xfId="0" applyFont="1" applyAlignment="1">
      <alignment horizontal="center" vertical="center" wrapText="1"/>
    </xf>
    <xf numFmtId="0" fontId="3" fillId="0" borderId="0" xfId="0" applyFont="1" applyAlignment="1">
      <alignment horizontal="right" vertical="center" wrapText="1"/>
    </xf>
    <xf numFmtId="0" fontId="3" fillId="3" borderId="0" xfId="0" applyFont="1" applyFill="1"/>
    <xf numFmtId="0" fontId="3" fillId="3" borderId="2" xfId="0" applyFont="1" applyFill="1" applyBorder="1" applyAlignment="1">
      <alignment horizontal="justify" vertical="center" wrapText="1"/>
    </xf>
    <xf numFmtId="4" fontId="3" fillId="3" borderId="2" xfId="0" applyNumberFormat="1" applyFont="1" applyFill="1" applyBorder="1" applyAlignment="1">
      <alignment horizontal="center" vertical="center" wrapText="1"/>
    </xf>
    <xf numFmtId="4" fontId="3" fillId="3" borderId="2" xfId="0" applyNumberFormat="1" applyFont="1" applyFill="1" applyBorder="1" applyAlignment="1">
      <alignment horizontal="center" vertical="center" wrapText="1"/>
    </xf>
    <xf numFmtId="0" fontId="3" fillId="3" borderId="0" xfId="0" applyFont="1" applyFill="1" applyBorder="1" applyAlignment="1">
      <alignment horizontal="justify" vertical="center" wrapText="1"/>
    </xf>
    <xf numFmtId="0" fontId="3" fillId="3" borderId="0" xfId="0" applyFont="1" applyFill="1" applyBorder="1" applyAlignment="1">
      <alignment horizontal="right" vertical="center" wrapText="1"/>
    </xf>
    <xf numFmtId="0" fontId="3" fillId="3" borderId="0" xfId="0" applyFont="1" applyFill="1" applyAlignment="1">
      <alignment horizontal="left" vertical="center" indent="5"/>
    </xf>
    <xf numFmtId="0" fontId="3" fillId="3" borderId="0" xfId="0" applyFont="1" applyFill="1" applyAlignment="1">
      <alignment horizontal="left"/>
    </xf>
    <xf numFmtId="0" fontId="3" fillId="2" borderId="2" xfId="0" applyFont="1" applyFill="1" applyBorder="1" applyAlignment="1">
      <alignment horizontal="justify" vertical="center" wrapText="1"/>
    </xf>
    <xf numFmtId="0" fontId="3" fillId="3" borderId="2" xfId="0" applyFont="1" applyFill="1" applyBorder="1" applyAlignment="1" applyProtection="1">
      <alignment horizontal="center" vertical="center" wrapText="1"/>
      <protection locked="0"/>
    </xf>
    <xf numFmtId="4" fontId="3" fillId="3" borderId="2"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3" borderId="0" xfId="0" applyFont="1" applyFill="1"/>
    <xf numFmtId="0" fontId="3" fillId="3" borderId="0" xfId="0" applyFont="1" applyFill="1" applyAlignment="1">
      <alignment horizontal="right"/>
    </xf>
    <xf numFmtId="0" fontId="7" fillId="3" borderId="0" xfId="0" applyFont="1" applyFill="1"/>
    <xf numFmtId="0" fontId="4" fillId="3" borderId="0" xfId="0" applyFont="1" applyFill="1" applyAlignment="1">
      <alignment vertical="center"/>
    </xf>
    <xf numFmtId="0" fontId="7" fillId="3" borderId="0" xfId="0" applyFont="1" applyFill="1" applyAlignment="1">
      <alignment vertical="center"/>
    </xf>
    <xf numFmtId="0" fontId="3" fillId="3" borderId="0" xfId="0" applyFont="1" applyFill="1" applyAlignment="1">
      <alignment vertical="center"/>
    </xf>
    <xf numFmtId="0" fontId="3" fillId="3" borderId="2" xfId="0" applyFont="1" applyFill="1" applyBorder="1" applyAlignment="1">
      <alignment horizontal="center" vertical="center"/>
    </xf>
    <xf numFmtId="0" fontId="3" fillId="2" borderId="2" xfId="0" applyFont="1" applyFill="1" applyBorder="1" applyAlignment="1">
      <alignment vertical="center"/>
    </xf>
    <xf numFmtId="0" fontId="4" fillId="2" borderId="2" xfId="0" applyFont="1" applyFill="1" applyBorder="1" applyAlignment="1">
      <alignment horizontal="center" vertical="center"/>
    </xf>
    <xf numFmtId="0" fontId="16" fillId="5" borderId="2" xfId="0" applyFont="1" applyFill="1" applyBorder="1" applyAlignment="1">
      <alignment vertical="center"/>
    </xf>
    <xf numFmtId="0" fontId="16" fillId="2" borderId="2" xfId="0" applyFont="1" applyFill="1" applyBorder="1" applyAlignment="1">
      <alignment vertical="center"/>
    </xf>
    <xf numFmtId="0" fontId="5" fillId="3" borderId="2" xfId="0" applyFont="1" applyFill="1" applyBorder="1" applyAlignment="1">
      <alignment horizontal="justify" vertical="center" wrapText="1"/>
    </xf>
    <xf numFmtId="0" fontId="16" fillId="0" borderId="2" xfId="0" applyFont="1" applyBorder="1" applyAlignment="1">
      <alignment vertical="center"/>
    </xf>
    <xf numFmtId="0" fontId="16" fillId="0" borderId="17" xfId="0" applyFont="1" applyBorder="1" applyAlignment="1">
      <alignment vertical="center"/>
    </xf>
    <xf numFmtId="0" fontId="8" fillId="3" borderId="0" xfId="0" applyFont="1" applyFill="1" applyAlignment="1">
      <alignment vertical="center" wrapText="1"/>
    </xf>
    <xf numFmtId="0" fontId="13" fillId="3" borderId="0" xfId="0" applyFont="1" applyFill="1" applyAlignment="1">
      <alignment horizontal="right" wrapText="1"/>
    </xf>
    <xf numFmtId="0" fontId="11" fillId="3" borderId="2" xfId="0" applyFont="1" applyFill="1" applyBorder="1" applyAlignment="1">
      <alignment horizontal="center" vertical="center" wrapText="1"/>
    </xf>
    <xf numFmtId="2" fontId="9" fillId="3" borderId="0"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4" fontId="11" fillId="3" borderId="2"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0" fontId="9" fillId="3" borderId="17" xfId="0" applyFont="1" applyFill="1" applyBorder="1" applyAlignment="1">
      <alignment horizontal="center" vertical="center" wrapText="1"/>
    </xf>
    <xf numFmtId="4" fontId="11" fillId="3" borderId="2" xfId="0" applyNumberFormat="1" applyFont="1" applyFill="1" applyBorder="1" applyAlignment="1">
      <alignment horizontal="center" vertical="center"/>
    </xf>
    <xf numFmtId="0" fontId="11" fillId="3" borderId="2" xfId="0" applyFont="1" applyFill="1" applyBorder="1" applyAlignment="1">
      <alignment horizontal="justify" vertical="center"/>
    </xf>
    <xf numFmtId="0" fontId="9" fillId="2" borderId="2" xfId="0" applyFont="1" applyFill="1" applyBorder="1" applyAlignment="1">
      <alignment horizontal="center" vertical="center" wrapText="1"/>
    </xf>
    <xf numFmtId="4" fontId="3" fillId="3" borderId="0" xfId="0" applyNumberFormat="1" applyFont="1" applyFill="1"/>
    <xf numFmtId="0" fontId="6" fillId="3" borderId="0" xfId="0" applyFont="1" applyFill="1"/>
    <xf numFmtId="0" fontId="3" fillId="3" borderId="0" xfId="0" applyFont="1" applyFill="1" applyAlignment="1">
      <alignment horizontal="right" vertical="center"/>
    </xf>
    <xf numFmtId="0" fontId="3" fillId="3" borderId="2" xfId="0" applyFont="1" applyFill="1" applyBorder="1" applyAlignment="1">
      <alignment horizontal="center" vertical="center" wrapText="1"/>
    </xf>
    <xf numFmtId="0" fontId="3" fillId="3" borderId="0" xfId="0" applyFont="1" applyFill="1" applyBorder="1" applyAlignment="1">
      <alignment vertical="center"/>
    </xf>
    <xf numFmtId="0" fontId="6" fillId="3" borderId="0" xfId="0" applyFont="1" applyFill="1" applyBorder="1" applyAlignment="1">
      <alignment vertical="center"/>
    </xf>
    <xf numFmtId="0" fontId="12" fillId="3" borderId="0" xfId="0" applyFont="1" applyFill="1" applyBorder="1" applyAlignment="1">
      <alignment horizontal="left" vertical="center" wrapText="1"/>
    </xf>
    <xf numFmtId="0" fontId="13" fillId="3" borderId="0" xfId="0" applyFont="1" applyFill="1" applyBorder="1" applyAlignment="1">
      <alignment horizontal="right" vertical="center" wrapText="1"/>
    </xf>
    <xf numFmtId="0" fontId="3" fillId="3" borderId="0" xfId="0" applyFont="1" applyFill="1" applyBorder="1" applyAlignment="1">
      <alignment horizontal="center" vertical="center"/>
    </xf>
    <xf numFmtId="0" fontId="3" fillId="3" borderId="2" xfId="0" applyFont="1" applyFill="1" applyBorder="1" applyAlignment="1">
      <alignment horizontal="left" vertical="center" wrapText="1"/>
    </xf>
    <xf numFmtId="0" fontId="3" fillId="3" borderId="0" xfId="0" applyFont="1" applyFill="1" applyBorder="1" applyAlignment="1">
      <alignment wrapText="1"/>
    </xf>
    <xf numFmtId="0" fontId="3" fillId="3" borderId="0" xfId="0" applyFont="1" applyFill="1" applyBorder="1"/>
    <xf numFmtId="0" fontId="3" fillId="2" borderId="2" xfId="0" applyFont="1" applyFill="1" applyBorder="1" applyAlignment="1">
      <alignment horizontal="center" vertical="center" wrapText="1"/>
    </xf>
    <xf numFmtId="14" fontId="3" fillId="3" borderId="2" xfId="0" applyNumberFormat="1"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0" xfId="0" applyFont="1" applyFill="1" applyBorder="1" applyAlignment="1" applyProtection="1">
      <alignment vertical="center"/>
      <protection hidden="1"/>
    </xf>
    <xf numFmtId="0" fontId="3" fillId="3" borderId="0" xfId="0" applyFont="1" applyFill="1" applyProtection="1">
      <protection hidden="1"/>
    </xf>
    <xf numFmtId="4" fontId="9" fillId="2" borderId="2" xfId="0" applyNumberFormat="1" applyFont="1" applyFill="1" applyBorder="1" applyAlignment="1">
      <alignment horizontal="center" vertical="center"/>
    </xf>
    <xf numFmtId="2" fontId="9" fillId="2" borderId="2" xfId="0" applyNumberFormat="1" applyFont="1" applyFill="1" applyBorder="1" applyAlignment="1">
      <alignment horizontal="center" vertical="center" wrapText="1"/>
    </xf>
    <xf numFmtId="10" fontId="4" fillId="6" borderId="2" xfId="1"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protection hidden="1"/>
    </xf>
    <xf numFmtId="0" fontId="3" fillId="0" borderId="2" xfId="0" applyFont="1" applyFill="1" applyBorder="1" applyAlignment="1" applyProtection="1">
      <alignment vertical="center" wrapText="1"/>
      <protection hidden="1"/>
    </xf>
    <xf numFmtId="4" fontId="4" fillId="3" borderId="2" xfId="0" applyNumberFormat="1" applyFont="1" applyFill="1" applyBorder="1" applyAlignment="1" applyProtection="1">
      <alignment horizontal="center" vertical="center"/>
      <protection hidden="1"/>
    </xf>
    <xf numFmtId="49" fontId="3" fillId="0" borderId="2" xfId="0" applyNumberFormat="1" applyFont="1" applyFill="1" applyBorder="1" applyAlignment="1" applyProtection="1">
      <alignment horizontal="center" vertical="center" wrapText="1"/>
      <protection hidden="1"/>
    </xf>
    <xf numFmtId="0" fontId="5" fillId="3" borderId="0" xfId="0" applyFont="1" applyFill="1"/>
    <xf numFmtId="4" fontId="4" fillId="2" borderId="2" xfId="0" applyNumberFormat="1" applyFont="1" applyFill="1" applyBorder="1" applyAlignment="1" applyProtection="1">
      <alignment horizontal="center" vertical="center"/>
    </xf>
    <xf numFmtId="9" fontId="20" fillId="2" borderId="2" xfId="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left" vertical="center" wrapText="1"/>
    </xf>
    <xf numFmtId="49" fontId="4" fillId="2" borderId="2" xfId="0" applyNumberFormat="1" applyFont="1" applyFill="1" applyBorder="1" applyAlignment="1" applyProtection="1">
      <alignment horizontal="center" vertical="center"/>
    </xf>
    <xf numFmtId="0" fontId="4" fillId="2" borderId="2" xfId="0" applyFont="1" applyFill="1" applyBorder="1" applyAlignment="1" applyProtection="1">
      <alignment vertical="center" wrapText="1"/>
    </xf>
    <xf numFmtId="4" fontId="3" fillId="2" borderId="2" xfId="0" applyNumberFormat="1" applyFont="1" applyFill="1" applyBorder="1" applyAlignment="1">
      <alignment horizontal="center" vertical="center" wrapText="1"/>
    </xf>
    <xf numFmtId="4" fontId="11" fillId="2" borderId="2" xfId="0" applyNumberFormat="1" applyFont="1" applyFill="1" applyBorder="1" applyAlignment="1">
      <alignment horizontal="center" vertical="center"/>
    </xf>
    <xf numFmtId="0" fontId="3" fillId="3" borderId="2" xfId="0" applyFont="1" applyFill="1" applyBorder="1" applyAlignment="1" applyProtection="1">
      <alignment vertical="center" wrapText="1"/>
      <protection locked="0"/>
    </xf>
    <xf numFmtId="4" fontId="3" fillId="3" borderId="2" xfId="0" applyNumberFormat="1" applyFont="1" applyFill="1" applyBorder="1" applyAlignment="1" applyProtection="1">
      <alignment horizontal="center" wrapText="1"/>
      <protection locked="0"/>
    </xf>
    <xf numFmtId="0" fontId="3" fillId="3" borderId="4" xfId="0" applyFont="1" applyFill="1" applyBorder="1" applyAlignment="1" applyProtection="1">
      <alignment vertical="center" wrapText="1"/>
      <protection locked="0"/>
    </xf>
    <xf numFmtId="4" fontId="3" fillId="3" borderId="4" xfId="0" applyNumberFormat="1" applyFont="1" applyFill="1" applyBorder="1" applyAlignment="1" applyProtection="1">
      <alignment horizontal="center" wrapText="1"/>
      <protection locked="0"/>
    </xf>
    <xf numFmtId="0" fontId="3" fillId="3" borderId="5" xfId="0" applyFont="1" applyFill="1" applyBorder="1" applyAlignment="1" applyProtection="1">
      <alignment vertical="center" wrapText="1"/>
      <protection locked="0"/>
    </xf>
    <xf numFmtId="4" fontId="3" fillId="3" borderId="5" xfId="0" applyNumberFormat="1" applyFont="1" applyFill="1" applyBorder="1" applyAlignment="1" applyProtection="1">
      <alignment horizontal="center" wrapText="1"/>
      <protection locked="0"/>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 xfId="2" applyFont="1" applyFill="1" applyBorder="1" applyAlignment="1">
      <alignment horizontal="justify" vertical="center" wrapText="1"/>
    </xf>
    <xf numFmtId="0" fontId="3" fillId="3" borderId="2" xfId="2" applyFont="1" applyFill="1" applyBorder="1" applyAlignment="1">
      <alignment horizontal="justify" vertical="center" wrapText="1"/>
    </xf>
    <xf numFmtId="0" fontId="3" fillId="3" borderId="2" xfId="2" applyFont="1" applyFill="1" applyBorder="1" applyAlignment="1">
      <alignment horizontal="justify" vertical="center"/>
    </xf>
    <xf numFmtId="0" fontId="4" fillId="3" borderId="2" xfId="2" applyFont="1" applyFill="1" applyBorder="1" applyAlignment="1">
      <alignment horizontal="left"/>
    </xf>
    <xf numFmtId="0" fontId="4" fillId="3" borderId="2" xfId="2" applyFont="1" applyFill="1" applyBorder="1" applyAlignment="1">
      <alignment horizontal="center" wrapText="1"/>
    </xf>
    <xf numFmtId="49" fontId="3" fillId="3" borderId="0" xfId="2" applyNumberFormat="1" applyFont="1" applyFill="1" applyAlignment="1">
      <alignment horizontal="justify" vertical="center" wrapText="1"/>
    </xf>
    <xf numFmtId="0" fontId="4" fillId="3" borderId="0" xfId="2" applyFont="1" applyFill="1" applyAlignment="1">
      <alignment horizontal="center" vertical="center" wrapText="1"/>
    </xf>
    <xf numFmtId="0" fontId="4" fillId="2" borderId="3" xfId="2" applyFont="1" applyFill="1" applyBorder="1" applyAlignment="1">
      <alignment horizontal="left"/>
    </xf>
    <xf numFmtId="0" fontId="4" fillId="2" borderId="7" xfId="2" applyFont="1" applyFill="1" applyBorder="1" applyAlignment="1">
      <alignment horizontal="left"/>
    </xf>
    <xf numFmtId="0" fontId="4" fillId="2" borderId="6" xfId="2" applyFont="1" applyFill="1" applyBorder="1" applyAlignment="1">
      <alignment horizontal="left"/>
    </xf>
    <xf numFmtId="0" fontId="4" fillId="3" borderId="2" xfId="2" applyFont="1" applyFill="1" applyBorder="1" applyAlignment="1">
      <alignment horizontal="center"/>
    </xf>
    <xf numFmtId="0" fontId="3" fillId="2" borderId="2" xfId="0" applyFont="1" applyFill="1" applyBorder="1" applyAlignment="1">
      <alignment horizontal="justify" vertical="center" wrapText="1"/>
    </xf>
    <xf numFmtId="4" fontId="3" fillId="3" borderId="2" xfId="0" applyNumberFormat="1" applyFont="1" applyFill="1" applyBorder="1" applyAlignment="1">
      <alignment horizontal="center" vertical="center" wrapText="1"/>
    </xf>
    <xf numFmtId="0" fontId="4" fillId="3" borderId="0" xfId="0" applyFont="1" applyFill="1" applyAlignment="1">
      <alignment horizontal="justify"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8" fillId="0" borderId="3"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justify" vertical="center" wrapText="1"/>
    </xf>
    <xf numFmtId="0" fontId="3" fillId="2" borderId="2" xfId="0" applyFont="1" applyFill="1" applyBorder="1" applyAlignment="1">
      <alignment horizontal="left" vertical="center"/>
    </xf>
    <xf numFmtId="0" fontId="14" fillId="2" borderId="2" xfId="0" applyFont="1" applyFill="1" applyBorder="1" applyAlignment="1">
      <alignment horizontal="left" vertical="center" wrapText="1"/>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17" fillId="0" borderId="3" xfId="0" applyFont="1" applyBorder="1" applyAlignment="1">
      <alignment horizontal="justify" vertical="center" wrapText="1"/>
    </xf>
    <xf numFmtId="0" fontId="17" fillId="0" borderId="7" xfId="0" applyFont="1" applyBorder="1" applyAlignment="1">
      <alignment horizontal="justify" vertical="center" wrapText="1"/>
    </xf>
    <xf numFmtId="0" fontId="17" fillId="0" borderId="6" xfId="0" applyFont="1" applyBorder="1" applyAlignment="1">
      <alignment horizontal="justify" vertical="center" wrapText="1"/>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6"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0" borderId="3" xfId="0" applyFont="1" applyBorder="1" applyAlignment="1">
      <alignment horizontal="justify" vertical="center" wrapText="1"/>
    </xf>
    <xf numFmtId="0" fontId="16" fillId="0" borderId="7" xfId="0" applyFont="1" applyBorder="1" applyAlignment="1">
      <alignment horizontal="justify" vertical="center" wrapText="1"/>
    </xf>
    <xf numFmtId="0" fontId="16" fillId="0" borderId="6"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6" xfId="0" applyFont="1" applyBorder="1" applyAlignment="1">
      <alignment horizontal="justify" vertical="center" wrapText="1"/>
    </xf>
    <xf numFmtId="0" fontId="14" fillId="5" borderId="3"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3" fillId="3" borderId="2" xfId="0" applyFont="1" applyFill="1" applyBorder="1" applyAlignment="1">
      <alignment horizontal="center"/>
    </xf>
    <xf numFmtId="0" fontId="5" fillId="0" borderId="3"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6" xfId="0" applyFont="1" applyBorder="1" applyAlignment="1">
      <alignment horizontal="justify" vertical="center" wrapText="1"/>
    </xf>
    <xf numFmtId="0" fontId="4" fillId="2" borderId="2" xfId="0" applyFont="1" applyFill="1" applyBorder="1" applyAlignment="1">
      <alignment horizontal="center"/>
    </xf>
    <xf numFmtId="0" fontId="16" fillId="0" borderId="3" xfId="0" applyFont="1" applyBorder="1" applyAlignment="1">
      <alignment horizontal="justify" vertical="center"/>
    </xf>
    <xf numFmtId="0" fontId="16" fillId="0" borderId="7" xfId="0" applyFont="1" applyBorder="1" applyAlignment="1">
      <alignment horizontal="justify" vertical="center"/>
    </xf>
    <xf numFmtId="0" fontId="16" fillId="0" borderId="6" xfId="0" applyFont="1" applyBorder="1" applyAlignment="1">
      <alignment horizontal="justify"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6"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1" fillId="3" borderId="2" xfId="0" applyFont="1" applyFill="1" applyBorder="1" applyAlignment="1">
      <alignment horizontal="left" vertical="center" wrapText="1"/>
    </xf>
    <xf numFmtId="0" fontId="9" fillId="2" borderId="2" xfId="0" applyFont="1" applyFill="1" applyBorder="1" applyAlignment="1">
      <alignment horizontal="right" vertical="center" wrapText="1"/>
    </xf>
    <xf numFmtId="0" fontId="9" fillId="3" borderId="0"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 xfId="0" applyFont="1" applyFill="1" applyBorder="1" applyAlignment="1">
      <alignment horizontal="justify" vertical="center" wrapText="1"/>
    </xf>
    <xf numFmtId="0" fontId="11" fillId="0" borderId="0" xfId="0" applyFont="1" applyAlignment="1">
      <alignment horizontal="left" vertical="center" wrapText="1"/>
    </xf>
    <xf numFmtId="0" fontId="11" fillId="3" borderId="20" xfId="0" applyFont="1" applyFill="1" applyBorder="1" applyAlignment="1">
      <alignment horizontal="justify" vertical="center" wrapText="1"/>
    </xf>
    <xf numFmtId="0" fontId="11" fillId="3" borderId="21" xfId="0" applyFont="1" applyFill="1" applyBorder="1" applyAlignment="1">
      <alignment horizontal="justify" vertical="center" wrapText="1"/>
    </xf>
    <xf numFmtId="0" fontId="11" fillId="3" borderId="5" xfId="0" applyFont="1" applyFill="1" applyBorder="1" applyAlignment="1">
      <alignment horizontal="justify" vertical="center" wrapText="1"/>
    </xf>
    <xf numFmtId="0" fontId="11" fillId="3" borderId="3"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9" fillId="2" borderId="3" xfId="0" applyFont="1" applyFill="1" applyBorder="1" applyAlignment="1">
      <alignment horizontal="right" vertical="center" wrapText="1"/>
    </xf>
    <xf numFmtId="0" fontId="9" fillId="2" borderId="7" xfId="0" applyFont="1" applyFill="1" applyBorder="1" applyAlignment="1">
      <alignment horizontal="right" vertical="center" wrapText="1"/>
    </xf>
    <xf numFmtId="0" fontId="9" fillId="2" borderId="6" xfId="0" applyFont="1" applyFill="1" applyBorder="1" applyAlignment="1">
      <alignment horizontal="right" vertical="center" wrapText="1"/>
    </xf>
    <xf numFmtId="0" fontId="3" fillId="3" borderId="0" xfId="0" applyFont="1" applyFill="1" applyAlignment="1">
      <alignment horizontal="justify" vertical="center" wrapText="1"/>
    </xf>
    <xf numFmtId="0" fontId="3" fillId="3" borderId="0" xfId="0" applyFont="1" applyFill="1" applyAlignment="1">
      <alignment horizontal="justify" vertical="top" wrapText="1"/>
    </xf>
    <xf numFmtId="0" fontId="10" fillId="3" borderId="2" xfId="0" applyFont="1" applyFill="1" applyBorder="1" applyAlignment="1">
      <alignment horizontal="justify" vertical="center"/>
    </xf>
    <xf numFmtId="0" fontId="9" fillId="2" borderId="2" xfId="0" applyFont="1" applyFill="1" applyBorder="1" applyAlignment="1">
      <alignment horizontal="left" vertical="center"/>
    </xf>
    <xf numFmtId="0" fontId="10" fillId="3" borderId="9" xfId="0" applyFont="1" applyFill="1" applyBorder="1" applyAlignment="1">
      <alignment horizontal="left" vertical="center" wrapText="1"/>
    </xf>
    <xf numFmtId="0" fontId="23" fillId="3" borderId="0" xfId="3" applyFont="1" applyFill="1" applyAlignment="1">
      <alignment horizontal="center" vertical="center"/>
    </xf>
    <xf numFmtId="0" fontId="4" fillId="3" borderId="0" xfId="0" applyFont="1" applyFill="1" applyAlignment="1">
      <alignment horizontal="right" vertical="center"/>
    </xf>
    <xf numFmtId="0" fontId="20" fillId="2" borderId="3" xfId="0" applyFont="1" applyFill="1" applyBorder="1" applyAlignment="1" applyProtection="1">
      <alignment horizontal="right" vertical="center" wrapText="1"/>
    </xf>
    <xf numFmtId="0" fontId="20" fillId="2" borderId="7" xfId="0" applyFont="1" applyFill="1" applyBorder="1" applyAlignment="1" applyProtection="1">
      <alignment horizontal="right" vertical="center" wrapText="1"/>
    </xf>
    <xf numFmtId="0" fontId="20" fillId="2" borderId="6" xfId="0" applyFont="1" applyFill="1" applyBorder="1" applyAlignment="1" applyProtection="1">
      <alignment horizontal="right" vertical="center" wrapText="1"/>
    </xf>
    <xf numFmtId="49" fontId="4" fillId="2" borderId="3" xfId="0" applyNumberFormat="1" applyFont="1" applyFill="1" applyBorder="1" applyAlignment="1" applyProtection="1">
      <alignment horizontal="right" vertical="center"/>
    </xf>
    <xf numFmtId="49" fontId="4" fillId="2" borderId="6" xfId="0" applyNumberFormat="1" applyFont="1" applyFill="1" applyBorder="1" applyAlignment="1" applyProtection="1">
      <alignment horizontal="right" vertical="center"/>
    </xf>
    <xf numFmtId="4" fontId="3" fillId="2" borderId="2" xfId="0" applyNumberFormat="1" applyFont="1" applyFill="1" applyBorder="1" applyAlignment="1">
      <alignment horizontal="center" vertical="center" wrapText="1"/>
    </xf>
    <xf numFmtId="4" fontId="3" fillId="3" borderId="2" xfId="0" applyNumberFormat="1" applyFont="1" applyFill="1" applyBorder="1" applyAlignment="1" applyProtection="1">
      <alignment horizontal="center" vertical="center" wrapText="1"/>
      <protection locked="0"/>
    </xf>
    <xf numFmtId="10" fontId="3" fillId="2" borderId="2" xfId="1" applyNumberFormat="1" applyFont="1" applyFill="1" applyBorder="1" applyAlignment="1">
      <alignment horizontal="center" vertical="center" wrapText="1"/>
    </xf>
    <xf numFmtId="0" fontId="5" fillId="3"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10" fontId="3" fillId="2" borderId="2" xfId="1" applyNumberFormat="1" applyFont="1" applyFill="1" applyBorder="1" applyAlignment="1">
      <alignment horizontal="center" vertical="center"/>
    </xf>
    <xf numFmtId="4" fontId="3" fillId="2" borderId="4"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10" fontId="3" fillId="2" borderId="3" xfId="1" applyNumberFormat="1" applyFont="1" applyFill="1" applyBorder="1" applyAlignment="1">
      <alignment horizontal="center" vertical="center"/>
    </xf>
    <xf numFmtId="10" fontId="3" fillId="2" borderId="6" xfId="1" applyNumberFormat="1" applyFont="1" applyFill="1" applyBorder="1" applyAlignment="1">
      <alignment horizontal="center" vertical="center"/>
    </xf>
    <xf numFmtId="0" fontId="4" fillId="3" borderId="0" xfId="0" applyFont="1" applyFill="1" applyAlignment="1">
      <alignment horizontal="left" vertical="center" wrapText="1"/>
    </xf>
    <xf numFmtId="0" fontId="3" fillId="2" borderId="2" xfId="0" applyFont="1" applyFill="1" applyBorder="1" applyAlignment="1">
      <alignment horizontal="center"/>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4" fillId="2" borderId="2" xfId="0" applyFont="1" applyFill="1" applyBorder="1" applyAlignment="1">
      <alignment horizontal="justify" vertical="center" wrapText="1"/>
    </xf>
    <xf numFmtId="49" fontId="4" fillId="2" borderId="2" xfId="0" applyNumberFormat="1" applyFont="1" applyFill="1" applyBorder="1" applyAlignment="1">
      <alignment horizontal="justify" vertical="center" wrapText="1"/>
    </xf>
    <xf numFmtId="0" fontId="5" fillId="3" borderId="2"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4" fillId="3" borderId="3" xfId="0" applyFont="1" applyFill="1" applyBorder="1" applyAlignment="1">
      <alignment horizontal="justify" vertical="center" wrapText="1"/>
    </xf>
    <xf numFmtId="0" fontId="4" fillId="3" borderId="7" xfId="0" applyFont="1" applyFill="1" applyBorder="1" applyAlignment="1">
      <alignment horizontal="justify" vertical="center" wrapText="1"/>
    </xf>
    <xf numFmtId="0" fontId="4" fillId="3" borderId="6" xfId="0" applyFont="1" applyFill="1" applyBorder="1" applyAlignment="1">
      <alignment horizontal="justify" vertical="center" wrapText="1"/>
    </xf>
    <xf numFmtId="0" fontId="3" fillId="3" borderId="0" xfId="0" applyFont="1" applyFill="1" applyBorder="1" applyAlignment="1">
      <alignment horizontal="justify" vertical="center" wrapText="1"/>
    </xf>
    <xf numFmtId="0" fontId="3" fillId="3" borderId="3" xfId="0" applyFont="1" applyFill="1" applyBorder="1" applyAlignment="1">
      <alignment horizontal="justify" vertical="center"/>
    </xf>
    <xf numFmtId="0" fontId="3" fillId="3" borderId="7" xfId="0" applyFont="1" applyFill="1" applyBorder="1" applyAlignment="1">
      <alignment horizontal="justify" vertical="center"/>
    </xf>
    <xf numFmtId="0" fontId="3" fillId="3" borderId="6" xfId="0" applyFont="1" applyFill="1" applyBorder="1" applyAlignment="1">
      <alignment horizontal="justify" vertical="center"/>
    </xf>
    <xf numFmtId="0" fontId="3" fillId="3" borderId="2" xfId="0" applyFont="1" applyFill="1" applyBorder="1" applyAlignment="1">
      <alignment horizontal="justify" vertical="center"/>
    </xf>
    <xf numFmtId="0" fontId="4" fillId="0" borderId="0" xfId="0" applyFont="1" applyAlignment="1">
      <alignment horizontal="center" vertical="center" textRotation="90"/>
    </xf>
    <xf numFmtId="0" fontId="3" fillId="0" borderId="0" xfId="0" applyFont="1" applyAlignment="1">
      <alignment horizontal="center" vertical="center"/>
    </xf>
  </cellXfs>
  <cellStyles count="4">
    <cellStyle name="Hipersaitas" xfId="3" builtinId="8"/>
    <cellStyle name="Įprastas" xfId="0" builtinId="0"/>
    <cellStyle name="Įprastas 2" xfId="2"/>
    <cellStyle name="Procentai" xfId="1" builtinId="5"/>
  </cellStyles>
  <dxfs count="7">
    <dxf>
      <font>
        <color rgb="FF9C0006"/>
      </font>
      <fill>
        <patternFill>
          <bgColor rgb="FFFFC7CE"/>
        </patternFill>
      </fill>
    </dxf>
    <dxf>
      <font>
        <b val="0"/>
        <i val="0"/>
        <color theme="1"/>
      </font>
      <fill>
        <patternFill>
          <bgColor rgb="FFFF0000"/>
        </patternFill>
      </fill>
    </dxf>
    <dxf>
      <font>
        <b val="0"/>
        <i val="0"/>
        <color theme="1"/>
      </font>
      <fill>
        <patternFill>
          <bgColor rgb="FF92D050"/>
        </patternFill>
      </fill>
    </dxf>
    <dxf>
      <font>
        <b val="0"/>
        <i val="0"/>
        <color theme="1"/>
      </font>
      <fill>
        <patternFill>
          <bgColor rgb="FF92D050"/>
        </patternFill>
      </fill>
    </dxf>
    <dxf>
      <font>
        <b val="0"/>
        <i val="0"/>
        <color theme="1"/>
      </font>
      <fill>
        <patternFill>
          <bgColor rgb="FFFF0000"/>
        </patternFill>
      </fill>
    </dxf>
    <dxf>
      <font>
        <b val="0"/>
        <i val="0"/>
        <color theme="1"/>
      </font>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9</xdr:row>
          <xdr:rowOff>487680</xdr:rowOff>
        </xdr:from>
        <xdr:to>
          <xdr:col>2</xdr:col>
          <xdr:colOff>60960</xdr:colOff>
          <xdr:row>11</xdr:row>
          <xdr:rowOff>259080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solidFill>
              <a:srgbClr val="000000" mc:Ignorable="a14" a14:legacySpreadsheetColorIndex="8">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xdr:row>
          <xdr:rowOff>83820</xdr:rowOff>
        </xdr:from>
        <xdr:to>
          <xdr:col>1</xdr:col>
          <xdr:colOff>457200</xdr:colOff>
          <xdr:row>11</xdr:row>
          <xdr:rowOff>304800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13</xdr:row>
          <xdr:rowOff>45720</xdr:rowOff>
        </xdr:from>
        <xdr:to>
          <xdr:col>2</xdr:col>
          <xdr:colOff>1028700</xdr:colOff>
          <xdr:row>13</xdr:row>
          <xdr:rowOff>381000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14</xdr:row>
          <xdr:rowOff>68580</xdr:rowOff>
        </xdr:from>
        <xdr:to>
          <xdr:col>1</xdr:col>
          <xdr:colOff>464820</xdr:colOff>
          <xdr:row>14</xdr:row>
          <xdr:rowOff>289560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16</xdr:row>
          <xdr:rowOff>99060</xdr:rowOff>
        </xdr:from>
        <xdr:to>
          <xdr:col>2</xdr:col>
          <xdr:colOff>114300</xdr:colOff>
          <xdr:row>16</xdr:row>
          <xdr:rowOff>388620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17</xdr:row>
          <xdr:rowOff>76200</xdr:rowOff>
        </xdr:from>
        <xdr:to>
          <xdr:col>1</xdr:col>
          <xdr:colOff>487680</xdr:colOff>
          <xdr:row>17</xdr:row>
          <xdr:rowOff>304800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38100</xdr:colOff>
      <xdr:row>13</xdr:row>
      <xdr:rowOff>190500</xdr:rowOff>
    </xdr:from>
    <xdr:to>
      <xdr:col>10</xdr:col>
      <xdr:colOff>9525</xdr:colOff>
      <xdr:row>14</xdr:row>
      <xdr:rowOff>9525</xdr:rowOff>
    </xdr:to>
    <xdr:cxnSp macro="">
      <xdr:nvCxnSpPr>
        <xdr:cNvPr id="2" name="Tiesioji jungtis 1"/>
        <xdr:cNvCxnSpPr/>
      </xdr:nvCxnSpPr>
      <xdr:spPr>
        <a:xfrm>
          <a:off x="38100" y="4210050"/>
          <a:ext cx="12601575" cy="19050"/>
        </a:xfrm>
        <a:prstGeom prst="line">
          <a:avLst/>
        </a:prstGeom>
        <a:ln w="952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4</xdr:col>
      <xdr:colOff>22282</xdr:colOff>
      <xdr:row>6</xdr:row>
      <xdr:rowOff>171451</xdr:rowOff>
    </xdr:from>
    <xdr:ext cx="206318" cy="230504"/>
    <xdr:pic>
      <xdr:nvPicPr>
        <xdr:cNvPr id="3" name="Paveikslėlis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5682" y="2838451"/>
          <a:ext cx="206318" cy="230504"/>
        </a:xfrm>
        <a:prstGeom prst="rect">
          <a:avLst/>
        </a:prstGeom>
      </xdr:spPr>
    </xdr:pic>
    <xdr:clientData/>
  </xdr:oneCellAnchor>
  <xdr:twoCellAnchor>
    <xdr:from>
      <xdr:col>4</xdr:col>
      <xdr:colOff>657225</xdr:colOff>
      <xdr:row>8</xdr:row>
      <xdr:rowOff>0</xdr:rowOff>
    </xdr:from>
    <xdr:to>
      <xdr:col>4</xdr:col>
      <xdr:colOff>657225</xdr:colOff>
      <xdr:row>8</xdr:row>
      <xdr:rowOff>180975</xdr:rowOff>
    </xdr:to>
    <xdr:cxnSp macro="">
      <xdr:nvCxnSpPr>
        <xdr:cNvPr id="4" name="Tiesioji rodyklės jungtis 3"/>
        <xdr:cNvCxnSpPr/>
      </xdr:nvCxnSpPr>
      <xdr:spPr>
        <a:xfrm>
          <a:off x="5000625" y="3057525"/>
          <a:ext cx="0" cy="180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10</xdr:row>
      <xdr:rowOff>9525</xdr:rowOff>
    </xdr:from>
    <xdr:to>
      <xdr:col>4</xdr:col>
      <xdr:colOff>666750</xdr:colOff>
      <xdr:row>11</xdr:row>
      <xdr:rowOff>9525</xdr:rowOff>
    </xdr:to>
    <xdr:cxnSp macro="">
      <xdr:nvCxnSpPr>
        <xdr:cNvPr id="5" name="Tiesioji rodyklės jungtis 4"/>
        <xdr:cNvCxnSpPr/>
      </xdr:nvCxnSpPr>
      <xdr:spPr>
        <a:xfrm>
          <a:off x="5010150" y="3448050"/>
          <a:ext cx="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695325</xdr:colOff>
      <xdr:row>12</xdr:row>
      <xdr:rowOff>19050</xdr:rowOff>
    </xdr:from>
    <xdr:to>
      <xdr:col>4</xdr:col>
      <xdr:colOff>1362075</xdr:colOff>
      <xdr:row>13</xdr:row>
      <xdr:rowOff>123825</xdr:rowOff>
    </xdr:to>
    <xdr:cxnSp macro="">
      <xdr:nvCxnSpPr>
        <xdr:cNvPr id="6" name="Tiesioji rodyklės jungtis 5"/>
        <xdr:cNvCxnSpPr/>
      </xdr:nvCxnSpPr>
      <xdr:spPr>
        <a:xfrm>
          <a:off x="5038725" y="3838575"/>
          <a:ext cx="666750" cy="304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647700</xdr:colOff>
      <xdr:row>8</xdr:row>
      <xdr:rowOff>0</xdr:rowOff>
    </xdr:from>
    <xdr:to>
      <xdr:col>6</xdr:col>
      <xdr:colOff>657225</xdr:colOff>
      <xdr:row>11</xdr:row>
      <xdr:rowOff>19050</xdr:rowOff>
    </xdr:to>
    <xdr:cxnSp macro="">
      <xdr:nvCxnSpPr>
        <xdr:cNvPr id="7" name="Tiesioji rodyklės jungtis 6"/>
        <xdr:cNvCxnSpPr/>
      </xdr:nvCxnSpPr>
      <xdr:spPr>
        <a:xfrm>
          <a:off x="7753350" y="3057525"/>
          <a:ext cx="952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7</xdr:row>
      <xdr:rowOff>0</xdr:rowOff>
    </xdr:from>
    <xdr:ext cx="206318" cy="238124"/>
    <xdr:pic>
      <xdr:nvPicPr>
        <xdr:cNvPr id="8" name="Paveikslėlis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5650" y="2857500"/>
          <a:ext cx="206318" cy="238124"/>
        </a:xfrm>
        <a:prstGeom prst="rect">
          <a:avLst/>
        </a:prstGeom>
      </xdr:spPr>
    </xdr:pic>
    <xdr:clientData/>
  </xdr:oneCellAnchor>
  <xdr:twoCellAnchor>
    <xdr:from>
      <xdr:col>6</xdr:col>
      <xdr:colOff>9525</xdr:colOff>
      <xdr:row>12</xdr:row>
      <xdr:rowOff>9525</xdr:rowOff>
    </xdr:from>
    <xdr:to>
      <xdr:col>6</xdr:col>
      <xdr:colOff>657226</xdr:colOff>
      <xdr:row>13</xdr:row>
      <xdr:rowOff>104775</xdr:rowOff>
    </xdr:to>
    <xdr:cxnSp macro="">
      <xdr:nvCxnSpPr>
        <xdr:cNvPr id="9" name="Tiesioji rodyklės jungtis 8"/>
        <xdr:cNvCxnSpPr/>
      </xdr:nvCxnSpPr>
      <xdr:spPr>
        <a:xfrm flipH="1">
          <a:off x="7115175" y="3829050"/>
          <a:ext cx="647701"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19</xdr:row>
      <xdr:rowOff>0</xdr:rowOff>
    </xdr:from>
    <xdr:ext cx="206318" cy="240029"/>
    <xdr:pic>
      <xdr:nvPicPr>
        <xdr:cNvPr id="10" name="Paveikslėlis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5650" y="5172075"/>
          <a:ext cx="206318" cy="240029"/>
        </a:xfrm>
        <a:prstGeom prst="rect">
          <a:avLst/>
        </a:prstGeom>
      </xdr:spPr>
    </xdr:pic>
    <xdr:clientData/>
  </xdr:oneCellAnchor>
  <xdr:twoCellAnchor>
    <xdr:from>
      <xdr:col>2</xdr:col>
      <xdr:colOff>1362075</xdr:colOff>
      <xdr:row>9</xdr:row>
      <xdr:rowOff>142875</xdr:rowOff>
    </xdr:from>
    <xdr:to>
      <xdr:col>4</xdr:col>
      <xdr:colOff>0</xdr:colOff>
      <xdr:row>9</xdr:row>
      <xdr:rowOff>152400</xdr:rowOff>
    </xdr:to>
    <xdr:cxnSp macro="">
      <xdr:nvCxnSpPr>
        <xdr:cNvPr id="11" name="Tiesioji rodyklės jungtis 10"/>
        <xdr:cNvCxnSpPr/>
      </xdr:nvCxnSpPr>
      <xdr:spPr>
        <a:xfrm flipH="1" flipV="1">
          <a:off x="2943225" y="3390900"/>
          <a:ext cx="140017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13</xdr:row>
      <xdr:rowOff>133350</xdr:rowOff>
    </xdr:from>
    <xdr:to>
      <xdr:col>6</xdr:col>
      <xdr:colOff>476250</xdr:colOff>
      <xdr:row>15</xdr:row>
      <xdr:rowOff>9525</xdr:rowOff>
    </xdr:to>
    <xdr:cxnSp macro="">
      <xdr:nvCxnSpPr>
        <xdr:cNvPr id="12" name="Tiesioji rodyklės jungtis 11"/>
        <xdr:cNvCxnSpPr/>
      </xdr:nvCxnSpPr>
      <xdr:spPr>
        <a:xfrm>
          <a:off x="7124700" y="4152900"/>
          <a:ext cx="457200" cy="266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16</xdr:row>
      <xdr:rowOff>9525</xdr:rowOff>
    </xdr:from>
    <xdr:to>
      <xdr:col>6</xdr:col>
      <xdr:colOff>666750</xdr:colOff>
      <xdr:row>17</xdr:row>
      <xdr:rowOff>28575</xdr:rowOff>
    </xdr:to>
    <xdr:cxnSp macro="">
      <xdr:nvCxnSpPr>
        <xdr:cNvPr id="13" name="Tiesioji rodyklės jungtis 12"/>
        <xdr:cNvCxnSpPr/>
      </xdr:nvCxnSpPr>
      <xdr:spPr>
        <a:xfrm>
          <a:off x="7772400" y="4610100"/>
          <a:ext cx="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20</xdr:row>
      <xdr:rowOff>9525</xdr:rowOff>
    </xdr:from>
    <xdr:to>
      <xdr:col>6</xdr:col>
      <xdr:colOff>685800</xdr:colOff>
      <xdr:row>21</xdr:row>
      <xdr:rowOff>19050</xdr:rowOff>
    </xdr:to>
    <xdr:cxnSp macro="">
      <xdr:nvCxnSpPr>
        <xdr:cNvPr id="14" name="Tiesioji rodyklės jungtis 13"/>
        <xdr:cNvCxnSpPr/>
      </xdr:nvCxnSpPr>
      <xdr:spPr>
        <a:xfrm>
          <a:off x="7791450" y="5372100"/>
          <a:ext cx="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800100</xdr:colOff>
      <xdr:row>13</xdr:row>
      <xdr:rowOff>123825</xdr:rowOff>
    </xdr:from>
    <xdr:to>
      <xdr:col>4</xdr:col>
      <xdr:colOff>1333500</xdr:colOff>
      <xdr:row>14</xdr:row>
      <xdr:rowOff>180975</xdr:rowOff>
    </xdr:to>
    <xdr:cxnSp macro="">
      <xdr:nvCxnSpPr>
        <xdr:cNvPr id="15" name="Tiesioji rodyklės jungtis 14"/>
        <xdr:cNvCxnSpPr/>
      </xdr:nvCxnSpPr>
      <xdr:spPr>
        <a:xfrm flipH="1">
          <a:off x="5143500" y="4143375"/>
          <a:ext cx="53340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1362075</xdr:colOff>
      <xdr:row>17</xdr:row>
      <xdr:rowOff>95250</xdr:rowOff>
    </xdr:from>
    <xdr:to>
      <xdr:col>7</xdr:col>
      <xdr:colOff>361950</xdr:colOff>
      <xdr:row>17</xdr:row>
      <xdr:rowOff>95250</xdr:rowOff>
    </xdr:to>
    <xdr:cxnSp macro="">
      <xdr:nvCxnSpPr>
        <xdr:cNvPr id="16" name="Tiesioji rodyklės jungtis 15"/>
        <xdr:cNvCxnSpPr/>
      </xdr:nvCxnSpPr>
      <xdr:spPr>
        <a:xfrm flipH="1">
          <a:off x="8467725" y="4886325"/>
          <a:ext cx="381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19049</xdr:colOff>
      <xdr:row>7</xdr:row>
      <xdr:rowOff>123825</xdr:rowOff>
    </xdr:from>
    <xdr:to>
      <xdr:col>7</xdr:col>
      <xdr:colOff>352424</xdr:colOff>
      <xdr:row>17</xdr:row>
      <xdr:rowOff>95250</xdr:rowOff>
    </xdr:to>
    <xdr:cxnSp macro="">
      <xdr:nvCxnSpPr>
        <xdr:cNvPr id="17" name="Alkūninė jungtis 16"/>
        <xdr:cNvCxnSpPr/>
      </xdr:nvCxnSpPr>
      <xdr:spPr>
        <a:xfrm rot="16200000" flipH="1">
          <a:off x="7720012" y="3767137"/>
          <a:ext cx="1905000" cy="333375"/>
        </a:xfrm>
        <a:prstGeom prst="bentConnector3">
          <a:avLst>
            <a:gd name="adj1" fmla="val 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18</xdr:row>
      <xdr:rowOff>0</xdr:rowOff>
    </xdr:from>
    <xdr:to>
      <xdr:col>6</xdr:col>
      <xdr:colOff>685800</xdr:colOff>
      <xdr:row>19</xdr:row>
      <xdr:rowOff>9525</xdr:rowOff>
    </xdr:to>
    <xdr:cxnSp macro="">
      <xdr:nvCxnSpPr>
        <xdr:cNvPr id="18" name="Tiesioji rodyklės jungtis 17"/>
        <xdr:cNvCxnSpPr/>
      </xdr:nvCxnSpPr>
      <xdr:spPr>
        <a:xfrm flipV="1">
          <a:off x="7791450" y="4981575"/>
          <a:ext cx="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06318" cy="238124"/>
    <xdr:pic>
      <xdr:nvPicPr>
        <xdr:cNvPr id="19" name="Paveikslėlis 1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1150" y="2857500"/>
          <a:ext cx="206318" cy="238124"/>
        </a:xfrm>
        <a:prstGeom prst="rect">
          <a:avLst/>
        </a:prstGeom>
      </xdr:spPr>
    </xdr:pic>
    <xdr:clientData/>
  </xdr:oneCellAnchor>
  <xdr:twoCellAnchor>
    <xdr:from>
      <xdr:col>2</xdr:col>
      <xdr:colOff>647700</xdr:colOff>
      <xdr:row>7</xdr:row>
      <xdr:rowOff>190500</xdr:rowOff>
    </xdr:from>
    <xdr:to>
      <xdr:col>2</xdr:col>
      <xdr:colOff>647700</xdr:colOff>
      <xdr:row>9</xdr:row>
      <xdr:rowOff>0</xdr:rowOff>
    </xdr:to>
    <xdr:cxnSp macro="">
      <xdr:nvCxnSpPr>
        <xdr:cNvPr id="20" name="Tiesioji rodyklės jungtis 19"/>
        <xdr:cNvCxnSpPr/>
      </xdr:nvCxnSpPr>
      <xdr:spPr>
        <a:xfrm>
          <a:off x="2228850" y="3048000"/>
          <a:ext cx="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1371600</xdr:colOff>
      <xdr:row>7</xdr:row>
      <xdr:rowOff>104776</xdr:rowOff>
    </xdr:from>
    <xdr:to>
      <xdr:col>4</xdr:col>
      <xdr:colOff>22282</xdr:colOff>
      <xdr:row>9</xdr:row>
      <xdr:rowOff>66675</xdr:rowOff>
    </xdr:to>
    <xdr:cxnSp macro="">
      <xdr:nvCxnSpPr>
        <xdr:cNvPr id="21" name="Tiesioji rodyklės jungtis 20"/>
        <xdr:cNvCxnSpPr>
          <a:stCxn id="3" idx="1"/>
        </xdr:cNvCxnSpPr>
      </xdr:nvCxnSpPr>
      <xdr:spPr>
        <a:xfrm flipH="1">
          <a:off x="2952750" y="2962276"/>
          <a:ext cx="1412932" cy="3524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15</xdr:row>
      <xdr:rowOff>161925</xdr:rowOff>
    </xdr:from>
    <xdr:to>
      <xdr:col>4</xdr:col>
      <xdr:colOff>666750</xdr:colOff>
      <xdr:row>17</xdr:row>
      <xdr:rowOff>0</xdr:rowOff>
    </xdr:to>
    <xdr:cxnSp macro="">
      <xdr:nvCxnSpPr>
        <xdr:cNvPr id="22" name="Tiesioji rodyklės jungtis 21"/>
        <xdr:cNvCxnSpPr/>
      </xdr:nvCxnSpPr>
      <xdr:spPr>
        <a:xfrm>
          <a:off x="5010150" y="4572000"/>
          <a:ext cx="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22282</xdr:colOff>
      <xdr:row>18</xdr:row>
      <xdr:rowOff>171451</xdr:rowOff>
    </xdr:from>
    <xdr:ext cx="206318" cy="247649"/>
    <xdr:pic>
      <xdr:nvPicPr>
        <xdr:cNvPr id="23" name="Paveikslėlis 2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5682" y="5153026"/>
          <a:ext cx="206318" cy="247649"/>
        </a:xfrm>
        <a:prstGeom prst="rect">
          <a:avLst/>
        </a:prstGeom>
      </xdr:spPr>
    </xdr:pic>
    <xdr:clientData/>
  </xdr:oneCellAnchor>
  <xdr:twoCellAnchor>
    <xdr:from>
      <xdr:col>4</xdr:col>
      <xdr:colOff>666750</xdr:colOff>
      <xdr:row>18</xdr:row>
      <xdr:rowOff>1</xdr:rowOff>
    </xdr:from>
    <xdr:to>
      <xdr:col>4</xdr:col>
      <xdr:colOff>666751</xdr:colOff>
      <xdr:row>18</xdr:row>
      <xdr:rowOff>171450</xdr:rowOff>
    </xdr:to>
    <xdr:cxnSp macro="">
      <xdr:nvCxnSpPr>
        <xdr:cNvPr id="24" name="Tiesioji rodyklės jungtis 23"/>
        <xdr:cNvCxnSpPr/>
      </xdr:nvCxnSpPr>
      <xdr:spPr>
        <a:xfrm flipV="1">
          <a:off x="5010150" y="4981576"/>
          <a:ext cx="1" cy="1714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1136669</xdr:colOff>
      <xdr:row>33</xdr:row>
      <xdr:rowOff>85725</xdr:rowOff>
    </xdr:from>
    <xdr:ext cx="269850" cy="323850"/>
    <xdr:pic>
      <xdr:nvPicPr>
        <xdr:cNvPr id="25" name="Paveikslėlis 2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7819" y="9458325"/>
          <a:ext cx="269850" cy="323850"/>
        </a:xfrm>
        <a:prstGeom prst="rect">
          <a:avLst/>
        </a:prstGeom>
      </xdr:spPr>
    </xdr:pic>
    <xdr:clientData/>
  </xdr:oneCellAnchor>
  <xdr:oneCellAnchor>
    <xdr:from>
      <xdr:col>4</xdr:col>
      <xdr:colOff>1362075</xdr:colOff>
      <xdr:row>3</xdr:row>
      <xdr:rowOff>61019</xdr:rowOff>
    </xdr:from>
    <xdr:ext cx="357571" cy="363796"/>
    <xdr:pic>
      <xdr:nvPicPr>
        <xdr:cNvPr id="26" name="Paveikslėlis 2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5475" y="2156519"/>
          <a:ext cx="357571" cy="363796"/>
        </a:xfrm>
        <a:prstGeom prst="rect">
          <a:avLst/>
        </a:prstGeom>
      </xdr:spPr>
    </xdr:pic>
    <xdr:clientData/>
  </xdr:oneCellAnchor>
  <xdr:twoCellAnchor>
    <xdr:from>
      <xdr:col>5</xdr:col>
      <xdr:colOff>9525</xdr:colOff>
      <xdr:row>5</xdr:row>
      <xdr:rowOff>19050</xdr:rowOff>
    </xdr:from>
    <xdr:to>
      <xdr:col>5</xdr:col>
      <xdr:colOff>752475</xdr:colOff>
      <xdr:row>9</xdr:row>
      <xdr:rowOff>123825</xdr:rowOff>
    </xdr:to>
    <xdr:cxnSp macro="">
      <xdr:nvCxnSpPr>
        <xdr:cNvPr id="27" name="Tiesioji rodyklės jungtis 26"/>
        <xdr:cNvCxnSpPr/>
      </xdr:nvCxnSpPr>
      <xdr:spPr>
        <a:xfrm flipH="1">
          <a:off x="5734050" y="2495550"/>
          <a:ext cx="742950" cy="876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1133475</xdr:colOff>
      <xdr:row>34</xdr:row>
      <xdr:rowOff>57150</xdr:rowOff>
    </xdr:from>
    <xdr:ext cx="321376" cy="386656"/>
    <xdr:pic>
      <xdr:nvPicPr>
        <xdr:cNvPr id="28" name="Paveikslėlis 2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625" y="9820275"/>
          <a:ext cx="321376" cy="38665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idikerskyte\Desktop\e-komercijos%20modelis\Biud&#382;e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4"/>
      <sheetName val="Geras_fiksuoti"/>
      <sheetName val="geras detalizavimas"/>
    </sheetNames>
    <sheetDataSet>
      <sheetData sheetId="0" refreshError="1"/>
      <sheetData sheetId="1" refreshError="1">
        <row r="7">
          <cell r="L7">
            <v>0.25</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esinvesticijos.lt/lt/dokumentai/privaciu-juridiniu-asmenu-projektu-vykdanciojo-personalo-bei-dalyviu-darbo-uzmokescio-fiksuotieji-ikainiai-deleguotojo-akto-xi-prieda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9"/>
  <sheetViews>
    <sheetView tabSelected="1" zoomScale="70" zoomScaleNormal="70" workbookViewId="0">
      <selection activeCell="G1" sqref="G1:M1"/>
    </sheetView>
  </sheetViews>
  <sheetFormatPr defaultColWidth="8.88671875" defaultRowHeight="15.6" x14ac:dyDescent="0.3"/>
  <cols>
    <col min="1" max="1" width="5.88671875" style="2" customWidth="1"/>
    <col min="2" max="16384" width="8.88671875" style="2"/>
  </cols>
  <sheetData>
    <row r="1" spans="2:13" ht="99" customHeight="1" x14ac:dyDescent="0.3">
      <c r="B1" s="1"/>
      <c r="C1" s="1"/>
      <c r="D1" s="1"/>
      <c r="E1" s="1"/>
      <c r="F1" s="1"/>
      <c r="G1" s="118" t="s">
        <v>151</v>
      </c>
      <c r="H1" s="118"/>
      <c r="I1" s="118"/>
      <c r="J1" s="118"/>
      <c r="K1" s="118"/>
      <c r="L1" s="118"/>
      <c r="M1" s="118"/>
    </row>
    <row r="3" spans="2:13" ht="91.2" customHeight="1" x14ac:dyDescent="0.3">
      <c r="B3" s="119" t="s">
        <v>150</v>
      </c>
      <c r="C3" s="119"/>
      <c r="D3" s="119"/>
      <c r="E3" s="119"/>
      <c r="F3" s="119"/>
      <c r="G3" s="119"/>
      <c r="H3" s="119"/>
      <c r="I3" s="119"/>
      <c r="J3" s="119"/>
      <c r="K3" s="119"/>
      <c r="L3" s="119"/>
      <c r="M3" s="119"/>
    </row>
    <row r="5" spans="2:13" x14ac:dyDescent="0.3">
      <c r="B5" s="120" t="s">
        <v>25</v>
      </c>
      <c r="C5" s="121"/>
      <c r="D5" s="121"/>
      <c r="E5" s="121"/>
      <c r="F5" s="121"/>
      <c r="G5" s="121"/>
      <c r="H5" s="121"/>
      <c r="I5" s="121"/>
      <c r="J5" s="121"/>
      <c r="K5" s="121"/>
      <c r="L5" s="121"/>
      <c r="M5" s="122"/>
    </row>
    <row r="6" spans="2:13" x14ac:dyDescent="0.3">
      <c r="B6" s="116" t="s">
        <v>26</v>
      </c>
      <c r="C6" s="116"/>
      <c r="D6" s="116"/>
      <c r="E6" s="123"/>
      <c r="F6" s="123"/>
      <c r="G6" s="123"/>
      <c r="H6" s="123"/>
      <c r="I6" s="123"/>
      <c r="J6" s="123"/>
      <c r="K6" s="123"/>
      <c r="L6" s="123"/>
      <c r="M6" s="123"/>
    </row>
    <row r="7" spans="2:13" x14ac:dyDescent="0.3">
      <c r="B7" s="116" t="s">
        <v>27</v>
      </c>
      <c r="C7" s="116"/>
      <c r="D7" s="116"/>
      <c r="E7" s="117"/>
      <c r="F7" s="117"/>
      <c r="G7" s="117"/>
      <c r="H7" s="117"/>
      <c r="I7" s="117"/>
      <c r="J7" s="117"/>
      <c r="K7" s="117"/>
      <c r="L7" s="117"/>
      <c r="M7" s="117"/>
    </row>
    <row r="8" spans="2:13" x14ac:dyDescent="0.3">
      <c r="B8" s="3"/>
      <c r="C8" s="3"/>
      <c r="D8" s="3"/>
      <c r="E8" s="3"/>
      <c r="F8" s="3"/>
      <c r="G8" s="3"/>
    </row>
    <row r="9" spans="2:13" ht="51.6" customHeight="1" x14ac:dyDescent="0.3">
      <c r="B9" s="113" t="s">
        <v>152</v>
      </c>
      <c r="C9" s="113"/>
      <c r="D9" s="113"/>
      <c r="E9" s="113"/>
      <c r="F9" s="113"/>
      <c r="G9" s="113"/>
      <c r="H9" s="113"/>
      <c r="I9" s="113"/>
      <c r="J9" s="113"/>
      <c r="K9" s="113"/>
      <c r="L9" s="113"/>
      <c r="M9" s="113"/>
    </row>
    <row r="10" spans="2:13" ht="70.95" customHeight="1" x14ac:dyDescent="0.3">
      <c r="B10" s="114" t="s">
        <v>83</v>
      </c>
      <c r="C10" s="114"/>
      <c r="D10" s="114"/>
      <c r="E10" s="114"/>
      <c r="F10" s="114"/>
      <c r="G10" s="114"/>
      <c r="H10" s="114"/>
      <c r="I10" s="114"/>
      <c r="J10" s="114"/>
      <c r="K10" s="114"/>
      <c r="L10" s="114"/>
      <c r="M10" s="114"/>
    </row>
    <row r="11" spans="2:13" ht="39.6" customHeight="1" x14ac:dyDescent="0.3">
      <c r="B11" s="114" t="s">
        <v>84</v>
      </c>
      <c r="C11" s="114"/>
      <c r="D11" s="114"/>
      <c r="E11" s="114"/>
      <c r="F11" s="114"/>
      <c r="G11" s="114"/>
      <c r="H11" s="114"/>
      <c r="I11" s="114"/>
      <c r="J11" s="114"/>
      <c r="K11" s="114"/>
      <c r="L11" s="114"/>
      <c r="M11" s="114"/>
    </row>
    <row r="12" spans="2:13" ht="48" customHeight="1" x14ac:dyDescent="0.3">
      <c r="B12" s="114" t="s">
        <v>203</v>
      </c>
      <c r="C12" s="114"/>
      <c r="D12" s="114"/>
      <c r="E12" s="114"/>
      <c r="F12" s="114"/>
      <c r="G12" s="114"/>
      <c r="H12" s="114"/>
      <c r="I12" s="114"/>
      <c r="J12" s="114"/>
      <c r="K12" s="114"/>
      <c r="L12" s="114"/>
      <c r="M12" s="114"/>
    </row>
    <row r="13" spans="2:13" ht="65.400000000000006" customHeight="1" x14ac:dyDescent="0.3">
      <c r="B13" s="114" t="s">
        <v>196</v>
      </c>
      <c r="C13" s="114"/>
      <c r="D13" s="114"/>
      <c r="E13" s="114"/>
      <c r="F13" s="114"/>
      <c r="G13" s="114"/>
      <c r="H13" s="114"/>
      <c r="I13" s="114"/>
      <c r="J13" s="114"/>
      <c r="K13" s="114"/>
      <c r="L13" s="114"/>
      <c r="M13" s="114"/>
    </row>
    <row r="14" spans="2:13" ht="52.95" customHeight="1" x14ac:dyDescent="0.3">
      <c r="B14" s="115" t="s">
        <v>199</v>
      </c>
      <c r="C14" s="115"/>
      <c r="D14" s="115"/>
      <c r="E14" s="115"/>
      <c r="F14" s="115"/>
      <c r="G14" s="115"/>
      <c r="H14" s="115"/>
      <c r="I14" s="115"/>
      <c r="J14" s="115"/>
      <c r="K14" s="115"/>
      <c r="L14" s="115"/>
      <c r="M14" s="115"/>
    </row>
    <row r="15" spans="2:13" ht="86.4" customHeight="1" x14ac:dyDescent="0.3">
      <c r="B15" s="114" t="s">
        <v>177</v>
      </c>
      <c r="C15" s="114"/>
      <c r="D15" s="114"/>
      <c r="E15" s="114"/>
      <c r="F15" s="114"/>
      <c r="G15" s="114"/>
      <c r="H15" s="114"/>
      <c r="I15" s="114"/>
      <c r="J15" s="114"/>
      <c r="K15" s="114"/>
      <c r="L15" s="114"/>
      <c r="M15" s="114"/>
    </row>
    <row r="16" spans="2:13" ht="51" customHeight="1" x14ac:dyDescent="0.3">
      <c r="B16" s="114" t="s">
        <v>204</v>
      </c>
      <c r="C16" s="114"/>
      <c r="D16" s="114"/>
      <c r="E16" s="114"/>
      <c r="F16" s="114"/>
      <c r="G16" s="114"/>
      <c r="H16" s="114"/>
      <c r="I16" s="114"/>
      <c r="J16" s="114"/>
      <c r="K16" s="114"/>
      <c r="L16" s="114"/>
      <c r="M16" s="114"/>
    </row>
    <row r="17" spans="2:14" ht="50.25" customHeight="1" x14ac:dyDescent="0.3">
      <c r="B17" s="114" t="s">
        <v>178</v>
      </c>
      <c r="C17" s="114"/>
      <c r="D17" s="114"/>
      <c r="E17" s="114"/>
      <c r="F17" s="114"/>
      <c r="G17" s="114"/>
      <c r="H17" s="114"/>
      <c r="I17" s="114"/>
      <c r="J17" s="114"/>
      <c r="K17" s="114"/>
      <c r="L17" s="114"/>
      <c r="M17" s="114"/>
    </row>
    <row r="18" spans="2:14" ht="53.4" customHeight="1" x14ac:dyDescent="0.3">
      <c r="B18" s="114" t="s">
        <v>179</v>
      </c>
      <c r="C18" s="114"/>
      <c r="D18" s="114"/>
      <c r="E18" s="114"/>
      <c r="F18" s="114"/>
      <c r="G18" s="114"/>
      <c r="H18" s="114"/>
      <c r="I18" s="114"/>
      <c r="J18" s="114"/>
      <c r="K18" s="114"/>
      <c r="L18" s="114"/>
      <c r="M18" s="114"/>
    </row>
    <row r="19" spans="2:14" x14ac:dyDescent="0.3">
      <c r="B19" s="4"/>
      <c r="C19" s="4"/>
      <c r="D19" s="4"/>
      <c r="E19" s="4"/>
      <c r="F19" s="4"/>
      <c r="G19" s="4"/>
      <c r="H19" s="4"/>
      <c r="I19" s="4"/>
      <c r="J19" s="4"/>
      <c r="K19" s="4"/>
      <c r="L19" s="4"/>
      <c r="M19" s="4"/>
    </row>
    <row r="20" spans="2:14" ht="30" customHeight="1" x14ac:dyDescent="0.3">
      <c r="B20" s="104" t="s">
        <v>55</v>
      </c>
      <c r="C20" s="105"/>
      <c r="D20" s="105"/>
      <c r="E20" s="105"/>
      <c r="F20" s="105"/>
      <c r="G20" s="105"/>
      <c r="H20" s="105"/>
      <c r="I20" s="105"/>
      <c r="J20" s="105"/>
      <c r="K20" s="105"/>
      <c r="L20" s="105"/>
      <c r="M20" s="106"/>
    </row>
    <row r="21" spans="2:14" x14ac:dyDescent="0.3">
      <c r="B21" s="107"/>
      <c r="C21" s="108"/>
      <c r="D21" s="108"/>
      <c r="E21" s="108"/>
      <c r="F21" s="108"/>
      <c r="G21" s="108"/>
      <c r="H21" s="108"/>
      <c r="I21" s="108"/>
      <c r="J21" s="108"/>
      <c r="K21" s="108"/>
      <c r="L21" s="108"/>
      <c r="M21" s="109"/>
    </row>
    <row r="22" spans="2:14" ht="9.6" customHeight="1" x14ac:dyDescent="0.3">
      <c r="B22" s="110"/>
      <c r="C22" s="111"/>
      <c r="D22" s="111"/>
      <c r="E22" s="111"/>
      <c r="F22" s="111"/>
      <c r="G22" s="111"/>
      <c r="H22" s="111"/>
      <c r="I22" s="111"/>
      <c r="J22" s="111"/>
      <c r="K22" s="111"/>
      <c r="L22" s="111"/>
      <c r="M22" s="112"/>
    </row>
    <row r="23" spans="2:14" x14ac:dyDescent="0.3">
      <c r="B23" s="6"/>
      <c r="C23" s="6"/>
      <c r="D23" s="6"/>
      <c r="E23" s="6"/>
      <c r="F23" s="6"/>
      <c r="G23" s="6"/>
      <c r="H23" s="6"/>
      <c r="I23" s="6"/>
      <c r="J23" s="6"/>
      <c r="K23" s="6"/>
      <c r="L23" s="6"/>
      <c r="M23" s="6"/>
      <c r="N23" s="5"/>
    </row>
    <row r="24" spans="2:14" x14ac:dyDescent="0.3">
      <c r="B24" s="6"/>
      <c r="C24" s="6"/>
      <c r="D24" s="6"/>
      <c r="E24" s="6"/>
      <c r="F24" s="6"/>
      <c r="G24" s="6"/>
      <c r="H24" s="6"/>
      <c r="I24" s="6"/>
      <c r="J24" s="6"/>
      <c r="K24" s="6"/>
      <c r="L24" s="6"/>
      <c r="M24" s="6"/>
      <c r="N24" s="5"/>
    </row>
    <row r="25" spans="2:14" x14ac:dyDescent="0.3">
      <c r="B25" s="6"/>
      <c r="C25" s="6"/>
      <c r="D25" s="6"/>
      <c r="E25" s="6"/>
      <c r="F25" s="6"/>
      <c r="G25" s="6"/>
      <c r="H25" s="6"/>
      <c r="I25" s="6"/>
      <c r="J25" s="6"/>
      <c r="K25" s="6"/>
      <c r="L25" s="6"/>
      <c r="M25" s="6"/>
      <c r="N25" s="5"/>
    </row>
    <row r="26" spans="2:14" x14ac:dyDescent="0.3">
      <c r="B26" s="6"/>
      <c r="C26" s="6"/>
      <c r="D26" s="6"/>
      <c r="E26" s="6"/>
      <c r="F26" s="6"/>
      <c r="G26" s="6"/>
      <c r="H26" s="6"/>
      <c r="I26" s="6"/>
      <c r="J26" s="6"/>
      <c r="K26" s="6"/>
      <c r="L26" s="6"/>
      <c r="M26" s="6"/>
      <c r="N26" s="5"/>
    </row>
    <row r="27" spans="2:14" x14ac:dyDescent="0.3">
      <c r="B27" s="6"/>
      <c r="C27" s="6"/>
      <c r="D27" s="6"/>
      <c r="E27" s="6"/>
      <c r="F27" s="6"/>
      <c r="G27" s="6"/>
      <c r="H27" s="6"/>
      <c r="I27" s="6"/>
      <c r="J27" s="6"/>
      <c r="K27" s="6"/>
      <c r="L27" s="6"/>
      <c r="M27" s="6"/>
      <c r="N27" s="5"/>
    </row>
    <row r="28" spans="2:14" x14ac:dyDescent="0.3">
      <c r="B28" s="6"/>
      <c r="C28" s="6"/>
      <c r="D28" s="6"/>
      <c r="E28" s="6"/>
      <c r="F28" s="6"/>
      <c r="G28" s="6"/>
      <c r="H28" s="6"/>
      <c r="I28" s="6"/>
      <c r="J28" s="6"/>
      <c r="K28" s="6"/>
      <c r="L28" s="6"/>
      <c r="M28" s="6"/>
      <c r="N28" s="5"/>
    </row>
    <row r="29" spans="2:14" x14ac:dyDescent="0.3">
      <c r="B29" s="6"/>
      <c r="C29" s="6"/>
      <c r="D29" s="6"/>
      <c r="E29" s="6"/>
      <c r="F29" s="6"/>
      <c r="G29" s="6"/>
      <c r="H29" s="6"/>
      <c r="I29" s="6"/>
      <c r="J29" s="6"/>
      <c r="K29" s="6"/>
      <c r="L29" s="6"/>
      <c r="M29" s="6"/>
      <c r="N29" s="5"/>
    </row>
  </sheetData>
  <mergeCells count="18">
    <mergeCell ref="B7:D7"/>
    <mergeCell ref="E7:M7"/>
    <mergeCell ref="G1:M1"/>
    <mergeCell ref="B3:M3"/>
    <mergeCell ref="B5:M5"/>
    <mergeCell ref="B6:D6"/>
    <mergeCell ref="E6:M6"/>
    <mergeCell ref="B20:M22"/>
    <mergeCell ref="B9:M9"/>
    <mergeCell ref="B10:M10"/>
    <mergeCell ref="B14:M14"/>
    <mergeCell ref="B15:M15"/>
    <mergeCell ref="B16:M16"/>
    <mergeCell ref="B17:M17"/>
    <mergeCell ref="B11:M11"/>
    <mergeCell ref="B12:M12"/>
    <mergeCell ref="B13:M13"/>
    <mergeCell ref="B18:M18"/>
  </mergeCells>
  <pageMargins left="0.78740157480314965" right="0.78740157480314965" top="0.78740157480314965" bottom="0.78740157480314965" header="0.19685039370078741" footer="0.19685039370078741"/>
  <pageSetup paperSize="9" scale="72"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70" zoomScaleNormal="70" workbookViewId="0">
      <selection activeCell="M32" sqref="M32"/>
    </sheetView>
  </sheetViews>
  <sheetFormatPr defaultColWidth="8.88671875" defaultRowHeight="15.6" x14ac:dyDescent="0.3"/>
  <cols>
    <col min="1" max="1" width="3" style="8" customWidth="1"/>
    <col min="2" max="10" width="20.6640625" style="12" customWidth="1"/>
    <col min="11" max="15" width="20.6640625" style="8" customWidth="1"/>
    <col min="16" max="16384" width="8.88671875" style="8"/>
  </cols>
  <sheetData>
    <row r="1" spans="1:8" x14ac:dyDescent="0.3">
      <c r="A1" s="247" t="s">
        <v>80</v>
      </c>
      <c r="B1" s="11"/>
      <c r="C1" s="11"/>
    </row>
    <row r="2" spans="1:8" x14ac:dyDescent="0.3">
      <c r="A2" s="248"/>
      <c r="B2" s="13"/>
      <c r="C2" s="13"/>
    </row>
    <row r="3" spans="1:8" x14ac:dyDescent="0.3">
      <c r="A3" s="248"/>
    </row>
    <row r="4" spans="1:8" x14ac:dyDescent="0.3">
      <c r="A4" s="248"/>
    </row>
    <row r="5" spans="1:8" x14ac:dyDescent="0.3">
      <c r="A5" s="248"/>
      <c r="F5" s="14" t="s">
        <v>28</v>
      </c>
    </row>
    <row r="6" spans="1:8" x14ac:dyDescent="0.3">
      <c r="A6" s="248"/>
    </row>
    <row r="7" spans="1:8" x14ac:dyDescent="0.3">
      <c r="A7" s="248"/>
    </row>
    <row r="8" spans="1:8" ht="16.2" thickBot="1" x14ac:dyDescent="0.35">
      <c r="A8" s="248"/>
      <c r="C8" s="15" t="s">
        <v>29</v>
      </c>
      <c r="D8" s="16">
        <v>0.1</v>
      </c>
      <c r="E8" s="17" t="s">
        <v>30</v>
      </c>
      <c r="G8" s="7" t="s">
        <v>31</v>
      </c>
      <c r="H8" s="18">
        <v>0.1</v>
      </c>
    </row>
    <row r="9" spans="1:8" x14ac:dyDescent="0.3">
      <c r="A9" s="248"/>
      <c r="C9" s="19">
        <v>0.6</v>
      </c>
      <c r="E9" s="20">
        <v>1</v>
      </c>
    </row>
    <row r="10" spans="1:8" x14ac:dyDescent="0.3">
      <c r="A10" s="248"/>
      <c r="C10" s="7" t="s">
        <v>32</v>
      </c>
      <c r="D10" s="16">
        <v>0.3</v>
      </c>
      <c r="E10" s="7" t="s">
        <v>33</v>
      </c>
      <c r="G10" s="20">
        <v>1</v>
      </c>
    </row>
    <row r="11" spans="1:8" x14ac:dyDescent="0.3">
      <c r="A11" s="248"/>
      <c r="E11" s="20">
        <v>1</v>
      </c>
    </row>
    <row r="12" spans="1:8" x14ac:dyDescent="0.3">
      <c r="A12" s="248"/>
      <c r="E12" s="7" t="s">
        <v>34</v>
      </c>
      <c r="G12" s="7" t="s">
        <v>35</v>
      </c>
    </row>
    <row r="13" spans="1:8" ht="16.2" thickBot="1" x14ac:dyDescent="0.35">
      <c r="A13" s="248"/>
      <c r="E13" s="16">
        <v>0.6</v>
      </c>
      <c r="G13" s="16">
        <v>0.4</v>
      </c>
    </row>
    <row r="14" spans="1:8" ht="16.2" thickBot="1" x14ac:dyDescent="0.35">
      <c r="A14" s="248"/>
      <c r="F14" s="21" t="s">
        <v>36</v>
      </c>
    </row>
    <row r="15" spans="1:8" x14ac:dyDescent="0.3">
      <c r="A15" s="247" t="s">
        <v>37</v>
      </c>
      <c r="E15" s="22">
        <v>0.4</v>
      </c>
      <c r="F15" s="16"/>
      <c r="G15" s="23">
        <v>1</v>
      </c>
    </row>
    <row r="16" spans="1:8" x14ac:dyDescent="0.3">
      <c r="A16" s="247"/>
      <c r="E16" s="7" t="s">
        <v>38</v>
      </c>
      <c r="G16" s="7" t="s">
        <v>39</v>
      </c>
    </row>
    <row r="17" spans="1:7" x14ac:dyDescent="0.3">
      <c r="A17" s="247"/>
      <c r="E17" s="20">
        <v>0.7</v>
      </c>
      <c r="G17" s="20">
        <v>0.3</v>
      </c>
    </row>
    <row r="18" spans="1:7" x14ac:dyDescent="0.3">
      <c r="A18" s="247"/>
      <c r="E18" s="7" t="s">
        <v>40</v>
      </c>
      <c r="G18" s="7" t="s">
        <v>41</v>
      </c>
    </row>
    <row r="19" spans="1:7" x14ac:dyDescent="0.3">
      <c r="A19" s="247"/>
      <c r="E19" s="20">
        <v>0.3</v>
      </c>
      <c r="G19" s="24">
        <v>0.6</v>
      </c>
    </row>
    <row r="20" spans="1:7" x14ac:dyDescent="0.3">
      <c r="A20" s="247"/>
      <c r="E20" s="17" t="s">
        <v>42</v>
      </c>
      <c r="G20" s="7" t="s">
        <v>43</v>
      </c>
    </row>
    <row r="21" spans="1:7" x14ac:dyDescent="0.3">
      <c r="A21" s="247"/>
      <c r="G21" s="20">
        <v>1</v>
      </c>
    </row>
    <row r="22" spans="1:7" x14ac:dyDescent="0.3">
      <c r="A22" s="247"/>
      <c r="G22" s="7" t="s">
        <v>44</v>
      </c>
    </row>
    <row r="23" spans="1:7" x14ac:dyDescent="0.3">
      <c r="A23" s="247"/>
    </row>
    <row r="24" spans="1:7" x14ac:dyDescent="0.3">
      <c r="A24" s="247"/>
    </row>
    <row r="25" spans="1:7" x14ac:dyDescent="0.3">
      <c r="A25" s="247"/>
    </row>
    <row r="26" spans="1:7" x14ac:dyDescent="0.3">
      <c r="A26" s="247"/>
    </row>
    <row r="27" spans="1:7" x14ac:dyDescent="0.3">
      <c r="A27" s="247"/>
    </row>
    <row r="28" spans="1:7" x14ac:dyDescent="0.3">
      <c r="A28" s="247"/>
    </row>
    <row r="29" spans="1:7" x14ac:dyDescent="0.3">
      <c r="A29" s="247"/>
    </row>
    <row r="30" spans="1:7" x14ac:dyDescent="0.3">
      <c r="A30" s="247"/>
    </row>
    <row r="31" spans="1:7" x14ac:dyDescent="0.3">
      <c r="A31" s="247"/>
    </row>
    <row r="32" spans="1:7" x14ac:dyDescent="0.3">
      <c r="A32" s="247"/>
    </row>
    <row r="33" spans="1:10" ht="16.2" thickBot="1" x14ac:dyDescent="0.35">
      <c r="A33" s="247"/>
    </row>
    <row r="34" spans="1:10" ht="31.8" thickBot="1" x14ac:dyDescent="0.35">
      <c r="A34" s="247"/>
      <c r="B34" s="25" t="s">
        <v>81</v>
      </c>
      <c r="C34" s="7" t="s">
        <v>45</v>
      </c>
      <c r="D34" s="26" t="s">
        <v>46</v>
      </c>
      <c r="E34" s="21" t="s">
        <v>82</v>
      </c>
      <c r="F34" s="26" t="s">
        <v>47</v>
      </c>
      <c r="G34" s="7" t="s">
        <v>48</v>
      </c>
      <c r="H34" s="12" t="s">
        <v>49</v>
      </c>
      <c r="I34" s="12" t="s">
        <v>50</v>
      </c>
      <c r="J34" s="12" t="s">
        <v>51</v>
      </c>
    </row>
    <row r="36" spans="1:10" x14ac:dyDescent="0.3">
      <c r="C36" s="12" t="s">
        <v>52</v>
      </c>
    </row>
  </sheetData>
  <mergeCells count="2">
    <mergeCell ref="A1:A14"/>
    <mergeCell ref="A15:A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8"/>
  <sheetViews>
    <sheetView zoomScale="70" zoomScaleNormal="70" workbookViewId="0">
      <selection activeCell="B1" sqref="B1:P1"/>
    </sheetView>
  </sheetViews>
  <sheetFormatPr defaultColWidth="8.88671875" defaultRowHeight="15.6" x14ac:dyDescent="0.3"/>
  <cols>
    <col min="1" max="1" width="5.88671875" style="27" customWidth="1"/>
    <col min="2" max="2" width="15.109375" style="27" customWidth="1"/>
    <col min="3" max="3" width="31.109375" style="27" customWidth="1"/>
    <col min="4" max="4" width="14.88671875" style="27" customWidth="1"/>
    <col min="5" max="6" width="23.44140625" style="27" customWidth="1"/>
    <col min="7" max="7" width="23.5546875" style="27" customWidth="1"/>
    <col min="8" max="8" width="0.109375" style="27" customWidth="1"/>
    <col min="9" max="16" width="8.88671875" style="27" hidden="1" customWidth="1"/>
    <col min="17" max="16384" width="8.88671875" style="27"/>
  </cols>
  <sheetData>
    <row r="1" spans="2:16" ht="64.2" customHeight="1" x14ac:dyDescent="0.3">
      <c r="B1" s="126" t="s">
        <v>135</v>
      </c>
      <c r="C1" s="126"/>
      <c r="D1" s="126"/>
      <c r="E1" s="126"/>
      <c r="F1" s="126"/>
      <c r="G1" s="126"/>
      <c r="H1" s="126"/>
      <c r="I1" s="126"/>
      <c r="J1" s="126"/>
      <c r="K1" s="126"/>
      <c r="L1" s="126"/>
      <c r="M1" s="126"/>
      <c r="N1" s="126"/>
      <c r="O1" s="126"/>
      <c r="P1" s="126"/>
    </row>
    <row r="2" spans="2:16" ht="15" customHeight="1" x14ac:dyDescent="0.3">
      <c r="B2" s="34"/>
      <c r="G2" s="40" t="s">
        <v>87</v>
      </c>
    </row>
    <row r="3" spans="2:16" ht="37.950000000000003" customHeight="1" x14ac:dyDescent="0.3">
      <c r="B3" s="35"/>
      <c r="C3" s="38" t="s">
        <v>53</v>
      </c>
      <c r="D3" s="38" t="s">
        <v>54</v>
      </c>
      <c r="E3" s="38" t="s">
        <v>10</v>
      </c>
      <c r="F3" s="38" t="s">
        <v>11</v>
      </c>
      <c r="G3" s="38" t="s">
        <v>12</v>
      </c>
    </row>
    <row r="4" spans="2:16" ht="25.95" customHeight="1" x14ac:dyDescent="0.3">
      <c r="B4" s="127" t="s">
        <v>153</v>
      </c>
      <c r="C4" s="28" t="s">
        <v>13</v>
      </c>
      <c r="D4" s="36"/>
      <c r="E4" s="37"/>
      <c r="F4" s="37"/>
      <c r="G4" s="37"/>
    </row>
    <row r="5" spans="2:16" ht="22.2" customHeight="1" x14ac:dyDescent="0.3">
      <c r="B5" s="127"/>
      <c r="C5" s="28" t="s">
        <v>14</v>
      </c>
      <c r="D5" s="36"/>
      <c r="E5" s="37"/>
      <c r="F5" s="37"/>
      <c r="G5" s="37"/>
    </row>
    <row r="6" spans="2:16" ht="25.95" customHeight="1" x14ac:dyDescent="0.3">
      <c r="B6" s="127"/>
      <c r="C6" s="28" t="s">
        <v>15</v>
      </c>
      <c r="D6" s="36"/>
      <c r="E6" s="37"/>
      <c r="F6" s="37"/>
      <c r="G6" s="37"/>
    </row>
    <row r="7" spans="2:16" ht="23.4" customHeight="1" x14ac:dyDescent="0.3">
      <c r="B7" s="127"/>
      <c r="C7" s="28" t="s">
        <v>16</v>
      </c>
      <c r="D7" s="36"/>
      <c r="E7" s="37"/>
      <c r="F7" s="37"/>
      <c r="G7" s="37"/>
    </row>
    <row r="8" spans="2:16" ht="33" customHeight="1" x14ac:dyDescent="0.3">
      <c r="B8" s="124" t="s">
        <v>85</v>
      </c>
      <c r="C8" s="124"/>
      <c r="D8" s="124"/>
      <c r="E8" s="96">
        <f>SUM(E4:E7)</f>
        <v>0</v>
      </c>
      <c r="F8" s="96">
        <f>SUM(F4:F7)</f>
        <v>0</v>
      </c>
      <c r="G8" s="96">
        <f>SUM(G4:G7)</f>
        <v>0</v>
      </c>
    </row>
    <row r="9" spans="2:16" ht="36.6" customHeight="1" x14ac:dyDescent="0.3">
      <c r="B9" s="124" t="s">
        <v>154</v>
      </c>
      <c r="C9" s="124"/>
      <c r="D9" s="124"/>
      <c r="E9" s="29"/>
      <c r="F9" s="29"/>
      <c r="G9" s="29"/>
    </row>
    <row r="10" spans="2:16" ht="39" customHeight="1" x14ac:dyDescent="0.3">
      <c r="B10" s="124" t="s">
        <v>155</v>
      </c>
      <c r="C10" s="124"/>
      <c r="D10" s="124"/>
      <c r="E10" s="96">
        <f>+E8-E9</f>
        <v>0</v>
      </c>
      <c r="F10" s="96">
        <f t="shared" ref="F10:G10" si="0">+F8-F9</f>
        <v>0</v>
      </c>
      <c r="G10" s="96">
        <f t="shared" si="0"/>
        <v>0</v>
      </c>
    </row>
    <row r="11" spans="2:16" ht="49.2" customHeight="1" x14ac:dyDescent="0.3">
      <c r="B11" s="124" t="s">
        <v>156</v>
      </c>
      <c r="C11" s="124"/>
      <c r="D11" s="124"/>
      <c r="E11" s="125">
        <f>(E10+F10+G10)/3</f>
        <v>0</v>
      </c>
      <c r="F11" s="125"/>
      <c r="G11" s="125"/>
    </row>
    <row r="12" spans="2:16" x14ac:dyDescent="0.3">
      <c r="B12" s="31"/>
      <c r="C12" s="32"/>
      <c r="D12" s="32"/>
      <c r="E12" s="31"/>
      <c r="F12" s="31"/>
      <c r="G12" s="31"/>
    </row>
    <row r="13" spans="2:16" x14ac:dyDescent="0.3">
      <c r="B13" s="27" t="s">
        <v>56</v>
      </c>
    </row>
    <row r="17" spans="2:2" x14ac:dyDescent="0.3">
      <c r="B17" s="33"/>
    </row>
    <row r="18" spans="2:2" x14ac:dyDescent="0.3">
      <c r="B18" s="33"/>
    </row>
  </sheetData>
  <sheetProtection insertRows="0"/>
  <customSheetViews>
    <customSheetView guid="{ED36924B-3125-49E6-8A46-9E25A36276DB}">
      <selection activeCell="I33" sqref="I33"/>
      <pageMargins left="0.7" right="0.7" top="0.75" bottom="0.75" header="0.3" footer="0.3"/>
    </customSheetView>
    <customSheetView guid="{34A7DAE8-3BD7-4625-A878-DA777337F276}">
      <selection activeCell="I33" sqref="I33"/>
      <pageMargins left="0.7" right="0.7" top="0.75" bottom="0.75" header="0.3" footer="0.3"/>
      <pageSetup paperSize="9" orientation="portrait" r:id="rId1"/>
    </customSheetView>
  </customSheetViews>
  <mergeCells count="7">
    <mergeCell ref="B11:D11"/>
    <mergeCell ref="E11:G11"/>
    <mergeCell ref="B1:P1"/>
    <mergeCell ref="B4:B7"/>
    <mergeCell ref="B8:D8"/>
    <mergeCell ref="B9:D9"/>
    <mergeCell ref="B10:D10"/>
  </mergeCells>
  <conditionalFormatting sqref="E11:G11">
    <cfRule type="cellIs" dxfId="6" priority="4" operator="lessThan">
      <formula>50000</formula>
    </cfRule>
    <cfRule type="cellIs" dxfId="5" priority="3" operator="greaterThan">
      <formula>50000</formula>
    </cfRule>
    <cfRule type="cellIs" dxfId="4" priority="2" operator="lessThan">
      <formula>50000</formula>
    </cfRule>
    <cfRule type="cellIs" dxfId="3" priority="1" operator="equal">
      <formula>50000</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48"/>
  <sheetViews>
    <sheetView zoomScale="70" zoomScaleNormal="70" workbookViewId="0">
      <selection activeCell="B1" sqref="B1"/>
    </sheetView>
  </sheetViews>
  <sheetFormatPr defaultColWidth="8.88671875" defaultRowHeight="15.6" x14ac:dyDescent="0.3"/>
  <cols>
    <col min="1" max="1" width="5.88671875" style="41" customWidth="1"/>
    <col min="2" max="2" width="8.88671875" style="41" customWidth="1"/>
    <col min="3" max="3" width="10.33203125" style="41" customWidth="1"/>
    <col min="4" max="4" width="8.88671875" style="41"/>
    <col min="5" max="5" width="10.6640625" style="41" customWidth="1"/>
    <col min="6" max="10" width="8.88671875" style="41" customWidth="1"/>
    <col min="11" max="11" width="4.109375" style="41" customWidth="1"/>
    <col min="12" max="12" width="68.88671875" style="41" customWidth="1"/>
    <col min="13" max="34" width="8.88671875" style="41"/>
    <col min="35" max="35" width="0" style="41" hidden="1" customWidth="1"/>
    <col min="36" max="16384" width="8.88671875" style="41"/>
  </cols>
  <sheetData>
    <row r="1" spans="2:35" ht="26.4" customHeight="1" x14ac:dyDescent="0.3">
      <c r="B1" s="42" t="s">
        <v>86</v>
      </c>
      <c r="C1" s="43"/>
    </row>
    <row r="2" spans="2:35" x14ac:dyDescent="0.3">
      <c r="C2" s="39"/>
      <c r="L2" s="40" t="s">
        <v>88</v>
      </c>
    </row>
    <row r="3" spans="2:35" ht="22.95" customHeight="1" x14ac:dyDescent="0.3">
      <c r="B3" s="128" t="s">
        <v>89</v>
      </c>
      <c r="C3" s="128"/>
      <c r="D3" s="128"/>
      <c r="E3" s="128"/>
      <c r="F3" s="128"/>
      <c r="G3" s="128"/>
      <c r="H3" s="128"/>
      <c r="I3" s="128"/>
      <c r="J3" s="128"/>
      <c r="K3" s="128"/>
      <c r="L3" s="47" t="s">
        <v>21</v>
      </c>
      <c r="M3" s="27"/>
    </row>
    <row r="4" spans="2:35" ht="31.95" customHeight="1" x14ac:dyDescent="0.3">
      <c r="B4" s="46" t="s">
        <v>24</v>
      </c>
      <c r="C4" s="124" t="s">
        <v>90</v>
      </c>
      <c r="D4" s="124"/>
      <c r="E4" s="124"/>
      <c r="F4" s="124"/>
      <c r="G4" s="124"/>
      <c r="H4" s="124"/>
      <c r="I4" s="124"/>
      <c r="J4" s="124"/>
      <c r="K4" s="124"/>
      <c r="L4" s="45"/>
      <c r="M4" s="27"/>
      <c r="AI4" s="41" t="s">
        <v>73</v>
      </c>
    </row>
    <row r="5" spans="2:35" ht="34.950000000000003" customHeight="1" x14ac:dyDescent="0.3">
      <c r="B5" s="46" t="s">
        <v>23</v>
      </c>
      <c r="C5" s="124" t="s">
        <v>22</v>
      </c>
      <c r="D5" s="124"/>
      <c r="E5" s="124"/>
      <c r="F5" s="124"/>
      <c r="G5" s="124"/>
      <c r="H5" s="124"/>
      <c r="I5" s="124"/>
      <c r="J5" s="124"/>
      <c r="K5" s="124"/>
      <c r="L5" s="45"/>
      <c r="M5" s="27"/>
      <c r="AI5" s="41" t="s">
        <v>74</v>
      </c>
    </row>
    <row r="6" spans="2:35" ht="89.4" customHeight="1" x14ac:dyDescent="0.3">
      <c r="B6" s="136" t="s">
        <v>91</v>
      </c>
      <c r="C6" s="136"/>
      <c r="D6" s="136"/>
      <c r="E6" s="136"/>
      <c r="F6" s="136"/>
      <c r="G6" s="136"/>
      <c r="H6" s="136"/>
      <c r="I6" s="136"/>
      <c r="J6" s="136"/>
      <c r="K6" s="136"/>
      <c r="L6" s="50" t="s">
        <v>160</v>
      </c>
      <c r="M6" s="27"/>
    </row>
    <row r="7" spans="2:35" x14ac:dyDescent="0.3">
      <c r="B7" s="27"/>
      <c r="C7" s="27"/>
      <c r="D7" s="27"/>
      <c r="E7" s="27"/>
      <c r="F7" s="27"/>
      <c r="G7" s="27"/>
      <c r="H7" s="27"/>
      <c r="I7" s="27"/>
      <c r="J7" s="27"/>
      <c r="K7" s="27"/>
      <c r="L7" s="27"/>
      <c r="M7" s="27"/>
    </row>
    <row r="8" spans="2:35" x14ac:dyDescent="0.3">
      <c r="B8" s="27"/>
      <c r="C8" s="27"/>
      <c r="D8" s="27"/>
      <c r="E8" s="27"/>
      <c r="F8" s="27"/>
      <c r="G8" s="27"/>
      <c r="H8" s="27"/>
      <c r="I8" s="27"/>
      <c r="J8" s="27"/>
      <c r="K8" s="27"/>
      <c r="L8" s="40" t="s">
        <v>96</v>
      </c>
      <c r="M8" s="27"/>
    </row>
    <row r="9" spans="2:35" ht="22.95" customHeight="1" x14ac:dyDescent="0.3">
      <c r="B9" s="137" t="s">
        <v>95</v>
      </c>
      <c r="C9" s="137"/>
      <c r="D9" s="137"/>
      <c r="E9" s="137"/>
      <c r="F9" s="137"/>
      <c r="G9" s="137"/>
      <c r="H9" s="137"/>
      <c r="I9" s="137"/>
      <c r="J9" s="137"/>
      <c r="K9" s="137"/>
      <c r="L9" s="137"/>
      <c r="M9" s="27"/>
    </row>
    <row r="10" spans="2:35" ht="51" customHeight="1" x14ac:dyDescent="0.3">
      <c r="B10" s="49" t="s">
        <v>92</v>
      </c>
      <c r="C10" s="130" t="s">
        <v>93</v>
      </c>
      <c r="D10" s="131"/>
      <c r="E10" s="132"/>
      <c r="F10" s="138" t="s">
        <v>20</v>
      </c>
      <c r="G10" s="139"/>
      <c r="H10" s="139"/>
      <c r="I10" s="139"/>
      <c r="J10" s="139"/>
      <c r="K10" s="139"/>
      <c r="L10" s="140"/>
      <c r="M10" s="27"/>
    </row>
    <row r="11" spans="2:35" ht="90" customHeight="1" x14ac:dyDescent="0.3">
      <c r="B11" s="129" t="s">
        <v>75</v>
      </c>
      <c r="C11" s="129"/>
      <c r="D11" s="129"/>
      <c r="E11" s="129"/>
      <c r="F11" s="133" t="s">
        <v>161</v>
      </c>
      <c r="G11" s="134"/>
      <c r="H11" s="134"/>
      <c r="I11" s="134"/>
      <c r="J11" s="134"/>
      <c r="K11" s="134"/>
      <c r="L11" s="135"/>
      <c r="M11" s="27"/>
    </row>
    <row r="12" spans="2:35" ht="90" customHeight="1" x14ac:dyDescent="0.3">
      <c r="B12" s="129" t="s">
        <v>76</v>
      </c>
      <c r="C12" s="129"/>
      <c r="D12" s="129"/>
      <c r="E12" s="129"/>
      <c r="F12" s="133" t="s">
        <v>162</v>
      </c>
      <c r="G12" s="134"/>
      <c r="H12" s="134"/>
      <c r="I12" s="134"/>
      <c r="J12" s="134"/>
      <c r="K12" s="134"/>
      <c r="L12" s="135"/>
      <c r="M12" s="27"/>
    </row>
    <row r="13" spans="2:35" ht="90" customHeight="1" x14ac:dyDescent="0.3">
      <c r="B13" s="129" t="s">
        <v>77</v>
      </c>
      <c r="C13" s="129"/>
      <c r="D13" s="129"/>
      <c r="E13" s="129"/>
      <c r="F13" s="141" t="s">
        <v>97</v>
      </c>
      <c r="G13" s="142"/>
      <c r="H13" s="142"/>
      <c r="I13" s="142"/>
      <c r="J13" s="142"/>
      <c r="K13" s="142"/>
      <c r="L13" s="143"/>
      <c r="M13" s="27"/>
    </row>
    <row r="14" spans="2:35" ht="90.6" customHeight="1" x14ac:dyDescent="0.3">
      <c r="B14" s="129" t="s">
        <v>78</v>
      </c>
      <c r="C14" s="129"/>
      <c r="D14" s="129"/>
      <c r="E14" s="129"/>
      <c r="F14" s="141" t="s">
        <v>163</v>
      </c>
      <c r="G14" s="142"/>
      <c r="H14" s="142"/>
      <c r="I14" s="142"/>
      <c r="J14" s="142"/>
      <c r="K14" s="142"/>
      <c r="L14" s="143"/>
      <c r="M14" s="27"/>
    </row>
    <row r="15" spans="2:35" ht="90" customHeight="1" x14ac:dyDescent="0.3">
      <c r="B15" s="129" t="s">
        <v>94</v>
      </c>
      <c r="C15" s="129"/>
      <c r="D15" s="129"/>
      <c r="E15" s="129"/>
      <c r="F15" s="141" t="s">
        <v>164</v>
      </c>
      <c r="G15" s="142"/>
      <c r="H15" s="142"/>
      <c r="I15" s="142"/>
      <c r="J15" s="142"/>
      <c r="K15" s="142"/>
      <c r="L15" s="143"/>
      <c r="M15" s="27"/>
    </row>
    <row r="16" spans="2:35" ht="51.6" customHeight="1" x14ac:dyDescent="0.3">
      <c r="B16" s="49" t="s">
        <v>98</v>
      </c>
      <c r="C16" s="144" t="s">
        <v>157</v>
      </c>
      <c r="D16" s="145"/>
      <c r="E16" s="145"/>
      <c r="F16" s="145"/>
      <c r="G16" s="145"/>
      <c r="H16" s="145"/>
      <c r="I16" s="145"/>
      <c r="J16" s="145"/>
      <c r="K16" s="145"/>
      <c r="L16" s="146"/>
      <c r="M16" s="27"/>
    </row>
    <row r="17" spans="2:13" x14ac:dyDescent="0.3">
      <c r="B17" s="52"/>
      <c r="C17" s="144" t="s">
        <v>57</v>
      </c>
      <c r="D17" s="145"/>
      <c r="E17" s="146"/>
      <c r="F17" s="147" t="s">
        <v>79</v>
      </c>
      <c r="G17" s="148"/>
      <c r="H17" s="148"/>
      <c r="I17" s="148"/>
      <c r="J17" s="148"/>
      <c r="K17" s="148"/>
      <c r="L17" s="149"/>
      <c r="M17" s="27"/>
    </row>
    <row r="18" spans="2:13" x14ac:dyDescent="0.3">
      <c r="B18" s="51" t="s">
        <v>19</v>
      </c>
      <c r="C18" s="150"/>
      <c r="D18" s="151"/>
      <c r="E18" s="152"/>
      <c r="F18" s="153"/>
      <c r="G18" s="154"/>
      <c r="H18" s="154"/>
      <c r="I18" s="154"/>
      <c r="J18" s="154"/>
      <c r="K18" s="154"/>
      <c r="L18" s="155"/>
      <c r="M18" s="27"/>
    </row>
    <row r="19" spans="2:13" x14ac:dyDescent="0.3">
      <c r="B19" s="51" t="s">
        <v>18</v>
      </c>
      <c r="C19" s="150"/>
      <c r="D19" s="151"/>
      <c r="E19" s="152"/>
      <c r="F19" s="153"/>
      <c r="G19" s="154"/>
      <c r="H19" s="154"/>
      <c r="I19" s="154"/>
      <c r="J19" s="154"/>
      <c r="K19" s="154"/>
      <c r="L19" s="155"/>
      <c r="M19" s="27"/>
    </row>
    <row r="20" spans="2:13" x14ac:dyDescent="0.3">
      <c r="B20" s="51" t="s">
        <v>99</v>
      </c>
      <c r="C20" s="150"/>
      <c r="D20" s="151"/>
      <c r="E20" s="152"/>
      <c r="F20" s="153"/>
      <c r="G20" s="154"/>
      <c r="H20" s="154"/>
      <c r="I20" s="154"/>
      <c r="J20" s="154"/>
      <c r="K20" s="154"/>
      <c r="L20" s="155"/>
      <c r="M20" s="27"/>
    </row>
    <row r="21" spans="2:13" x14ac:dyDescent="0.3">
      <c r="B21" s="51" t="s">
        <v>17</v>
      </c>
      <c r="C21" s="150"/>
      <c r="D21" s="151"/>
      <c r="E21" s="152"/>
      <c r="F21" s="153"/>
      <c r="G21" s="154"/>
      <c r="H21" s="154"/>
      <c r="I21" s="154"/>
      <c r="J21" s="154"/>
      <c r="K21" s="154"/>
      <c r="L21" s="155"/>
      <c r="M21" s="27"/>
    </row>
    <row r="22" spans="2:13" ht="51.6" customHeight="1" x14ac:dyDescent="0.3">
      <c r="B22" s="48" t="s">
        <v>101</v>
      </c>
      <c r="C22" s="156" t="s">
        <v>100</v>
      </c>
      <c r="D22" s="157"/>
      <c r="E22" s="157"/>
      <c r="F22" s="157"/>
      <c r="G22" s="157"/>
      <c r="H22" s="157"/>
      <c r="I22" s="157"/>
      <c r="J22" s="157"/>
      <c r="K22" s="157"/>
      <c r="L22" s="158"/>
      <c r="M22" s="27"/>
    </row>
    <row r="23" spans="2:13" ht="90" customHeight="1" x14ac:dyDescent="0.3">
      <c r="B23" s="174"/>
      <c r="C23" s="160" t="s">
        <v>165</v>
      </c>
      <c r="D23" s="161"/>
      <c r="E23" s="161"/>
      <c r="F23" s="161"/>
      <c r="G23" s="161"/>
      <c r="H23" s="161"/>
      <c r="I23" s="161"/>
      <c r="J23" s="161"/>
      <c r="K23" s="161"/>
      <c r="L23" s="162"/>
      <c r="M23" s="27"/>
    </row>
    <row r="24" spans="2:13" x14ac:dyDescent="0.3">
      <c r="B24" s="175"/>
      <c r="C24" s="144" t="s">
        <v>57</v>
      </c>
      <c r="D24" s="145"/>
      <c r="E24" s="146"/>
      <c r="F24" s="147" t="s">
        <v>79</v>
      </c>
      <c r="G24" s="148"/>
      <c r="H24" s="148"/>
      <c r="I24" s="148"/>
      <c r="J24" s="148"/>
      <c r="K24" s="148"/>
      <c r="L24" s="149"/>
      <c r="M24" s="27"/>
    </row>
    <row r="25" spans="2:13" x14ac:dyDescent="0.3">
      <c r="B25" s="51" t="s">
        <v>19</v>
      </c>
      <c r="C25" s="164"/>
      <c r="D25" s="165"/>
      <c r="E25" s="166"/>
      <c r="F25" s="153"/>
      <c r="G25" s="154"/>
      <c r="H25" s="154"/>
      <c r="I25" s="154"/>
      <c r="J25" s="154"/>
      <c r="K25" s="154"/>
      <c r="L25" s="155"/>
      <c r="M25" s="27"/>
    </row>
    <row r="26" spans="2:13" x14ac:dyDescent="0.3">
      <c r="B26" s="51" t="s">
        <v>18</v>
      </c>
      <c r="C26" s="164"/>
      <c r="D26" s="165"/>
      <c r="E26" s="166"/>
      <c r="F26" s="153"/>
      <c r="G26" s="154"/>
      <c r="H26" s="154"/>
      <c r="I26" s="154"/>
      <c r="J26" s="154"/>
      <c r="K26" s="154"/>
      <c r="L26" s="155"/>
      <c r="M26" s="27"/>
    </row>
    <row r="27" spans="2:13" x14ac:dyDescent="0.3">
      <c r="B27" s="51" t="s">
        <v>99</v>
      </c>
      <c r="C27" s="164"/>
      <c r="D27" s="165"/>
      <c r="E27" s="166"/>
      <c r="F27" s="153"/>
      <c r="G27" s="154"/>
      <c r="H27" s="154"/>
      <c r="I27" s="154"/>
      <c r="J27" s="154"/>
      <c r="K27" s="154"/>
      <c r="L27" s="155"/>
      <c r="M27" s="27"/>
    </row>
    <row r="28" spans="2:13" x14ac:dyDescent="0.3">
      <c r="B28" s="51" t="s">
        <v>17</v>
      </c>
      <c r="C28" s="164"/>
      <c r="D28" s="165"/>
      <c r="E28" s="166"/>
      <c r="F28" s="153"/>
      <c r="G28" s="154"/>
      <c r="H28" s="154"/>
      <c r="I28" s="154"/>
      <c r="J28" s="154"/>
      <c r="K28" s="154"/>
      <c r="L28" s="155"/>
      <c r="M28" s="27"/>
    </row>
    <row r="29" spans="2:13" ht="25.2" customHeight="1" x14ac:dyDescent="0.3">
      <c r="B29" s="27"/>
      <c r="C29" s="27"/>
      <c r="D29" s="27"/>
      <c r="E29" s="27"/>
      <c r="F29" s="27"/>
      <c r="G29" s="27"/>
      <c r="H29" s="27"/>
      <c r="I29" s="27"/>
      <c r="J29" s="27"/>
      <c r="K29" s="27"/>
      <c r="L29" s="27"/>
      <c r="M29" s="27"/>
    </row>
    <row r="30" spans="2:13" x14ac:dyDescent="0.3">
      <c r="B30" s="163" t="s">
        <v>21</v>
      </c>
      <c r="C30" s="163"/>
      <c r="D30" s="147" t="s">
        <v>158</v>
      </c>
      <c r="E30" s="139"/>
      <c r="F30" s="139"/>
      <c r="G30" s="139"/>
      <c r="H30" s="139"/>
      <c r="I30" s="139"/>
      <c r="J30" s="139"/>
      <c r="K30" s="139"/>
      <c r="L30" s="140"/>
      <c r="M30" s="27"/>
    </row>
    <row r="31" spans="2:13" x14ac:dyDescent="0.3">
      <c r="B31" s="173"/>
      <c r="C31" s="173"/>
      <c r="D31" s="167"/>
      <c r="E31" s="168"/>
      <c r="F31" s="168"/>
      <c r="G31" s="168"/>
      <c r="H31" s="168"/>
      <c r="I31" s="168"/>
      <c r="J31" s="168"/>
      <c r="K31" s="168"/>
      <c r="L31" s="169"/>
      <c r="M31" s="27"/>
    </row>
    <row r="32" spans="2:13" x14ac:dyDescent="0.3">
      <c r="B32" s="173"/>
      <c r="C32" s="173"/>
      <c r="D32" s="170"/>
      <c r="E32" s="171"/>
      <c r="F32" s="171"/>
      <c r="G32" s="171"/>
      <c r="H32" s="171"/>
      <c r="I32" s="171"/>
      <c r="J32" s="171"/>
      <c r="K32" s="171"/>
      <c r="L32" s="172"/>
      <c r="M32" s="27"/>
    </row>
    <row r="33" spans="2:13" x14ac:dyDescent="0.3">
      <c r="B33" s="173"/>
      <c r="C33" s="173"/>
      <c r="D33" s="159" t="s">
        <v>159</v>
      </c>
      <c r="E33" s="159"/>
      <c r="F33" s="159"/>
      <c r="G33" s="159"/>
      <c r="H33" s="159"/>
      <c r="I33" s="159"/>
      <c r="J33" s="159"/>
      <c r="K33" s="159"/>
      <c r="L33" s="159"/>
      <c r="M33" s="27"/>
    </row>
    <row r="34" spans="2:13" x14ac:dyDescent="0.3">
      <c r="B34" s="27"/>
      <c r="C34" s="27"/>
      <c r="D34" s="27"/>
      <c r="E34" s="27"/>
      <c r="F34" s="27"/>
      <c r="G34" s="27"/>
      <c r="H34" s="27"/>
      <c r="I34" s="27"/>
      <c r="J34" s="27"/>
      <c r="K34" s="27"/>
      <c r="L34" s="27"/>
      <c r="M34" s="27"/>
    </row>
    <row r="35" spans="2:13" x14ac:dyDescent="0.3">
      <c r="B35" s="27"/>
      <c r="C35" s="27"/>
      <c r="D35" s="27"/>
      <c r="E35" s="27"/>
      <c r="F35" s="27"/>
      <c r="G35" s="27"/>
      <c r="H35" s="27"/>
      <c r="I35" s="27"/>
      <c r="J35" s="27"/>
      <c r="K35" s="27"/>
      <c r="L35" s="27"/>
      <c r="M35" s="27"/>
    </row>
    <row r="36" spans="2:13" x14ac:dyDescent="0.3">
      <c r="B36" s="27"/>
      <c r="C36" s="27"/>
      <c r="D36" s="27"/>
      <c r="E36" s="27"/>
      <c r="F36" s="27"/>
      <c r="G36" s="27"/>
      <c r="H36" s="27"/>
      <c r="I36" s="27"/>
      <c r="J36" s="27"/>
      <c r="K36" s="27"/>
      <c r="L36" s="27"/>
      <c r="M36" s="27"/>
    </row>
    <row r="37" spans="2:13" x14ac:dyDescent="0.3">
      <c r="B37" s="27"/>
      <c r="C37" s="27"/>
      <c r="D37" s="27"/>
      <c r="E37" s="27"/>
      <c r="F37" s="27"/>
      <c r="G37" s="27"/>
      <c r="H37" s="27"/>
      <c r="I37" s="27"/>
      <c r="J37" s="27"/>
      <c r="K37" s="27"/>
      <c r="L37" s="27"/>
      <c r="M37" s="27"/>
    </row>
    <row r="38" spans="2:13" x14ac:dyDescent="0.3">
      <c r="B38" s="27"/>
      <c r="C38" s="27"/>
      <c r="D38" s="27"/>
      <c r="E38" s="27"/>
      <c r="F38" s="27"/>
      <c r="G38" s="27"/>
      <c r="H38" s="27"/>
      <c r="I38" s="27"/>
      <c r="J38" s="27"/>
      <c r="K38" s="27"/>
      <c r="L38" s="27"/>
      <c r="M38" s="27"/>
    </row>
    <row r="39" spans="2:13" x14ac:dyDescent="0.3">
      <c r="B39" s="27"/>
      <c r="C39" s="27"/>
      <c r="D39" s="27"/>
      <c r="E39" s="27"/>
      <c r="F39" s="27"/>
      <c r="G39" s="27"/>
      <c r="H39" s="27"/>
      <c r="I39" s="27"/>
      <c r="J39" s="27"/>
      <c r="K39" s="27"/>
      <c r="L39" s="27"/>
      <c r="M39" s="27"/>
    </row>
    <row r="40" spans="2:13" x14ac:dyDescent="0.3">
      <c r="B40" s="27"/>
      <c r="C40" s="27"/>
      <c r="D40" s="27"/>
      <c r="E40" s="27"/>
      <c r="F40" s="27"/>
      <c r="G40" s="27"/>
      <c r="H40" s="27"/>
      <c r="I40" s="27"/>
      <c r="J40" s="27"/>
      <c r="K40" s="27"/>
      <c r="L40" s="27"/>
      <c r="M40" s="27"/>
    </row>
    <row r="41" spans="2:13" x14ac:dyDescent="0.3">
      <c r="B41" s="27"/>
      <c r="C41" s="27"/>
      <c r="D41" s="27"/>
      <c r="E41" s="27"/>
      <c r="F41" s="27"/>
      <c r="G41" s="27"/>
      <c r="H41" s="27"/>
      <c r="I41" s="27"/>
      <c r="J41" s="27"/>
      <c r="K41" s="27"/>
      <c r="L41" s="27"/>
      <c r="M41" s="27"/>
    </row>
    <row r="42" spans="2:13" x14ac:dyDescent="0.3">
      <c r="B42" s="27"/>
      <c r="C42" s="27"/>
      <c r="D42" s="27"/>
      <c r="E42" s="27"/>
      <c r="F42" s="27"/>
      <c r="G42" s="27"/>
      <c r="H42" s="27"/>
      <c r="I42" s="27"/>
      <c r="J42" s="27"/>
      <c r="K42" s="27"/>
      <c r="L42" s="27"/>
      <c r="M42" s="27"/>
    </row>
    <row r="43" spans="2:13" x14ac:dyDescent="0.3">
      <c r="B43" s="27"/>
      <c r="C43" s="27"/>
      <c r="D43" s="27"/>
      <c r="E43" s="27"/>
      <c r="F43" s="27"/>
      <c r="G43" s="27"/>
      <c r="H43" s="27"/>
      <c r="I43" s="27"/>
      <c r="J43" s="27"/>
      <c r="K43" s="27"/>
      <c r="L43" s="27"/>
      <c r="M43" s="27"/>
    </row>
    <row r="44" spans="2:13" x14ac:dyDescent="0.3">
      <c r="B44" s="27"/>
      <c r="C44" s="27"/>
      <c r="D44" s="27"/>
      <c r="E44" s="27"/>
      <c r="F44" s="27"/>
      <c r="G44" s="27"/>
      <c r="H44" s="27"/>
      <c r="I44" s="27"/>
      <c r="J44" s="27"/>
      <c r="K44" s="27"/>
      <c r="L44" s="27"/>
      <c r="M44" s="27"/>
    </row>
    <row r="45" spans="2:13" x14ac:dyDescent="0.3">
      <c r="B45" s="27"/>
      <c r="C45" s="27"/>
      <c r="D45" s="27"/>
      <c r="E45" s="27"/>
      <c r="F45" s="27"/>
      <c r="G45" s="27"/>
      <c r="H45" s="27"/>
      <c r="I45" s="27"/>
      <c r="J45" s="27"/>
      <c r="K45" s="27"/>
      <c r="L45" s="27"/>
      <c r="M45" s="27"/>
    </row>
    <row r="46" spans="2:13" x14ac:dyDescent="0.3">
      <c r="B46" s="27"/>
      <c r="C46" s="27"/>
      <c r="D46" s="27"/>
      <c r="E46" s="27"/>
      <c r="F46" s="27"/>
      <c r="G46" s="27"/>
      <c r="H46" s="27"/>
      <c r="I46" s="27"/>
      <c r="J46" s="27"/>
      <c r="K46" s="27"/>
      <c r="L46" s="27"/>
      <c r="M46" s="27"/>
    </row>
    <row r="47" spans="2:13" x14ac:dyDescent="0.3">
      <c r="B47" s="27"/>
      <c r="C47" s="27"/>
      <c r="D47" s="27"/>
      <c r="E47" s="27"/>
      <c r="F47" s="27"/>
      <c r="G47" s="27"/>
      <c r="H47" s="27"/>
      <c r="I47" s="27"/>
      <c r="J47" s="27"/>
      <c r="K47" s="27"/>
      <c r="L47" s="27"/>
      <c r="M47" s="27"/>
    </row>
    <row r="48" spans="2:13" x14ac:dyDescent="0.3">
      <c r="B48" s="27"/>
      <c r="C48" s="27"/>
      <c r="D48" s="27"/>
      <c r="E48" s="27"/>
      <c r="F48" s="27"/>
      <c r="G48" s="27"/>
      <c r="H48" s="27"/>
      <c r="I48" s="27"/>
      <c r="J48" s="27"/>
      <c r="K48" s="27"/>
      <c r="L48" s="27"/>
      <c r="M48" s="27"/>
    </row>
  </sheetData>
  <customSheetViews>
    <customSheetView guid="{ED36924B-3125-49E6-8A46-9E25A36276DB}">
      <selection activeCell="F9" sqref="F9:N9"/>
      <pageMargins left="0.7" right="0.7" top="0.75" bottom="0.75" header="0.3" footer="0.3"/>
      <pageSetup paperSize="9" orientation="portrait" r:id="rId1"/>
    </customSheetView>
  </customSheetViews>
  <mergeCells count="46">
    <mergeCell ref="D33:L33"/>
    <mergeCell ref="C23:L23"/>
    <mergeCell ref="C24:E24"/>
    <mergeCell ref="F24:L24"/>
    <mergeCell ref="B30:C30"/>
    <mergeCell ref="D30:L30"/>
    <mergeCell ref="F26:L26"/>
    <mergeCell ref="F27:L27"/>
    <mergeCell ref="F28:L28"/>
    <mergeCell ref="C27:E27"/>
    <mergeCell ref="C28:E28"/>
    <mergeCell ref="D31:L32"/>
    <mergeCell ref="C25:E25"/>
    <mergeCell ref="C26:E26"/>
    <mergeCell ref="B31:C33"/>
    <mergeCell ref="B23:B24"/>
    <mergeCell ref="C21:E21"/>
    <mergeCell ref="F20:L20"/>
    <mergeCell ref="F21:L21"/>
    <mergeCell ref="C22:L22"/>
    <mergeCell ref="F25:L25"/>
    <mergeCell ref="C19:E19"/>
    <mergeCell ref="F18:L18"/>
    <mergeCell ref="F19:L19"/>
    <mergeCell ref="C18:E18"/>
    <mergeCell ref="C20:E20"/>
    <mergeCell ref="F14:L14"/>
    <mergeCell ref="F15:L15"/>
    <mergeCell ref="C17:E17"/>
    <mergeCell ref="F17:L17"/>
    <mergeCell ref="B13:E13"/>
    <mergeCell ref="C16:L16"/>
    <mergeCell ref="B14:E14"/>
    <mergeCell ref="B15:E15"/>
    <mergeCell ref="F13:L13"/>
    <mergeCell ref="B3:K3"/>
    <mergeCell ref="C4:K4"/>
    <mergeCell ref="C5:K5"/>
    <mergeCell ref="B12:E12"/>
    <mergeCell ref="C10:E10"/>
    <mergeCell ref="F12:L12"/>
    <mergeCell ref="B6:K6"/>
    <mergeCell ref="B9:L9"/>
    <mergeCell ref="F10:L10"/>
    <mergeCell ref="F11:L11"/>
    <mergeCell ref="B11:E11"/>
  </mergeCells>
  <dataValidations xWindow="1080" yWindow="400" count="2">
    <dataValidation type="list" allowBlank="1" showInputMessage="1" showErrorMessage="1" sqref="L4:L5 B31:C33">
      <formula1>$AI$4:$AI$5</formula1>
    </dataValidation>
    <dataValidation allowBlank="1" showErrorMessage="1" prompt="Aprašyti svarbiausias problemas" sqref="F11:L11"/>
  </dataValidation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8"/>
  <sheetViews>
    <sheetView zoomScale="70" zoomScaleNormal="70" workbookViewId="0">
      <selection activeCell="B1" sqref="B1:F1"/>
    </sheetView>
  </sheetViews>
  <sheetFormatPr defaultColWidth="8.88671875" defaultRowHeight="15.6" x14ac:dyDescent="0.3"/>
  <cols>
    <col min="1" max="1" width="5.6640625" style="44" customWidth="1"/>
    <col min="2" max="2" width="6.44140625" style="44" customWidth="1"/>
    <col min="3" max="3" width="20.5546875" style="44" customWidth="1"/>
    <col min="4" max="4" width="31.5546875" style="44" customWidth="1"/>
    <col min="5" max="5" width="15.5546875" style="44" customWidth="1"/>
    <col min="6" max="6" width="33.88671875" style="44" customWidth="1"/>
    <col min="7" max="16384" width="8.88671875" style="44"/>
  </cols>
  <sheetData>
    <row r="1" spans="2:6" ht="34.950000000000003" customHeight="1" x14ac:dyDescent="0.3">
      <c r="B1" s="178" t="s">
        <v>166</v>
      </c>
      <c r="C1" s="178"/>
      <c r="D1" s="178"/>
      <c r="E1" s="178"/>
      <c r="F1" s="178"/>
    </row>
    <row r="2" spans="2:6" ht="15.6" customHeight="1" x14ac:dyDescent="0.3">
      <c r="B2" s="53"/>
      <c r="C2" s="53"/>
      <c r="D2" s="53"/>
      <c r="F2" s="54" t="s">
        <v>102</v>
      </c>
    </row>
    <row r="3" spans="2:6" ht="116.4" customHeight="1" x14ac:dyDescent="0.3">
      <c r="B3" s="57" t="s">
        <v>58</v>
      </c>
      <c r="C3" s="183" t="s">
        <v>59</v>
      </c>
      <c r="D3" s="183"/>
      <c r="E3" s="57" t="s">
        <v>60</v>
      </c>
      <c r="F3" s="183" t="s">
        <v>148</v>
      </c>
    </row>
    <row r="4" spans="2:6" ht="34.950000000000003" customHeight="1" x14ac:dyDescent="0.3">
      <c r="B4" s="184" t="s">
        <v>147</v>
      </c>
      <c r="C4" s="185"/>
      <c r="D4" s="185"/>
      <c r="E4" s="186"/>
      <c r="F4" s="183"/>
    </row>
    <row r="5" spans="2:6" ht="15" customHeight="1" x14ac:dyDescent="0.3">
      <c r="B5" s="179" t="s">
        <v>63</v>
      </c>
      <c r="C5" s="180"/>
      <c r="D5" s="187"/>
      <c r="E5" s="188"/>
      <c r="F5" s="189"/>
    </row>
    <row r="6" spans="2:6" x14ac:dyDescent="0.3">
      <c r="B6" s="55" t="s">
        <v>104</v>
      </c>
      <c r="C6" s="176"/>
      <c r="D6" s="176"/>
      <c r="E6" s="59"/>
      <c r="F6" s="189"/>
    </row>
    <row r="7" spans="2:6" x14ac:dyDescent="0.3">
      <c r="B7" s="55" t="s">
        <v>105</v>
      </c>
      <c r="C7" s="176"/>
      <c r="D7" s="176"/>
      <c r="E7" s="59"/>
      <c r="F7" s="189"/>
    </row>
    <row r="8" spans="2:6" ht="15.6" customHeight="1" x14ac:dyDescent="0.3">
      <c r="B8" s="55" t="s">
        <v>106</v>
      </c>
      <c r="C8" s="176"/>
      <c r="D8" s="176"/>
      <c r="E8" s="59"/>
      <c r="F8" s="189"/>
    </row>
    <row r="9" spans="2:6" x14ac:dyDescent="0.3">
      <c r="B9" s="177" t="s">
        <v>64</v>
      </c>
      <c r="C9" s="177"/>
      <c r="D9" s="177"/>
      <c r="E9" s="60">
        <f>MIN(E6:E8)</f>
        <v>0</v>
      </c>
      <c r="F9" s="189"/>
    </row>
    <row r="10" spans="2:6" ht="15" customHeight="1" x14ac:dyDescent="0.3">
      <c r="B10" s="179" t="s">
        <v>65</v>
      </c>
      <c r="C10" s="180"/>
      <c r="D10" s="187"/>
      <c r="E10" s="188"/>
      <c r="F10" s="191"/>
    </row>
    <row r="11" spans="2:6" x14ac:dyDescent="0.3">
      <c r="B11" s="55" t="s">
        <v>107</v>
      </c>
      <c r="C11" s="194"/>
      <c r="D11" s="195"/>
      <c r="E11" s="59"/>
      <c r="F11" s="192"/>
    </row>
    <row r="12" spans="2:6" ht="15.6" customHeight="1" x14ac:dyDescent="0.3">
      <c r="B12" s="55" t="s">
        <v>108</v>
      </c>
      <c r="C12" s="194"/>
      <c r="D12" s="195"/>
      <c r="E12" s="59"/>
      <c r="F12" s="192"/>
    </row>
    <row r="13" spans="2:6" x14ac:dyDescent="0.3">
      <c r="B13" s="55" t="s">
        <v>109</v>
      </c>
      <c r="C13" s="194"/>
      <c r="D13" s="195"/>
      <c r="E13" s="59"/>
      <c r="F13" s="192"/>
    </row>
    <row r="14" spans="2:6" ht="15.6" customHeight="1" x14ac:dyDescent="0.3">
      <c r="B14" s="196" t="s">
        <v>66</v>
      </c>
      <c r="C14" s="197"/>
      <c r="D14" s="198"/>
      <c r="E14" s="60">
        <f>MIN(E11:E13)</f>
        <v>0</v>
      </c>
      <c r="F14" s="193"/>
    </row>
    <row r="15" spans="2:6" ht="32.4" customHeight="1" x14ac:dyDescent="0.3">
      <c r="B15" s="184" t="s">
        <v>197</v>
      </c>
      <c r="C15" s="185"/>
      <c r="D15" s="185"/>
      <c r="E15" s="186"/>
      <c r="F15" s="61"/>
    </row>
    <row r="16" spans="2:6" ht="15" customHeight="1" x14ac:dyDescent="0.3">
      <c r="B16" s="179" t="s">
        <v>63</v>
      </c>
      <c r="C16" s="180"/>
      <c r="D16" s="181"/>
      <c r="E16" s="182"/>
      <c r="F16" s="189"/>
    </row>
    <row r="17" spans="2:6" ht="15.6" customHeight="1" x14ac:dyDescent="0.3">
      <c r="B17" s="55" t="s">
        <v>110</v>
      </c>
      <c r="C17" s="176"/>
      <c r="D17" s="176"/>
      <c r="E17" s="59"/>
      <c r="F17" s="189"/>
    </row>
    <row r="18" spans="2:6" x14ac:dyDescent="0.3">
      <c r="B18" s="55" t="s">
        <v>111</v>
      </c>
      <c r="C18" s="176"/>
      <c r="D18" s="176"/>
      <c r="E18" s="59"/>
      <c r="F18" s="189"/>
    </row>
    <row r="19" spans="2:6" x14ac:dyDescent="0.3">
      <c r="B19" s="55" t="s">
        <v>112</v>
      </c>
      <c r="C19" s="176"/>
      <c r="D19" s="176"/>
      <c r="E19" s="59"/>
      <c r="F19" s="189"/>
    </row>
    <row r="20" spans="2:6" x14ac:dyDescent="0.3">
      <c r="B20" s="177" t="s">
        <v>66</v>
      </c>
      <c r="C20" s="177"/>
      <c r="D20" s="177"/>
      <c r="E20" s="60">
        <f>MIN(E17:E19)</f>
        <v>0</v>
      </c>
      <c r="F20" s="189"/>
    </row>
    <row r="21" spans="2:6" ht="15" customHeight="1" x14ac:dyDescent="0.3">
      <c r="B21" s="179" t="s">
        <v>65</v>
      </c>
      <c r="C21" s="180"/>
      <c r="D21" s="181"/>
      <c r="E21" s="182"/>
      <c r="F21" s="189"/>
    </row>
    <row r="22" spans="2:6" x14ac:dyDescent="0.3">
      <c r="B22" s="55" t="s">
        <v>113</v>
      </c>
      <c r="C22" s="176"/>
      <c r="D22" s="176"/>
      <c r="E22" s="59"/>
      <c r="F22" s="189"/>
    </row>
    <row r="23" spans="2:6" x14ac:dyDescent="0.3">
      <c r="B23" s="55" t="s">
        <v>114</v>
      </c>
      <c r="C23" s="176"/>
      <c r="D23" s="176"/>
      <c r="E23" s="59"/>
      <c r="F23" s="189"/>
    </row>
    <row r="24" spans="2:6" x14ac:dyDescent="0.3">
      <c r="B24" s="55" t="s">
        <v>115</v>
      </c>
      <c r="C24" s="176"/>
      <c r="D24" s="176"/>
      <c r="E24" s="59"/>
      <c r="F24" s="189"/>
    </row>
    <row r="25" spans="2:6" ht="15.6" customHeight="1" x14ac:dyDescent="0.3">
      <c r="B25" s="177" t="s">
        <v>66</v>
      </c>
      <c r="C25" s="177"/>
      <c r="D25" s="177"/>
      <c r="E25" s="83">
        <f>MIN(E22:E24)</f>
        <v>0</v>
      </c>
      <c r="F25" s="189"/>
    </row>
    <row r="26" spans="2:6" x14ac:dyDescent="0.3">
      <c r="B26" s="177" t="s">
        <v>72</v>
      </c>
      <c r="C26" s="177"/>
      <c r="D26" s="177"/>
      <c r="E26" s="60">
        <f>E9+E14+E20+E25</f>
        <v>0</v>
      </c>
      <c r="F26" s="56"/>
    </row>
    <row r="28" spans="2:6" ht="34.200000000000003" customHeight="1" x14ac:dyDescent="0.3">
      <c r="B28" s="190" t="s">
        <v>146</v>
      </c>
      <c r="C28" s="190"/>
      <c r="D28" s="190"/>
      <c r="E28" s="190"/>
      <c r="F28" s="190"/>
    </row>
  </sheetData>
  <customSheetViews>
    <customSheetView guid="{ED36924B-3125-49E6-8A46-9E25A36276DB}">
      <selection activeCell="B7" sqref="B7"/>
      <pageMargins left="0.7" right="0.7" top="0.75" bottom="0.75" header="0.3" footer="0.3"/>
    </customSheetView>
    <customSheetView guid="{34A7DAE8-3BD7-4625-A878-DA777337F276}">
      <selection activeCell="B7" sqref="B7"/>
      <pageMargins left="0.7" right="0.7" top="0.75" bottom="0.75" header="0.3" footer="0.3"/>
    </customSheetView>
  </customSheetViews>
  <mergeCells count="35">
    <mergeCell ref="C7:D7"/>
    <mergeCell ref="C8:D8"/>
    <mergeCell ref="B15:E15"/>
    <mergeCell ref="D5:E5"/>
    <mergeCell ref="C6:D6"/>
    <mergeCell ref="F21:F25"/>
    <mergeCell ref="B28:F28"/>
    <mergeCell ref="F5:F9"/>
    <mergeCell ref="F10:F14"/>
    <mergeCell ref="B10:C10"/>
    <mergeCell ref="D10:E10"/>
    <mergeCell ref="C11:D11"/>
    <mergeCell ref="C12:D12"/>
    <mergeCell ref="C13:D13"/>
    <mergeCell ref="B14:D14"/>
    <mergeCell ref="F16:F20"/>
    <mergeCell ref="B9:D9"/>
    <mergeCell ref="B5:C5"/>
    <mergeCell ref="B26:D26"/>
    <mergeCell ref="C24:D24"/>
    <mergeCell ref="B25:D25"/>
    <mergeCell ref="C23:D23"/>
    <mergeCell ref="B1:F1"/>
    <mergeCell ref="C22:D22"/>
    <mergeCell ref="B16:C16"/>
    <mergeCell ref="D16:E16"/>
    <mergeCell ref="C17:D17"/>
    <mergeCell ref="C18:D18"/>
    <mergeCell ref="C19:D19"/>
    <mergeCell ref="B20:D20"/>
    <mergeCell ref="B21:C21"/>
    <mergeCell ref="D21:E21"/>
    <mergeCell ref="C3:D3"/>
    <mergeCell ref="F3:F4"/>
    <mergeCell ref="B4: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zoomScale="70" zoomScaleNormal="70" workbookViewId="0">
      <selection activeCell="B1" sqref="B1:G1"/>
    </sheetView>
  </sheetViews>
  <sheetFormatPr defaultColWidth="8.88671875" defaultRowHeight="15.6" x14ac:dyDescent="0.3"/>
  <cols>
    <col min="1" max="1" width="5.6640625" style="44" customWidth="1"/>
    <col min="2" max="2" width="30.5546875" style="44" customWidth="1"/>
    <col min="3" max="3" width="22.6640625" style="44" customWidth="1"/>
    <col min="4" max="4" width="12.6640625" style="44" customWidth="1"/>
    <col min="5" max="5" width="18" style="44" customWidth="1"/>
    <col min="6" max="6" width="20.5546875" style="44" customWidth="1"/>
    <col min="7" max="7" width="59.6640625" style="44" customWidth="1"/>
    <col min="8" max="16384" width="8.88671875" style="44"/>
  </cols>
  <sheetData>
    <row r="1" spans="2:7" ht="40.950000000000003" customHeight="1" x14ac:dyDescent="0.3">
      <c r="B1" s="178" t="s">
        <v>167</v>
      </c>
      <c r="C1" s="178"/>
      <c r="D1" s="178"/>
      <c r="E1" s="178"/>
      <c r="F1" s="178"/>
      <c r="G1" s="178"/>
    </row>
    <row r="2" spans="2:7" ht="15.6" customHeight="1" x14ac:dyDescent="0.3">
      <c r="B2" s="203"/>
      <c r="C2" s="203"/>
      <c r="D2" s="203"/>
      <c r="E2" s="203"/>
      <c r="F2" s="203"/>
      <c r="G2" s="40" t="s">
        <v>103</v>
      </c>
    </row>
    <row r="3" spans="2:7" ht="116.4" customHeight="1" x14ac:dyDescent="0.3">
      <c r="B3" s="64" t="s">
        <v>168</v>
      </c>
      <c r="C3" s="58" t="s">
        <v>169</v>
      </c>
      <c r="D3" s="58" t="s">
        <v>118</v>
      </c>
      <c r="E3" s="58" t="s">
        <v>61</v>
      </c>
      <c r="F3" s="58" t="s">
        <v>62</v>
      </c>
      <c r="G3" s="58" t="s">
        <v>149</v>
      </c>
    </row>
    <row r="4" spans="2:7" ht="15" customHeight="1" x14ac:dyDescent="0.3">
      <c r="B4" s="10" t="s">
        <v>67</v>
      </c>
      <c r="C4" s="9"/>
      <c r="D4" s="62"/>
      <c r="E4" s="62"/>
      <c r="F4" s="97">
        <f>D4*E4</f>
        <v>0</v>
      </c>
      <c r="G4" s="63"/>
    </row>
    <row r="5" spans="2:7" ht="15" customHeight="1" x14ac:dyDescent="0.3">
      <c r="B5" s="10" t="s">
        <v>68</v>
      </c>
      <c r="C5" s="9"/>
      <c r="D5" s="62"/>
      <c r="E5" s="62"/>
      <c r="F5" s="97">
        <f t="shared" ref="F5:F7" si="0">D5*E5</f>
        <v>0</v>
      </c>
      <c r="G5" s="63"/>
    </row>
    <row r="6" spans="2:7" x14ac:dyDescent="0.3">
      <c r="B6" s="10" t="s">
        <v>69</v>
      </c>
      <c r="C6" s="9"/>
      <c r="D6" s="62"/>
      <c r="E6" s="62"/>
      <c r="F6" s="97">
        <f t="shared" si="0"/>
        <v>0</v>
      </c>
      <c r="G6" s="63"/>
    </row>
    <row r="7" spans="2:7" x14ac:dyDescent="0.3">
      <c r="B7" s="10" t="s">
        <v>116</v>
      </c>
      <c r="C7" s="9"/>
      <c r="D7" s="62"/>
      <c r="E7" s="62"/>
      <c r="F7" s="97">
        <f t="shared" si="0"/>
        <v>0</v>
      </c>
      <c r="G7" s="63"/>
    </row>
    <row r="8" spans="2:7" ht="15.6" customHeight="1" x14ac:dyDescent="0.3">
      <c r="B8" s="196" t="s">
        <v>70</v>
      </c>
      <c r="C8" s="197"/>
      <c r="D8" s="198"/>
      <c r="E8" s="82">
        <f>+SUM(E4:E7)</f>
        <v>0</v>
      </c>
      <c r="F8" s="82">
        <f>SUM(F4:F7)</f>
        <v>0</v>
      </c>
    </row>
    <row r="9" spans="2:7" ht="15" customHeight="1" x14ac:dyDescent="0.3"/>
    <row r="10" spans="2:7" x14ac:dyDescent="0.3">
      <c r="B10" s="202" t="s">
        <v>71</v>
      </c>
      <c r="C10" s="202"/>
      <c r="D10" s="202"/>
      <c r="E10" s="202"/>
      <c r="F10" s="202"/>
      <c r="G10" s="202"/>
    </row>
    <row r="11" spans="2:7" x14ac:dyDescent="0.3">
      <c r="B11" s="201" t="s">
        <v>117</v>
      </c>
      <c r="C11" s="201"/>
      <c r="D11" s="201"/>
      <c r="E11" s="201"/>
      <c r="F11" s="201"/>
      <c r="G11" s="201"/>
    </row>
    <row r="12" spans="2:7" x14ac:dyDescent="0.3">
      <c r="B12" s="201"/>
      <c r="C12" s="201"/>
      <c r="D12" s="201"/>
      <c r="E12" s="201"/>
      <c r="F12" s="201"/>
      <c r="G12" s="201"/>
    </row>
    <row r="13" spans="2:7" ht="15.6" customHeight="1" x14ac:dyDescent="0.3"/>
    <row r="14" spans="2:7" ht="15.6" customHeight="1" x14ac:dyDescent="0.3"/>
    <row r="15" spans="2:7" ht="20.399999999999999" customHeight="1" x14ac:dyDescent="0.3">
      <c r="B15" s="199" t="s">
        <v>195</v>
      </c>
      <c r="C15" s="199"/>
      <c r="D15" s="199"/>
      <c r="E15" s="199"/>
      <c r="F15" s="199"/>
      <c r="G15" s="199"/>
    </row>
    <row r="16" spans="2:7" ht="22.95" customHeight="1" x14ac:dyDescent="0.3">
      <c r="B16" s="204" t="s">
        <v>194</v>
      </c>
      <c r="C16" s="204"/>
      <c r="D16" s="204"/>
      <c r="E16" s="204"/>
      <c r="F16" s="204"/>
      <c r="G16" s="204"/>
    </row>
    <row r="17" spans="2:7" x14ac:dyDescent="0.3">
      <c r="B17" s="200" t="s">
        <v>170</v>
      </c>
      <c r="C17" s="200"/>
      <c r="D17" s="200"/>
      <c r="E17" s="200"/>
      <c r="F17" s="200"/>
      <c r="G17" s="200"/>
    </row>
    <row r="18" spans="2:7" x14ac:dyDescent="0.3">
      <c r="B18" s="200"/>
      <c r="C18" s="200"/>
      <c r="D18" s="200"/>
      <c r="E18" s="200"/>
      <c r="F18" s="200"/>
      <c r="G18" s="200"/>
    </row>
    <row r="19" spans="2:7" x14ac:dyDescent="0.3">
      <c r="B19" s="200"/>
      <c r="C19" s="200"/>
      <c r="D19" s="200"/>
      <c r="E19" s="200"/>
      <c r="F19" s="200"/>
      <c r="G19" s="200"/>
    </row>
    <row r="20" spans="2:7" ht="15.6" customHeight="1" x14ac:dyDescent="0.3">
      <c r="B20" s="200"/>
      <c r="C20" s="200"/>
      <c r="D20" s="200"/>
      <c r="E20" s="200"/>
      <c r="F20" s="200"/>
      <c r="G20" s="200"/>
    </row>
    <row r="21" spans="2:7" ht="15" customHeight="1" x14ac:dyDescent="0.3"/>
    <row r="25" spans="2:7" ht="15.6" customHeight="1" x14ac:dyDescent="0.3"/>
    <row r="26" spans="2:7" ht="15.6" customHeight="1" x14ac:dyDescent="0.3"/>
    <row r="27" spans="2:7" ht="15" customHeight="1" x14ac:dyDescent="0.3"/>
    <row r="28" spans="2:7" ht="15.6" customHeight="1" x14ac:dyDescent="0.3"/>
    <row r="29" spans="2:7" ht="15.6" customHeight="1" x14ac:dyDescent="0.3"/>
    <row r="30" spans="2:7" ht="15.6" customHeight="1" x14ac:dyDescent="0.3"/>
    <row r="31" spans="2:7" ht="15.6" customHeight="1" x14ac:dyDescent="0.3"/>
    <row r="32" spans="2:7" ht="15.6" customHeight="1" x14ac:dyDescent="0.3"/>
    <row r="33" ht="15" customHeight="1" x14ac:dyDescent="0.3"/>
    <row r="34" ht="15.6" customHeight="1" x14ac:dyDescent="0.3"/>
    <row r="35" ht="15.6" customHeight="1" x14ac:dyDescent="0.3"/>
    <row r="36" ht="15.6" customHeight="1" x14ac:dyDescent="0.3"/>
    <row r="37" ht="15.6" customHeight="1" x14ac:dyDescent="0.3"/>
    <row r="38" ht="15.6" customHeight="1" x14ac:dyDescent="0.3"/>
    <row r="40" ht="34.200000000000003" customHeight="1" x14ac:dyDescent="0.3"/>
  </sheetData>
  <mergeCells count="8">
    <mergeCell ref="B1:G1"/>
    <mergeCell ref="B15:G15"/>
    <mergeCell ref="B17:G20"/>
    <mergeCell ref="B11:G12"/>
    <mergeCell ref="B10:G10"/>
    <mergeCell ref="B2:F2"/>
    <mergeCell ref="B8:D8"/>
    <mergeCell ref="B16:G16"/>
  </mergeCells>
  <hyperlinks>
    <hyperlink ref="B16:G16" r:id="rId1" display="https://www.esinvesticijos.lt/lt//dokumentai//privaciu-juridiniu-asmenu-projektu-vykdanciojo-personalo-bei-dalyviu-darbo-uzmokescio-fiksuotieji-ikainiai-deleguotojo-akto-xi-priedas"/>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zoomScale="70" zoomScaleNormal="70" workbookViewId="0">
      <selection activeCell="D2" sqref="D2"/>
    </sheetView>
  </sheetViews>
  <sheetFormatPr defaultColWidth="8.88671875" defaultRowHeight="15.6" x14ac:dyDescent="0.3"/>
  <cols>
    <col min="1" max="1" width="5.6640625" style="27" customWidth="1"/>
    <col min="2" max="2" width="9.88671875" style="27" customWidth="1"/>
    <col min="3" max="3" width="39.6640625" style="27" customWidth="1"/>
    <col min="4" max="4" width="34.88671875" style="27" customWidth="1"/>
    <col min="5" max="5" width="35.44140625" style="27" customWidth="1"/>
    <col min="6" max="16384" width="8.88671875" style="27"/>
  </cols>
  <sheetData>
    <row r="2" spans="2:7" x14ac:dyDescent="0.3">
      <c r="B2" s="205" t="s">
        <v>188</v>
      </c>
      <c r="C2" s="205"/>
      <c r="D2" s="84">
        <v>0.75</v>
      </c>
      <c r="E2" s="89" t="s">
        <v>198</v>
      </c>
    </row>
    <row r="3" spans="2:7" x14ac:dyDescent="0.3">
      <c r="B3" s="80" t="s">
        <v>142</v>
      </c>
      <c r="C3" s="80"/>
      <c r="D3" s="80"/>
      <c r="E3" s="80"/>
      <c r="F3" s="81"/>
      <c r="G3" s="81"/>
    </row>
    <row r="5" spans="2:7" ht="31.2" x14ac:dyDescent="0.3">
      <c r="B5" s="92" t="s">
        <v>58</v>
      </c>
      <c r="C5" s="92" t="s">
        <v>143</v>
      </c>
      <c r="D5" s="92" t="s">
        <v>181</v>
      </c>
      <c r="E5" s="92" t="s">
        <v>144</v>
      </c>
    </row>
    <row r="6" spans="2:7" x14ac:dyDescent="0.3">
      <c r="B6" s="92">
        <v>4</v>
      </c>
      <c r="C6" s="93" t="s">
        <v>182</v>
      </c>
      <c r="D6" s="90">
        <f>+D7</f>
        <v>0</v>
      </c>
      <c r="E6" s="90">
        <f>+E7</f>
        <v>0</v>
      </c>
    </row>
    <row r="7" spans="2:7" ht="78" x14ac:dyDescent="0.3">
      <c r="B7" s="85" t="s">
        <v>145</v>
      </c>
      <c r="C7" s="86" t="s">
        <v>186</v>
      </c>
      <c r="D7" s="87">
        <f>+'3.1. Fiksuota suma'!E9+'3.1. Fiksuota suma'!E14</f>
        <v>0</v>
      </c>
      <c r="E7" s="87">
        <f>+D7*D2</f>
        <v>0</v>
      </c>
    </row>
    <row r="8" spans="2:7" x14ac:dyDescent="0.3">
      <c r="B8" s="94" t="s">
        <v>183</v>
      </c>
      <c r="C8" s="95" t="s">
        <v>184</v>
      </c>
      <c r="D8" s="90">
        <f>+D9+D10</f>
        <v>0</v>
      </c>
      <c r="E8" s="90">
        <f>+E9+E10</f>
        <v>0</v>
      </c>
    </row>
    <row r="9" spans="2:7" ht="109.2" x14ac:dyDescent="0.3">
      <c r="B9" s="88" t="s">
        <v>190</v>
      </c>
      <c r="C9" s="86" t="s">
        <v>189</v>
      </c>
      <c r="D9" s="87">
        <f>+'3.1. Fiksuota suma'!E20+'3.1. Fiksuota suma'!E25</f>
        <v>0</v>
      </c>
      <c r="E9" s="87">
        <f>+D9*D2</f>
        <v>0</v>
      </c>
    </row>
    <row r="10" spans="2:7" ht="78" x14ac:dyDescent="0.3">
      <c r="B10" s="85" t="s">
        <v>185</v>
      </c>
      <c r="C10" s="86" t="s">
        <v>187</v>
      </c>
      <c r="D10" s="87">
        <f>+'3.2. Fiksuotas įkainis'!F8:F8</f>
        <v>0</v>
      </c>
      <c r="E10" s="87">
        <f>+D10*D2</f>
        <v>0</v>
      </c>
    </row>
    <row r="11" spans="2:7" x14ac:dyDescent="0.3">
      <c r="B11" s="209" t="s">
        <v>180</v>
      </c>
      <c r="C11" s="210"/>
      <c r="D11" s="90">
        <f>+D8+D6</f>
        <v>0</v>
      </c>
      <c r="E11" s="90">
        <f>+E8+E6</f>
        <v>0</v>
      </c>
    </row>
    <row r="12" spans="2:7" ht="35.4" customHeight="1" x14ac:dyDescent="0.3">
      <c r="B12" s="206" t="s">
        <v>191</v>
      </c>
      <c r="C12" s="207"/>
      <c r="D12" s="208"/>
      <c r="E12" s="91" t="e">
        <f>IF((AND(+D10/D11&lt;=0.2)),"NEVIRŠIJA", "VIRŠIJA")</f>
        <v>#DIV/0!</v>
      </c>
    </row>
  </sheetData>
  <mergeCells count="3">
    <mergeCell ref="B2:C2"/>
    <mergeCell ref="B12:D12"/>
    <mergeCell ref="B11:C11"/>
  </mergeCells>
  <conditionalFormatting sqref="E12">
    <cfRule type="containsText" dxfId="2" priority="1" operator="containsText" text="NEVIRŠIJA">
      <formula>NOT(ISERROR(SEARCH("NEVIRŠIJA",E12)))</formula>
    </cfRule>
    <cfRule type="containsText" dxfId="1" priority="2" operator="containsText" text="VIRŠIJA">
      <formula>NOT(ISERROR(SEARCH("VIRŠIJA",E12)))</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zoomScale="70" zoomScaleNormal="70" workbookViewId="0">
      <selection activeCell="B1" sqref="B1"/>
    </sheetView>
  </sheetViews>
  <sheetFormatPr defaultColWidth="8.88671875" defaultRowHeight="15.6" x14ac:dyDescent="0.3"/>
  <cols>
    <col min="1" max="1" width="5.6640625" style="27" customWidth="1"/>
    <col min="2" max="2" width="20.44140625" style="27" customWidth="1"/>
    <col min="3" max="3" width="40.44140625" style="27" customWidth="1"/>
    <col min="4" max="4" width="44.5546875" style="27" customWidth="1"/>
    <col min="5" max="5" width="38.33203125" style="27" customWidth="1"/>
    <col min="6" max="6" width="14.6640625" style="27" customWidth="1"/>
    <col min="7" max="8" width="8.88671875" style="27"/>
    <col min="9" max="9" width="11.44140625" style="27" customWidth="1"/>
    <col min="10" max="16384" width="8.88671875" style="27"/>
  </cols>
  <sheetData>
    <row r="1" spans="2:9" ht="18" customHeight="1" x14ac:dyDescent="0.3">
      <c r="B1" s="39" t="s">
        <v>119</v>
      </c>
    </row>
    <row r="2" spans="2:9" x14ac:dyDescent="0.3">
      <c r="E2" s="67" t="s">
        <v>120</v>
      </c>
    </row>
    <row r="3" spans="2:9" ht="31.2" customHeight="1" x14ac:dyDescent="0.3">
      <c r="B3" s="226"/>
      <c r="C3" s="226"/>
      <c r="D3" s="218" t="s">
        <v>171</v>
      </c>
      <c r="E3" s="218" t="s">
        <v>121</v>
      </c>
    </row>
    <row r="4" spans="2:9" ht="21" customHeight="1" x14ac:dyDescent="0.3">
      <c r="B4" s="226"/>
      <c r="C4" s="226"/>
      <c r="D4" s="219"/>
      <c r="E4" s="219"/>
    </row>
    <row r="5" spans="2:9" ht="30" customHeight="1" x14ac:dyDescent="0.3">
      <c r="B5" s="124" t="s">
        <v>131</v>
      </c>
      <c r="C5" s="124"/>
      <c r="D5" s="37"/>
      <c r="E5" s="37"/>
    </row>
    <row r="6" spans="2:9" ht="30" customHeight="1" x14ac:dyDescent="0.3">
      <c r="B6" s="124" t="s">
        <v>122</v>
      </c>
      <c r="C6" s="124"/>
      <c r="D6" s="211">
        <f>E5-D5</f>
        <v>0</v>
      </c>
      <c r="E6" s="211"/>
    </row>
    <row r="7" spans="2:9" ht="30.6" customHeight="1" x14ac:dyDescent="0.3">
      <c r="B7" s="124" t="s">
        <v>123</v>
      </c>
      <c r="C7" s="124"/>
      <c r="D7" s="212"/>
      <c r="E7" s="212"/>
    </row>
    <row r="8" spans="2:9" ht="30.6" customHeight="1" x14ac:dyDescent="0.3">
      <c r="B8" s="227" t="s">
        <v>172</v>
      </c>
      <c r="C8" s="228"/>
      <c r="D8" s="213" t="e">
        <f>D6/D7</f>
        <v>#DIV/0!</v>
      </c>
      <c r="E8" s="213"/>
    </row>
    <row r="9" spans="2:9" ht="36.6" customHeight="1" x14ac:dyDescent="0.3">
      <c r="B9" s="124" t="s">
        <v>173</v>
      </c>
      <c r="C9" s="124"/>
      <c r="D9" s="223" t="e">
        <f>+D6/D5</f>
        <v>#DIV/0!</v>
      </c>
      <c r="E9" s="224"/>
    </row>
    <row r="10" spans="2:9" ht="72" customHeight="1" x14ac:dyDescent="0.3">
      <c r="B10" s="124" t="s">
        <v>200</v>
      </c>
      <c r="C10" s="124"/>
      <c r="D10" s="214" t="s">
        <v>124</v>
      </c>
      <c r="E10" s="214"/>
    </row>
    <row r="11" spans="2:9" x14ac:dyDescent="0.3">
      <c r="C11" s="44"/>
    </row>
    <row r="12" spans="2:9" ht="39.6" customHeight="1" x14ac:dyDescent="0.3">
      <c r="B12" s="225" t="s">
        <v>174</v>
      </c>
      <c r="C12" s="225"/>
      <c r="D12" s="225"/>
      <c r="E12" s="225"/>
    </row>
    <row r="13" spans="2:9" x14ac:dyDescent="0.3">
      <c r="C13" s="44"/>
      <c r="E13" s="40" t="s">
        <v>125</v>
      </c>
    </row>
    <row r="14" spans="2:9" ht="31.2" x14ac:dyDescent="0.3">
      <c r="B14" s="38" t="s">
        <v>126</v>
      </c>
      <c r="C14" s="38" t="s">
        <v>128</v>
      </c>
      <c r="D14" s="38" t="s">
        <v>129</v>
      </c>
      <c r="E14" s="38" t="s">
        <v>130</v>
      </c>
    </row>
    <row r="15" spans="2:9" ht="20.399999999999999" customHeight="1" x14ac:dyDescent="0.3">
      <c r="B15" s="215" t="s">
        <v>9</v>
      </c>
      <c r="C15" s="98" t="s">
        <v>6</v>
      </c>
      <c r="D15" s="99"/>
      <c r="E15" s="211" t="e">
        <f>AVERAGE(D15:D17)</f>
        <v>#DIV/0!</v>
      </c>
      <c r="I15" s="65"/>
    </row>
    <row r="16" spans="2:9" ht="18.600000000000001" customHeight="1" x14ac:dyDescent="0.3">
      <c r="B16" s="215"/>
      <c r="C16" s="98" t="s">
        <v>7</v>
      </c>
      <c r="D16" s="99"/>
      <c r="E16" s="211"/>
    </row>
    <row r="17" spans="2:9" ht="18" customHeight="1" thickBot="1" x14ac:dyDescent="0.35">
      <c r="B17" s="216"/>
      <c r="C17" s="100" t="s">
        <v>8</v>
      </c>
      <c r="D17" s="101"/>
      <c r="E17" s="221"/>
    </row>
    <row r="18" spans="2:9" ht="18" customHeight="1" x14ac:dyDescent="0.3">
      <c r="B18" s="217" t="s">
        <v>127</v>
      </c>
      <c r="C18" s="102" t="s">
        <v>3</v>
      </c>
      <c r="D18" s="103"/>
      <c r="E18" s="222" t="e">
        <f>AVERAGE(D18,D19,D20)</f>
        <v>#DIV/0!</v>
      </c>
      <c r="I18" s="65"/>
    </row>
    <row r="19" spans="2:9" ht="16.95" customHeight="1" x14ac:dyDescent="0.3">
      <c r="B19" s="215"/>
      <c r="C19" s="98" t="s">
        <v>4</v>
      </c>
      <c r="D19" s="99"/>
      <c r="E19" s="211"/>
    </row>
    <row r="20" spans="2:9" ht="19.350000000000001" customHeight="1" x14ac:dyDescent="0.3">
      <c r="B20" s="215"/>
      <c r="C20" s="98" t="s">
        <v>5</v>
      </c>
      <c r="D20" s="99"/>
      <c r="E20" s="211"/>
    </row>
    <row r="21" spans="2:9" ht="48.6" customHeight="1" x14ac:dyDescent="0.3">
      <c r="B21" s="124" t="s">
        <v>133</v>
      </c>
      <c r="C21" s="124"/>
      <c r="D21" s="220" t="e">
        <f>100%-E18/E15</f>
        <v>#DIV/0!</v>
      </c>
      <c r="E21" s="220"/>
      <c r="F21" s="66"/>
    </row>
    <row r="23" spans="2:9" ht="30" customHeight="1" x14ac:dyDescent="0.3">
      <c r="B23" s="199" t="s">
        <v>132</v>
      </c>
      <c r="C23" s="199"/>
      <c r="D23" s="199"/>
      <c r="E23" s="199"/>
    </row>
  </sheetData>
  <sheetProtection algorithmName="SHA-512" hashValue="BZP7W+6DOcvOIrKl5XsX/gjNm9Mlo/QaJIl27Pk8H+DLsKs5iEUZFsXJehmDhEYaGVUhnVNwfecQqsl+hRZbmQ==" saltValue="GPq4Tfp7Y8eZnxoVssk17g==" spinCount="100000" sheet="1" objects="1" scenarios="1"/>
  <customSheetViews>
    <customSheetView guid="{ED36924B-3125-49E6-8A46-9E25A36276DB}" topLeftCell="A4">
      <selection activeCell="F12" sqref="F12"/>
      <pageMargins left="0.7" right="0.7" top="0.75" bottom="0.75" header="0.3" footer="0.3"/>
    </customSheetView>
    <customSheetView guid="{34A7DAE8-3BD7-4625-A878-DA777337F276}">
      <selection activeCell="D12" sqref="D12:E12"/>
      <pageMargins left="0.7" right="0.7" top="0.75" bottom="0.75" header="0.3" footer="0.3"/>
      <pageSetup paperSize="9" orientation="portrait" r:id="rId1"/>
    </customSheetView>
  </customSheetViews>
  <mergeCells count="22">
    <mergeCell ref="D3:D4"/>
    <mergeCell ref="E3:E4"/>
    <mergeCell ref="D21:E21"/>
    <mergeCell ref="E15:E17"/>
    <mergeCell ref="E18:E20"/>
    <mergeCell ref="D9:E9"/>
    <mergeCell ref="B12:E12"/>
    <mergeCell ref="B3:C4"/>
    <mergeCell ref="B5:C5"/>
    <mergeCell ref="B6:C6"/>
    <mergeCell ref="B7:C7"/>
    <mergeCell ref="B9:C9"/>
    <mergeCell ref="B8:C8"/>
    <mergeCell ref="B23:E23"/>
    <mergeCell ref="D6:E6"/>
    <mergeCell ref="D7:E7"/>
    <mergeCell ref="D8:E8"/>
    <mergeCell ref="D10:E10"/>
    <mergeCell ref="B10:C10"/>
    <mergeCell ref="B15:B17"/>
    <mergeCell ref="B18:B20"/>
    <mergeCell ref="B21:C21"/>
  </mergeCells>
  <conditionalFormatting sqref="D21:E21">
    <cfRule type="cellIs" dxfId="0" priority="1" operator="lessThan">
      <formula>0.3</formula>
    </cfRule>
  </conditionalFormatting>
  <pageMargins left="0.7" right="0.7" top="0.75" bottom="0.75" header="0.3" footer="0.3"/>
  <pageSetup paperSize="9" orientation="portrait" r:id="rId2"/>
  <ignoredErrors>
    <ignoredError sqref="E15"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18"/>
  <sheetViews>
    <sheetView zoomScale="70" zoomScaleNormal="70" workbookViewId="0">
      <selection activeCell="B1" sqref="B1"/>
    </sheetView>
  </sheetViews>
  <sheetFormatPr defaultColWidth="8.88671875" defaultRowHeight="15.6" x14ac:dyDescent="0.3"/>
  <cols>
    <col min="1" max="1" width="7.44140625" style="27" customWidth="1"/>
    <col min="2" max="2" width="8.88671875" style="27" customWidth="1"/>
    <col min="3" max="3" width="18.109375" style="27" customWidth="1"/>
    <col min="4" max="4" width="19.109375" style="27" customWidth="1"/>
    <col min="5" max="5" width="27.109375" style="27" customWidth="1"/>
    <col min="6" max="6" width="16.44140625" style="27" customWidth="1"/>
    <col min="7" max="7" width="17.44140625" style="27" customWidth="1"/>
    <col min="8" max="8" width="17.5546875" style="27" customWidth="1"/>
    <col min="9" max="16384" width="8.88671875" style="27"/>
  </cols>
  <sheetData>
    <row r="1" spans="2:9" x14ac:dyDescent="0.3">
      <c r="B1" s="39" t="s">
        <v>175</v>
      </c>
    </row>
    <row r="2" spans="2:9" x14ac:dyDescent="0.3">
      <c r="H2" s="40" t="s">
        <v>134</v>
      </c>
    </row>
    <row r="3" spans="2:9" ht="34.950000000000003" customHeight="1" x14ac:dyDescent="0.3">
      <c r="B3" s="229" t="s">
        <v>139</v>
      </c>
      <c r="C3" s="229"/>
      <c r="D3" s="229"/>
      <c r="E3" s="229"/>
      <c r="F3" s="229"/>
      <c r="G3" s="229"/>
      <c r="H3" s="229"/>
    </row>
    <row r="4" spans="2:9" ht="60.6" customHeight="1" x14ac:dyDescent="0.3">
      <c r="B4" s="215"/>
      <c r="C4" s="215"/>
      <c r="D4" s="215"/>
      <c r="E4" s="77" t="s">
        <v>138</v>
      </c>
      <c r="F4" s="77" t="s">
        <v>0</v>
      </c>
      <c r="G4" s="77" t="s">
        <v>1</v>
      </c>
      <c r="H4" s="77" t="s">
        <v>2</v>
      </c>
    </row>
    <row r="5" spans="2:9" ht="29.4" customHeight="1" x14ac:dyDescent="0.3">
      <c r="B5" s="234" t="s">
        <v>205</v>
      </c>
      <c r="C5" s="234"/>
      <c r="D5" s="234"/>
      <c r="E5" s="30"/>
      <c r="F5" s="30"/>
      <c r="G5" s="68"/>
      <c r="H5" s="78"/>
    </row>
    <row r="6" spans="2:9" ht="30" customHeight="1" x14ac:dyDescent="0.3">
      <c r="B6" s="124" t="s">
        <v>206</v>
      </c>
      <c r="C6" s="124"/>
      <c r="D6" s="124"/>
      <c r="E6" s="30"/>
      <c r="F6" s="30"/>
      <c r="G6" s="68"/>
      <c r="H6" s="78"/>
    </row>
    <row r="8" spans="2:9" x14ac:dyDescent="0.3">
      <c r="B8" s="39" t="s">
        <v>176</v>
      </c>
    </row>
    <row r="9" spans="2:9" x14ac:dyDescent="0.3">
      <c r="H9" s="40" t="s">
        <v>136</v>
      </c>
    </row>
    <row r="10" spans="2:9" ht="62.4" customHeight="1" x14ac:dyDescent="0.3">
      <c r="B10" s="230" t="s">
        <v>207</v>
      </c>
      <c r="C10" s="230"/>
      <c r="D10" s="230"/>
      <c r="E10" s="230"/>
      <c r="F10" s="230"/>
      <c r="G10" s="230"/>
      <c r="H10" s="230"/>
      <c r="I10" s="76"/>
    </row>
    <row r="11" spans="2:9" ht="37.950000000000003" customHeight="1" x14ac:dyDescent="0.3">
      <c r="B11" s="79"/>
      <c r="C11" s="74" t="s">
        <v>201</v>
      </c>
      <c r="D11" s="231" t="s">
        <v>140</v>
      </c>
      <c r="E11" s="232"/>
      <c r="F11" s="232"/>
      <c r="G11" s="232"/>
      <c r="H11" s="232"/>
      <c r="I11" s="75"/>
    </row>
    <row r="12" spans="2:9" ht="31.35" customHeight="1" x14ac:dyDescent="0.3">
      <c r="B12" s="79"/>
      <c r="C12" s="233" t="s">
        <v>202</v>
      </c>
      <c r="D12" s="233"/>
      <c r="E12" s="233"/>
      <c r="F12" s="233"/>
      <c r="G12" s="233"/>
      <c r="H12" s="233"/>
    </row>
    <row r="13" spans="2:9" ht="55.35" customHeight="1" x14ac:dyDescent="0.3">
      <c r="B13" s="229" t="s">
        <v>208</v>
      </c>
      <c r="C13" s="229"/>
      <c r="D13" s="229"/>
      <c r="E13" s="229"/>
      <c r="F13" s="229"/>
      <c r="G13" s="229"/>
      <c r="H13" s="229"/>
    </row>
    <row r="14" spans="2:9" ht="31.2" x14ac:dyDescent="0.3">
      <c r="B14" s="79"/>
      <c r="C14" s="74" t="s">
        <v>201</v>
      </c>
      <c r="D14" s="231" t="s">
        <v>141</v>
      </c>
      <c r="E14" s="231"/>
      <c r="F14" s="231"/>
      <c r="G14" s="231"/>
      <c r="H14" s="231"/>
    </row>
    <row r="15" spans="2:9" ht="31.35" customHeight="1" x14ac:dyDescent="0.3">
      <c r="B15" s="79"/>
      <c r="C15" s="233" t="s">
        <v>202</v>
      </c>
      <c r="D15" s="233"/>
      <c r="E15" s="233"/>
      <c r="F15" s="233"/>
      <c r="G15" s="233"/>
      <c r="H15" s="233"/>
    </row>
    <row r="16" spans="2:9" ht="59.4" customHeight="1" x14ac:dyDescent="0.3">
      <c r="B16" s="229" t="s">
        <v>209</v>
      </c>
      <c r="C16" s="229"/>
      <c r="D16" s="229"/>
      <c r="E16" s="229"/>
      <c r="F16" s="229"/>
      <c r="G16" s="229"/>
      <c r="H16" s="229"/>
    </row>
    <row r="17" spans="2:8" ht="31.2" x14ac:dyDescent="0.3">
      <c r="B17" s="79"/>
      <c r="C17" s="74" t="s">
        <v>201</v>
      </c>
      <c r="D17" s="231" t="s">
        <v>140</v>
      </c>
      <c r="E17" s="231"/>
      <c r="F17" s="231"/>
      <c r="G17" s="231"/>
      <c r="H17" s="231"/>
    </row>
    <row r="18" spans="2:8" ht="31.35" customHeight="1" x14ac:dyDescent="0.3">
      <c r="B18" s="79"/>
      <c r="C18" s="235" t="s">
        <v>202</v>
      </c>
      <c r="D18" s="236"/>
      <c r="E18" s="236"/>
      <c r="F18" s="236"/>
      <c r="G18" s="236"/>
      <c r="H18" s="237"/>
    </row>
  </sheetData>
  <customSheetViews>
    <customSheetView guid="{ED36924B-3125-49E6-8A46-9E25A36276DB}">
      <selection activeCell="C13" sqref="C13:H13"/>
      <pageMargins left="0.7" right="0.7" top="0.75" bottom="0.75" header="0.3" footer="0.3"/>
    </customSheetView>
    <customSheetView guid="{34A7DAE8-3BD7-4625-A878-DA777337F276}" topLeftCell="A4">
      <selection activeCell="C13" sqref="C13:H13"/>
      <pageMargins left="0.7" right="0.7" top="0.75" bottom="0.75" header="0.3" footer="0.3"/>
      <pageSetup paperSize="9" orientation="portrait" r:id="rId1"/>
    </customSheetView>
  </customSheetViews>
  <mergeCells count="13">
    <mergeCell ref="C15:H15"/>
    <mergeCell ref="C18:H18"/>
    <mergeCell ref="B13:H13"/>
    <mergeCell ref="B16:H16"/>
    <mergeCell ref="D17:H17"/>
    <mergeCell ref="B3:H3"/>
    <mergeCell ref="B10:H10"/>
    <mergeCell ref="D11:H11"/>
    <mergeCell ref="D14:H14"/>
    <mergeCell ref="B4:D4"/>
    <mergeCell ref="C12:H12"/>
    <mergeCell ref="B5:D5"/>
    <mergeCell ref="B6:D6"/>
  </mergeCell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9" r:id="rId5" name="Check Box 3">
              <controlPr defaultSize="0" autoFill="0" autoLine="0" autoPict="0">
                <anchor moveWithCells="1">
                  <from>
                    <xdr:col>1</xdr:col>
                    <xdr:colOff>144780</xdr:colOff>
                    <xdr:row>9</xdr:row>
                    <xdr:rowOff>487680</xdr:rowOff>
                  </from>
                  <to>
                    <xdr:col>2</xdr:col>
                    <xdr:colOff>60960</xdr:colOff>
                    <xdr:row>11</xdr:row>
                    <xdr:rowOff>259080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1</xdr:col>
                    <xdr:colOff>152400</xdr:colOff>
                    <xdr:row>11</xdr:row>
                    <xdr:rowOff>83820</xdr:rowOff>
                  </from>
                  <to>
                    <xdr:col>1</xdr:col>
                    <xdr:colOff>457200</xdr:colOff>
                    <xdr:row>11</xdr:row>
                    <xdr:rowOff>304800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1</xdr:col>
                    <xdr:colOff>175260</xdr:colOff>
                    <xdr:row>13</xdr:row>
                    <xdr:rowOff>45720</xdr:rowOff>
                  </from>
                  <to>
                    <xdr:col>2</xdr:col>
                    <xdr:colOff>1028700</xdr:colOff>
                    <xdr:row>13</xdr:row>
                    <xdr:rowOff>381000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1</xdr:col>
                    <xdr:colOff>160020</xdr:colOff>
                    <xdr:row>14</xdr:row>
                    <xdr:rowOff>68580</xdr:rowOff>
                  </from>
                  <to>
                    <xdr:col>1</xdr:col>
                    <xdr:colOff>464820</xdr:colOff>
                    <xdr:row>14</xdr:row>
                    <xdr:rowOff>289560</xdr:rowOff>
                  </to>
                </anchor>
              </controlPr>
            </control>
          </mc:Choice>
        </mc:AlternateContent>
        <mc:AlternateContent xmlns:mc="http://schemas.openxmlformats.org/markup-compatibility/2006">
          <mc:Choice Requires="x14">
            <control shapeId="9229" r:id="rId9" name="Check Box 13">
              <controlPr defaultSize="0" autoFill="0" autoLine="0" autoPict="0">
                <anchor moveWithCells="1">
                  <from>
                    <xdr:col>1</xdr:col>
                    <xdr:colOff>198120</xdr:colOff>
                    <xdr:row>16</xdr:row>
                    <xdr:rowOff>99060</xdr:rowOff>
                  </from>
                  <to>
                    <xdr:col>2</xdr:col>
                    <xdr:colOff>114300</xdr:colOff>
                    <xdr:row>16</xdr:row>
                    <xdr:rowOff>388620</xdr:rowOff>
                  </to>
                </anchor>
              </controlPr>
            </control>
          </mc:Choice>
        </mc:AlternateContent>
        <mc:AlternateContent xmlns:mc="http://schemas.openxmlformats.org/markup-compatibility/2006">
          <mc:Choice Requires="x14">
            <control shapeId="9230" r:id="rId10" name="Check Box 14">
              <controlPr defaultSize="0" autoFill="0" autoLine="0" autoPict="0">
                <anchor moveWithCells="1">
                  <from>
                    <xdr:col>1</xdr:col>
                    <xdr:colOff>182880</xdr:colOff>
                    <xdr:row>17</xdr:row>
                    <xdr:rowOff>76200</xdr:rowOff>
                  </from>
                  <to>
                    <xdr:col>1</xdr:col>
                    <xdr:colOff>487680</xdr:colOff>
                    <xdr:row>17</xdr:row>
                    <xdr:rowOff>304800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2"/>
  <sheetViews>
    <sheetView zoomScale="70" zoomScaleNormal="70" workbookViewId="0">
      <selection activeCell="B1" sqref="B1:K2"/>
    </sheetView>
  </sheetViews>
  <sheetFormatPr defaultColWidth="8.88671875" defaultRowHeight="15.6" x14ac:dyDescent="0.3"/>
  <cols>
    <col min="1" max="1" width="5.6640625" style="69" customWidth="1"/>
    <col min="2" max="10" width="8.88671875" style="69"/>
    <col min="11" max="11" width="88.33203125" style="69" customWidth="1"/>
    <col min="12" max="16384" width="8.88671875" style="69"/>
  </cols>
  <sheetData>
    <row r="1" spans="2:12" x14ac:dyDescent="0.3">
      <c r="B1" s="238" t="s">
        <v>192</v>
      </c>
      <c r="C1" s="238"/>
      <c r="D1" s="238"/>
      <c r="E1" s="238"/>
      <c r="F1" s="238"/>
      <c r="G1" s="238"/>
      <c r="H1" s="238"/>
      <c r="I1" s="238"/>
      <c r="J1" s="238"/>
      <c r="K1" s="238"/>
      <c r="L1" s="70"/>
    </row>
    <row r="2" spans="2:12" x14ac:dyDescent="0.3">
      <c r="B2" s="238"/>
      <c r="C2" s="238"/>
      <c r="D2" s="238"/>
      <c r="E2" s="238"/>
      <c r="F2" s="238"/>
      <c r="G2" s="238"/>
      <c r="H2" s="238"/>
      <c r="I2" s="238"/>
      <c r="J2" s="238"/>
      <c r="K2" s="238"/>
    </row>
    <row r="3" spans="2:12" x14ac:dyDescent="0.3">
      <c r="B3" s="71"/>
      <c r="C3" s="71"/>
      <c r="D3" s="71"/>
      <c r="E3" s="71"/>
      <c r="F3" s="71"/>
      <c r="G3" s="71"/>
      <c r="H3" s="71"/>
      <c r="I3" s="71"/>
      <c r="J3" s="71"/>
      <c r="K3" s="72" t="s">
        <v>137</v>
      </c>
    </row>
    <row r="4" spans="2:12" x14ac:dyDescent="0.3">
      <c r="B4" s="229" t="s">
        <v>210</v>
      </c>
      <c r="C4" s="229"/>
      <c r="D4" s="229"/>
      <c r="E4" s="229"/>
      <c r="F4" s="229"/>
      <c r="G4" s="229"/>
      <c r="H4" s="229"/>
      <c r="I4" s="229"/>
      <c r="J4" s="229"/>
      <c r="K4" s="229"/>
    </row>
    <row r="5" spans="2:12" x14ac:dyDescent="0.3">
      <c r="B5" s="229"/>
      <c r="C5" s="229"/>
      <c r="D5" s="229"/>
      <c r="E5" s="229"/>
      <c r="F5" s="229"/>
      <c r="G5" s="229"/>
      <c r="H5" s="229"/>
      <c r="I5" s="229"/>
      <c r="J5" s="229"/>
      <c r="K5" s="229"/>
    </row>
    <row r="6" spans="2:12" x14ac:dyDescent="0.3">
      <c r="B6" s="229"/>
      <c r="C6" s="229"/>
      <c r="D6" s="229"/>
      <c r="E6" s="229"/>
      <c r="F6" s="229"/>
      <c r="G6" s="229"/>
      <c r="H6" s="229"/>
      <c r="I6" s="229"/>
      <c r="J6" s="229"/>
      <c r="K6" s="229"/>
    </row>
    <row r="7" spans="2:12" x14ac:dyDescent="0.3">
      <c r="B7" s="229"/>
      <c r="C7" s="229"/>
      <c r="D7" s="229"/>
      <c r="E7" s="229"/>
      <c r="F7" s="229"/>
      <c r="G7" s="229"/>
      <c r="H7" s="229"/>
      <c r="I7" s="229"/>
      <c r="J7" s="229"/>
      <c r="K7" s="229"/>
    </row>
    <row r="8" spans="2:12" x14ac:dyDescent="0.3">
      <c r="B8" s="229"/>
      <c r="C8" s="229"/>
      <c r="D8" s="229"/>
      <c r="E8" s="229"/>
      <c r="F8" s="229"/>
      <c r="G8" s="229"/>
      <c r="H8" s="229"/>
      <c r="I8" s="229"/>
      <c r="J8" s="229"/>
      <c r="K8" s="229"/>
    </row>
    <row r="9" spans="2:12" ht="28.95" customHeight="1" x14ac:dyDescent="0.3">
      <c r="B9" s="229"/>
      <c r="C9" s="229"/>
      <c r="D9" s="229"/>
      <c r="E9" s="229"/>
      <c r="F9" s="229"/>
      <c r="G9" s="229"/>
      <c r="H9" s="229"/>
      <c r="I9" s="229"/>
      <c r="J9" s="229"/>
      <c r="K9" s="229"/>
    </row>
    <row r="10" spans="2:12" ht="90.6" customHeight="1" x14ac:dyDescent="0.3">
      <c r="B10" s="239"/>
      <c r="C10" s="240"/>
      <c r="D10" s="240"/>
      <c r="E10" s="240"/>
      <c r="F10" s="240"/>
      <c r="G10" s="240"/>
      <c r="H10" s="240"/>
      <c r="I10" s="240"/>
      <c r="J10" s="240"/>
      <c r="K10" s="241"/>
    </row>
    <row r="11" spans="2:12" ht="15" customHeight="1" x14ac:dyDescent="0.3">
      <c r="B11" s="229" t="s">
        <v>211</v>
      </c>
      <c r="C11" s="229"/>
      <c r="D11" s="229"/>
      <c r="E11" s="229"/>
      <c r="F11" s="229"/>
      <c r="G11" s="229"/>
      <c r="H11" s="229"/>
      <c r="I11" s="229"/>
      <c r="J11" s="229"/>
      <c r="K11" s="229"/>
    </row>
    <row r="12" spans="2:12" x14ac:dyDescent="0.3">
      <c r="B12" s="229"/>
      <c r="C12" s="229"/>
      <c r="D12" s="229"/>
      <c r="E12" s="229"/>
      <c r="F12" s="229"/>
      <c r="G12" s="229"/>
      <c r="H12" s="229"/>
      <c r="I12" s="229"/>
      <c r="J12" s="229"/>
      <c r="K12" s="229"/>
    </row>
    <row r="13" spans="2:12" ht="16.95" customHeight="1" x14ac:dyDescent="0.3">
      <c r="B13" s="229"/>
      <c r="C13" s="229"/>
      <c r="D13" s="229"/>
      <c r="E13" s="229"/>
      <c r="F13" s="229"/>
      <c r="G13" s="229"/>
      <c r="H13" s="229"/>
      <c r="I13" s="229"/>
      <c r="J13" s="229"/>
      <c r="K13" s="229"/>
    </row>
    <row r="14" spans="2:12" ht="90" customHeight="1" x14ac:dyDescent="0.3">
      <c r="B14" s="239"/>
      <c r="C14" s="240"/>
      <c r="D14" s="240"/>
      <c r="E14" s="240"/>
      <c r="F14" s="240"/>
      <c r="G14" s="240"/>
      <c r="H14" s="240"/>
      <c r="I14" s="240"/>
      <c r="J14" s="240"/>
      <c r="K14" s="241"/>
    </row>
    <row r="15" spans="2:12" x14ac:dyDescent="0.3">
      <c r="B15" s="229" t="s">
        <v>212</v>
      </c>
      <c r="C15" s="229"/>
      <c r="D15" s="229"/>
      <c r="E15" s="229"/>
      <c r="F15" s="229"/>
      <c r="G15" s="229"/>
      <c r="H15" s="229"/>
      <c r="I15" s="229"/>
      <c r="J15" s="229"/>
      <c r="K15" s="229"/>
    </row>
    <row r="16" spans="2:12" x14ac:dyDescent="0.3">
      <c r="B16" s="229"/>
      <c r="C16" s="229"/>
      <c r="D16" s="229"/>
      <c r="E16" s="229"/>
      <c r="F16" s="229"/>
      <c r="G16" s="229"/>
      <c r="H16" s="229"/>
      <c r="I16" s="229"/>
      <c r="J16" s="229"/>
      <c r="K16" s="229"/>
    </row>
    <row r="17" spans="2:11" x14ac:dyDescent="0.3">
      <c r="B17" s="229"/>
      <c r="C17" s="229"/>
      <c r="D17" s="229"/>
      <c r="E17" s="229"/>
      <c r="F17" s="229"/>
      <c r="G17" s="229"/>
      <c r="H17" s="229"/>
      <c r="I17" s="229"/>
      <c r="J17" s="229"/>
      <c r="K17" s="229"/>
    </row>
    <row r="18" spans="2:11" x14ac:dyDescent="0.3">
      <c r="B18" s="229"/>
      <c r="C18" s="229"/>
      <c r="D18" s="229"/>
      <c r="E18" s="229"/>
      <c r="F18" s="229"/>
      <c r="G18" s="229"/>
      <c r="H18" s="229"/>
      <c r="I18" s="229"/>
      <c r="J18" s="229"/>
      <c r="K18" s="229"/>
    </row>
    <row r="19" spans="2:11" x14ac:dyDescent="0.3">
      <c r="B19" s="229"/>
      <c r="C19" s="229"/>
      <c r="D19" s="229"/>
      <c r="E19" s="229"/>
      <c r="F19" s="229"/>
      <c r="G19" s="229"/>
      <c r="H19" s="229"/>
      <c r="I19" s="229"/>
      <c r="J19" s="229"/>
      <c r="K19" s="229"/>
    </row>
    <row r="20" spans="2:11" ht="49.95" customHeight="1" x14ac:dyDescent="0.3">
      <c r="B20" s="229"/>
      <c r="C20" s="229"/>
      <c r="D20" s="229"/>
      <c r="E20" s="229"/>
      <c r="F20" s="229"/>
      <c r="G20" s="229"/>
      <c r="H20" s="229"/>
      <c r="I20" s="229"/>
      <c r="J20" s="229"/>
      <c r="K20" s="229"/>
    </row>
    <row r="21" spans="2:11" ht="90" customHeight="1" x14ac:dyDescent="0.3">
      <c r="B21" s="239"/>
      <c r="C21" s="240"/>
      <c r="D21" s="240"/>
      <c r="E21" s="240"/>
      <c r="F21" s="240"/>
      <c r="G21" s="240"/>
      <c r="H21" s="240"/>
      <c r="I21" s="240"/>
      <c r="J21" s="240"/>
      <c r="K21" s="241"/>
    </row>
    <row r="22" spans="2:11" x14ac:dyDescent="0.3">
      <c r="B22" s="229" t="s">
        <v>213</v>
      </c>
      <c r="C22" s="229"/>
      <c r="D22" s="229"/>
      <c r="E22" s="229"/>
      <c r="F22" s="229"/>
      <c r="G22" s="229"/>
      <c r="H22" s="229"/>
      <c r="I22" s="229"/>
      <c r="J22" s="229"/>
      <c r="K22" s="229"/>
    </row>
    <row r="23" spans="2:11" x14ac:dyDescent="0.3">
      <c r="B23" s="229"/>
      <c r="C23" s="229"/>
      <c r="D23" s="229"/>
      <c r="E23" s="229"/>
      <c r="F23" s="229"/>
      <c r="G23" s="229"/>
      <c r="H23" s="229"/>
      <c r="I23" s="229"/>
      <c r="J23" s="229"/>
      <c r="K23" s="229"/>
    </row>
    <row r="24" spans="2:11" x14ac:dyDescent="0.3">
      <c r="B24" s="229"/>
      <c r="C24" s="229"/>
      <c r="D24" s="229"/>
      <c r="E24" s="229"/>
      <c r="F24" s="229"/>
      <c r="G24" s="229"/>
      <c r="H24" s="229"/>
      <c r="I24" s="229"/>
      <c r="J24" s="229"/>
      <c r="K24" s="229"/>
    </row>
    <row r="25" spans="2:11" x14ac:dyDescent="0.3">
      <c r="B25" s="229"/>
      <c r="C25" s="229"/>
      <c r="D25" s="229"/>
      <c r="E25" s="229"/>
      <c r="F25" s="229"/>
      <c r="G25" s="229"/>
      <c r="H25" s="229"/>
      <c r="I25" s="229"/>
      <c r="J25" s="229"/>
      <c r="K25" s="229"/>
    </row>
    <row r="26" spans="2:11" x14ac:dyDescent="0.3">
      <c r="B26" s="229"/>
      <c r="C26" s="229"/>
      <c r="D26" s="229"/>
      <c r="E26" s="229"/>
      <c r="F26" s="229"/>
      <c r="G26" s="229"/>
      <c r="H26" s="229"/>
      <c r="I26" s="229"/>
      <c r="J26" s="229"/>
      <c r="K26" s="229"/>
    </row>
    <row r="27" spans="2:11" x14ac:dyDescent="0.3">
      <c r="B27" s="229"/>
      <c r="C27" s="229"/>
      <c r="D27" s="229"/>
      <c r="E27" s="229"/>
      <c r="F27" s="229"/>
      <c r="G27" s="229"/>
      <c r="H27" s="229"/>
      <c r="I27" s="229"/>
      <c r="J27" s="229"/>
      <c r="K27" s="229"/>
    </row>
    <row r="28" spans="2:11" x14ac:dyDescent="0.3">
      <c r="B28" s="229"/>
      <c r="C28" s="229"/>
      <c r="D28" s="229"/>
      <c r="E28" s="229"/>
      <c r="F28" s="229"/>
      <c r="G28" s="229"/>
      <c r="H28" s="229"/>
      <c r="I28" s="229"/>
      <c r="J28" s="229"/>
      <c r="K28" s="229"/>
    </row>
    <row r="29" spans="2:11" x14ac:dyDescent="0.3">
      <c r="B29" s="229"/>
      <c r="C29" s="229"/>
      <c r="D29" s="229"/>
      <c r="E29" s="229"/>
      <c r="F29" s="229"/>
      <c r="G29" s="229"/>
      <c r="H29" s="229"/>
      <c r="I29" s="229"/>
      <c r="J29" s="229"/>
      <c r="K29" s="229"/>
    </row>
    <row r="30" spans="2:11" x14ac:dyDescent="0.3">
      <c r="B30" s="229"/>
      <c r="C30" s="229"/>
      <c r="D30" s="229"/>
      <c r="E30" s="229"/>
      <c r="F30" s="229"/>
      <c r="G30" s="229"/>
      <c r="H30" s="229"/>
      <c r="I30" s="229"/>
      <c r="J30" s="229"/>
      <c r="K30" s="229"/>
    </row>
    <row r="31" spans="2:11" x14ac:dyDescent="0.3">
      <c r="B31" s="229"/>
      <c r="C31" s="229"/>
      <c r="D31" s="229"/>
      <c r="E31" s="229"/>
      <c r="F31" s="229"/>
      <c r="G31" s="229"/>
      <c r="H31" s="229"/>
      <c r="I31" s="229"/>
      <c r="J31" s="229"/>
      <c r="K31" s="229"/>
    </row>
    <row r="32" spans="2:11" x14ac:dyDescent="0.3">
      <c r="B32" s="229"/>
      <c r="C32" s="229"/>
      <c r="D32" s="229"/>
      <c r="E32" s="229"/>
      <c r="F32" s="229"/>
      <c r="G32" s="229"/>
      <c r="H32" s="229"/>
      <c r="I32" s="229"/>
      <c r="J32" s="229"/>
      <c r="K32" s="229"/>
    </row>
    <row r="33" spans="2:11" x14ac:dyDescent="0.3">
      <c r="B33" s="229"/>
      <c r="C33" s="229"/>
      <c r="D33" s="229"/>
      <c r="E33" s="229"/>
      <c r="F33" s="229"/>
      <c r="G33" s="229"/>
      <c r="H33" s="229"/>
      <c r="I33" s="229"/>
      <c r="J33" s="229"/>
      <c r="K33" s="229"/>
    </row>
    <row r="34" spans="2:11" ht="63" customHeight="1" x14ac:dyDescent="0.3">
      <c r="B34" s="229"/>
      <c r="C34" s="229"/>
      <c r="D34" s="229"/>
      <c r="E34" s="229"/>
      <c r="F34" s="229"/>
      <c r="G34" s="229"/>
      <c r="H34" s="229"/>
      <c r="I34" s="229"/>
      <c r="J34" s="229"/>
      <c r="K34" s="229"/>
    </row>
    <row r="35" spans="2:11" ht="90" customHeight="1" x14ac:dyDescent="0.3">
      <c r="B35" s="243"/>
      <c r="C35" s="244"/>
      <c r="D35" s="244"/>
      <c r="E35" s="244"/>
      <c r="F35" s="244"/>
      <c r="G35" s="244"/>
      <c r="H35" s="244"/>
      <c r="I35" s="244"/>
      <c r="J35" s="244"/>
      <c r="K35" s="245"/>
    </row>
    <row r="36" spans="2:11" ht="25.95" customHeight="1" x14ac:dyDescent="0.3">
      <c r="B36" s="127" t="s">
        <v>214</v>
      </c>
      <c r="C36" s="127"/>
      <c r="D36" s="127"/>
      <c r="E36" s="127"/>
      <c r="F36" s="127"/>
      <c r="G36" s="127"/>
      <c r="H36" s="127"/>
      <c r="I36" s="127"/>
      <c r="J36" s="127"/>
      <c r="K36" s="127"/>
    </row>
    <row r="37" spans="2:11" ht="90" customHeight="1" x14ac:dyDescent="0.3">
      <c r="B37" s="246"/>
      <c r="C37" s="246"/>
      <c r="D37" s="246"/>
      <c r="E37" s="246"/>
      <c r="F37" s="246"/>
      <c r="G37" s="246"/>
      <c r="H37" s="246"/>
      <c r="I37" s="246"/>
      <c r="J37" s="246"/>
      <c r="K37" s="246"/>
    </row>
    <row r="38" spans="2:11" ht="14.4" customHeight="1" x14ac:dyDescent="0.3">
      <c r="B38" s="73"/>
      <c r="C38" s="73"/>
      <c r="D38" s="73"/>
      <c r="E38" s="73"/>
      <c r="F38" s="73"/>
      <c r="G38" s="73"/>
      <c r="H38" s="73"/>
      <c r="I38" s="73"/>
      <c r="J38" s="73"/>
      <c r="K38" s="73"/>
    </row>
    <row r="39" spans="2:11" x14ac:dyDescent="0.3">
      <c r="B39" s="242" t="s">
        <v>193</v>
      </c>
      <c r="C39" s="242"/>
      <c r="D39" s="242"/>
      <c r="E39" s="242"/>
      <c r="F39" s="242"/>
      <c r="G39" s="242"/>
      <c r="H39" s="242"/>
      <c r="I39" s="242"/>
      <c r="J39" s="242"/>
      <c r="K39" s="242"/>
    </row>
    <row r="40" spans="2:11" x14ac:dyDescent="0.3">
      <c r="B40" s="242"/>
      <c r="C40" s="242"/>
      <c r="D40" s="242"/>
      <c r="E40" s="242"/>
      <c r="F40" s="242"/>
      <c r="G40" s="242"/>
      <c r="H40" s="242"/>
      <c r="I40" s="242"/>
      <c r="J40" s="242"/>
      <c r="K40" s="242"/>
    </row>
    <row r="41" spans="2:11" x14ac:dyDescent="0.3">
      <c r="B41" s="242"/>
      <c r="C41" s="242"/>
      <c r="D41" s="242"/>
      <c r="E41" s="242"/>
      <c r="F41" s="242"/>
      <c r="G41" s="242"/>
      <c r="H41" s="242"/>
      <c r="I41" s="242"/>
      <c r="J41" s="242"/>
      <c r="K41" s="242"/>
    </row>
    <row r="42" spans="2:11" ht="37.950000000000003" customHeight="1" x14ac:dyDescent="0.3">
      <c r="B42" s="242"/>
      <c r="C42" s="242"/>
      <c r="D42" s="242"/>
      <c r="E42" s="242"/>
      <c r="F42" s="242"/>
      <c r="G42" s="242"/>
      <c r="H42" s="242"/>
      <c r="I42" s="242"/>
      <c r="J42" s="242"/>
      <c r="K42" s="242"/>
    </row>
  </sheetData>
  <customSheetViews>
    <customSheetView guid="{ED36924B-3125-49E6-8A46-9E25A36276DB}">
      <selection activeCell="A2" sqref="A2"/>
      <pageMargins left="0.7" right="0.7" top="0.75" bottom="0.75" header="0.3" footer="0.3"/>
    </customSheetView>
    <customSheetView guid="{34A7DAE8-3BD7-4625-A878-DA777337F276}">
      <selection activeCell="A2" sqref="A2"/>
      <pageMargins left="0.7" right="0.7" top="0.75" bottom="0.75" header="0.3" footer="0.3"/>
    </customSheetView>
  </customSheetViews>
  <mergeCells count="12">
    <mergeCell ref="B15:K20"/>
    <mergeCell ref="B22:K34"/>
    <mergeCell ref="B36:K36"/>
    <mergeCell ref="B39:K42"/>
    <mergeCell ref="B21:K21"/>
    <mergeCell ref="B35:K35"/>
    <mergeCell ref="B37:K37"/>
    <mergeCell ref="B4:K9"/>
    <mergeCell ref="B1:K2"/>
    <mergeCell ref="B11:K13"/>
    <mergeCell ref="B10:K10"/>
    <mergeCell ref="B14:K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INSTRUKCIJA</vt:lpstr>
      <vt:lpstr>1. Specialusis kriterijus</vt:lpstr>
      <vt:lpstr>2. Projekto veiklos</vt:lpstr>
      <vt:lpstr>3.1. Fiksuota suma</vt:lpstr>
      <vt:lpstr>3.2. Fiksuotas įkainis</vt:lpstr>
      <vt:lpstr>3.3. Biudžetas</vt:lpstr>
      <vt:lpstr>4. NK kriterijai</vt:lpstr>
      <vt:lpstr>5. VP klausimai</vt:lpstr>
      <vt:lpstr>6. SVV</vt:lpstr>
      <vt:lpstr>7. SVV schema</vt:lpstr>
    </vt:vector>
  </TitlesOfParts>
  <Company>LVPA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Skrebė</dc:creator>
  <cp:lastModifiedBy>Gintarė Staknienė</cp:lastModifiedBy>
  <cp:lastPrinted>2021-07-20T12:21:49Z</cp:lastPrinted>
  <dcterms:created xsi:type="dcterms:W3CDTF">2021-06-09T09:01:07Z</dcterms:created>
  <dcterms:modified xsi:type="dcterms:W3CDTF">2021-08-18T13:24:05Z</dcterms:modified>
</cp:coreProperties>
</file>