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26 viešinti Utenos 408\"/>
    </mc:Choice>
  </mc:AlternateContent>
  <xr:revisionPtr revIDLastSave="0" documentId="8_{92AA6A12-52AE-4F67-94C1-80BD70EBF9E6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M27" i="1"/>
  <c r="G27" i="1"/>
  <c r="F27" i="1" s="1"/>
  <c r="F26" i="1" l="1"/>
</calcChain>
</file>

<file path=xl/sharedStrings.xml><?xml version="1.0" encoding="utf-8"?>
<sst xmlns="http://schemas.openxmlformats.org/spreadsheetml/2006/main" count="76" uniqueCount="60">
  <si>
    <t/>
  </si>
  <si>
    <t>Lietuvos Respublikos kultūros ministerija</t>
  </si>
  <si>
    <t>(ministerijos (-ų), pagal kompetenciją atsakingos (-ų) už iš Europos Sąjungos (toliau – ES) struktūrinių fondų lėšų bendrai finansuojamą (-us) ūkio sektorių (-ius), pavadinimas)</t>
  </si>
  <si>
    <t>07.1.1-CPVA-R-305 Modernizuoti savivaldybių kultūros infrastruktūrą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</si>
  <si>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</si>
  <si>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</rPr>
      <t xml:space="preserve">IŠ ES STRUKTŪRINIŲ FONDŲ LĖŠŲ SIŪLOMŲ BENDRAI FINANSUOTI </t>
    </r>
    <r>
      <rPr>
        <b/>
        <sz val="10"/>
        <color rgb="FF000000"/>
        <rFont val="Arial"/>
        <family val="2"/>
      </rPr>
      <t>UTENOS REGIONO PROJEKTŲ SĄRAŠAS</t>
    </r>
  </si>
  <si>
    <t>2016-09-28</t>
  </si>
  <si>
    <t>Nr.</t>
  </si>
  <si>
    <t>07.1.1-CPVA-R-305-91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</si>
  <si>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</si>
  <si>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</si>
  <si>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</si>
  <si>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</si>
  <si>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</si>
  <si>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</si>
  <si>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</si>
  <si>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</si>
  <si>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</si>
  <si>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</si>
  <si>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</si>
  <si>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</si>
  <si>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</si>
  <si>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</si>
  <si>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</si>
  <si>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</si>
  <si>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</si>
  <si>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</si>
  <si>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</si>
  <si>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</si>
  <si>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</si>
  <si>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</si>
  <si>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</si>
  <si>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</si>
  <si>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</si>
  <si>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</si>
  <si>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</si>
  <si>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</si>
  <si>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</si>
  <si>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Ignalinos rajono savivaldybės administracija</t>
  </si>
  <si>
    <t>2.</t>
  </si>
  <si>
    <t>Lietuvos etnokosmologijos muziejus</t>
  </si>
  <si>
    <t>Lietuvos etnokosmologijos muziejaus paslaugų plėtros baigiamasis etapas</t>
  </si>
  <si>
    <t>Parengtas investicijų projektas, parengti techniniai projektai, gauti statybą leidžiantys dokumentai. Daiktinės pareiškėjo teisės į statinį bus įregistruotos įstatymų nustatyta tvarka ir galios ne trumpiau kaip 5 metus nuo projekto finansavimo pabaigos.</t>
  </si>
  <si>
    <t>3.</t>
  </si>
  <si>
    <t>Molėtų rajono savivaldybės administracija</t>
  </si>
  <si>
    <t>Molėtų miesto laisvalaikio ir pramogų infrastruktūros atnaujinimas ir plėtra Labanoro g, 1b, Molėtai</t>
  </si>
  <si>
    <t>4.</t>
  </si>
  <si>
    <t>Utenos A. ir M. Miškinių viešoji biblioteka</t>
  </si>
  <si>
    <t>Utenos A. ir M. Miškinių viešosios bibliotekos modernizavimas</t>
  </si>
  <si>
    <t>Parengtas investicijų projektas. Pateikta užpildyta sąnaudų ir naudos analizės skaičiuoklė.</t>
  </si>
  <si>
    <t>5.</t>
  </si>
  <si>
    <t>Visagino kultūros centras</t>
  </si>
  <si>
    <t>6.</t>
  </si>
  <si>
    <t>Zarasų rajono savivaldybės administracija</t>
  </si>
  <si>
    <t>Renginių infrastruktūros atnaujinimas zarasų miesto Didžiojoje saloje</t>
  </si>
  <si>
    <t>IŠ VISO:</t>
  </si>
  <si>
    <t>Regionui numatytas ES struktūrinių fondų lėšų limitas:</t>
  </si>
  <si>
    <t>Ignalinos rajono svivaldybės viešosios bibliotekos infrastruktūros pritaikymas vietos bendruomenės poreikiams</t>
  </si>
  <si>
    <t>Buvusiosios "Sedulinos" mokyklos pastato pritaikymas Visagino kultūros centro ir bendruomenės reikmėms, įrengiant miestą po vienu stogu</t>
  </si>
  <si>
    <t>PATVIRTINTA
Utenos regiono plėtros tarybos 2016 m. rugsėjo 28 d. sprendimu Nr. 51/7S-38
(Utenos regiono plėtros tarybos 2023 m. liepos 21             d. sprendimo Nr. KS(T)-30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</si>
</sst>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Times New Roman"/>
      <family val="1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186"/>
    </font>
    <font>
      <sz val="11"/>
      <name val="Calibri"/>
      <family val="2"/>
      <charset val="186"/>
    </font>
    <font>
      <b/>
      <sz val="10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1">
    <xf numFmtId="0" fontId="1" fillId="0" borderId="0" xfId="0" applyFont="1"/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0" borderId="16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164" fontId="9" fillId="0" borderId="16" xfId="1" applyNumberFormat="1" applyFont="1" applyBorder="1" applyAlignment="1">
      <alignment vertical="top" wrapText="1" readingOrder="1"/>
    </xf>
    <xf numFmtId="164" fontId="9" fillId="0" borderId="14" xfId="1" applyNumberFormat="1" applyFont="1" applyBorder="1" applyAlignment="1">
      <alignment vertical="top" wrapText="1" readingOrder="1"/>
    </xf>
    <xf numFmtId="164" fontId="9" fillId="0" borderId="1" xfId="1" applyNumberFormat="1" applyFont="1" applyBorder="1" applyAlignment="1">
      <alignment vertical="top" wrapText="1" readingOrder="1"/>
    </xf>
    <xf numFmtId="0" fontId="9" fillId="0" borderId="1" xfId="1" applyFont="1" applyBorder="1" applyAlignment="1">
      <alignment vertical="top" wrapText="1" readingOrder="1"/>
    </xf>
    <xf numFmtId="0" fontId="12" fillId="0" borderId="0" xfId="0" applyFont="1"/>
    <xf numFmtId="4" fontId="1" fillId="0" borderId="0" xfId="0" applyNumberFormat="1" applyFont="1"/>
    <xf numFmtId="0" fontId="8" fillId="0" borderId="17" xfId="1" applyFont="1" applyBorder="1" applyAlignment="1">
      <alignment vertical="top" wrapText="1" readingOrder="1"/>
    </xf>
    <xf numFmtId="0" fontId="8" fillId="0" borderId="21" xfId="1" applyFont="1" applyBorder="1" applyAlignment="1">
      <alignment horizontal="right" vertical="top" wrapText="1" readingOrder="1"/>
    </xf>
    <xf numFmtId="164" fontId="14" fillId="0" borderId="1" xfId="1" applyNumberFormat="1" applyFont="1" applyBorder="1" applyAlignment="1">
      <alignment vertical="top" wrapText="1"/>
    </xf>
    <xf numFmtId="0" fontId="8" fillId="0" borderId="2" xfId="1" applyFont="1" applyBorder="1" applyAlignment="1">
      <alignment vertical="center" wrapText="1" readingOrder="1"/>
    </xf>
    <xf numFmtId="164" fontId="8" fillId="0" borderId="2" xfId="1" applyNumberFormat="1" applyFont="1" applyBorder="1" applyAlignment="1">
      <alignment vertical="center" wrapText="1" readingOrder="1"/>
    </xf>
    <xf numFmtId="0" fontId="8" fillId="0" borderId="17" xfId="1" applyFont="1" applyBorder="1" applyAlignment="1">
      <alignment vertical="center" wrapText="1" readingOrder="1"/>
    </xf>
    <xf numFmtId="164" fontId="8" fillId="0" borderId="21" xfId="1" applyNumberFormat="1" applyFont="1" applyBorder="1" applyAlignment="1">
      <alignment vertical="center" wrapText="1" readingOrder="1"/>
    </xf>
    <xf numFmtId="4" fontId="1" fillId="0" borderId="21" xfId="1" applyNumberFormat="1" applyFont="1" applyBorder="1" applyAlignment="1">
      <alignment vertical="center" wrapText="1"/>
    </xf>
    <xf numFmtId="164" fontId="8" fillId="0" borderId="17" xfId="1" applyNumberFormat="1" applyFont="1" applyBorder="1" applyAlignment="1">
      <alignment vertical="center" wrapText="1" readingOrder="1"/>
    </xf>
    <xf numFmtId="0" fontId="15" fillId="0" borderId="0" xfId="0" applyFont="1"/>
    <xf numFmtId="0" fontId="16" fillId="0" borderId="0" xfId="1" applyFont="1" applyAlignment="1">
      <alignment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1" fillId="0" borderId="4" xfId="1" applyFont="1" applyBorder="1" applyAlignment="1">
      <alignment vertical="top" wrapText="1"/>
    </xf>
    <xf numFmtId="164" fontId="8" fillId="0" borderId="17" xfId="1" applyNumberFormat="1" applyFont="1" applyBorder="1" applyAlignment="1">
      <alignment vertical="center" wrapText="1" readingOrder="1"/>
    </xf>
    <xf numFmtId="0" fontId="1" fillId="0" borderId="21" xfId="1" applyFont="1" applyBorder="1" applyAlignment="1">
      <alignment vertical="center" wrapText="1"/>
    </xf>
    <xf numFmtId="0" fontId="11" fillId="0" borderId="17" xfId="1" applyFont="1" applyBorder="1" applyAlignment="1">
      <alignment vertical="center" wrapText="1" readingOrder="1"/>
    </xf>
    <xf numFmtId="0" fontId="1" fillId="0" borderId="22" xfId="1" applyFont="1" applyBorder="1" applyAlignment="1">
      <alignment vertical="center" wrapText="1"/>
    </xf>
    <xf numFmtId="165" fontId="8" fillId="0" borderId="17" xfId="1" applyNumberFormat="1" applyFont="1" applyBorder="1" applyAlignment="1">
      <alignment horizontal="right" vertical="center" wrapText="1" readingOrder="1"/>
    </xf>
    <xf numFmtId="0" fontId="9" fillId="0" borderId="18" xfId="1" applyFont="1" applyBorder="1" applyAlignment="1">
      <alignment horizontal="right" vertical="top" wrapText="1" readingOrder="1"/>
    </xf>
    <xf numFmtId="0" fontId="1" fillId="0" borderId="19" xfId="1" applyFont="1" applyBorder="1" applyAlignment="1">
      <alignment vertical="top" wrapText="1"/>
    </xf>
    <xf numFmtId="0" fontId="1" fillId="0" borderId="20" xfId="1" applyFont="1" applyBorder="1" applyAlignment="1">
      <alignment vertical="top" wrapText="1"/>
    </xf>
    <xf numFmtId="164" fontId="9" fillId="0" borderId="14" xfId="1" applyNumberFormat="1" applyFont="1" applyBorder="1" applyAlignment="1">
      <alignment vertical="top" wrapText="1" readingOrder="1"/>
    </xf>
    <xf numFmtId="0" fontId="1" fillId="0" borderId="16" xfId="1" applyFont="1" applyBorder="1" applyAlignment="1">
      <alignment vertical="top" wrapText="1"/>
    </xf>
    <xf numFmtId="165" fontId="8" fillId="0" borderId="2" xfId="1" applyNumberFormat="1" applyFont="1" applyBorder="1" applyAlignment="1">
      <alignment horizontal="right" vertical="center" wrapText="1" readingOrder="1"/>
    </xf>
    <xf numFmtId="0" fontId="1" fillId="0" borderId="4" xfId="1" applyFont="1" applyBorder="1" applyAlignment="1">
      <alignment vertical="center" wrapText="1"/>
    </xf>
    <xf numFmtId="0" fontId="1" fillId="0" borderId="5" xfId="1" applyFont="1" applyBorder="1" applyAlignment="1">
      <alignment vertical="center" wrapText="1"/>
    </xf>
    <xf numFmtId="0" fontId="11" fillId="0" borderId="2" xfId="1" applyFont="1" applyBorder="1" applyAlignment="1">
      <alignment vertical="center" wrapText="1" readingOrder="1"/>
    </xf>
    <xf numFmtId="164" fontId="8" fillId="0" borderId="2" xfId="1" applyNumberFormat="1" applyFont="1" applyBorder="1" applyAlignment="1">
      <alignment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13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0"/>
  <sheetViews>
    <sheetView showGridLines="0" tabSelected="1" zoomScale="91" zoomScaleNormal="91" workbookViewId="0">
      <selection activeCell="T2" sqref="T2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20.7109375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45.5703125" customWidth="1"/>
  </cols>
  <sheetData>
    <row r="1" spans="1:20" ht="27.75" customHeight="1" x14ac:dyDescent="0.25">
      <c r="T1" s="24"/>
    </row>
    <row r="2" spans="1:20" ht="62.25" customHeight="1" x14ac:dyDescent="0.25">
      <c r="A2" s="67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T2" s="25" t="s">
        <v>59</v>
      </c>
    </row>
    <row r="3" spans="1:20" ht="17.100000000000001" customHeight="1" x14ac:dyDescent="0.25">
      <c r="A3" s="67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69" t="s">
        <v>0</v>
      </c>
      <c r="S3" s="55"/>
      <c r="T3" s="55"/>
    </row>
    <row r="4" spans="1:20" ht="17.100000000000001" customHeight="1" x14ac:dyDescent="0.25">
      <c r="A4" s="65" t="s">
        <v>0</v>
      </c>
      <c r="B4" s="55"/>
      <c r="C4" s="55"/>
      <c r="D4" s="70" t="s">
        <v>1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65" t="s">
        <v>0</v>
      </c>
      <c r="T4" s="55"/>
    </row>
    <row r="5" spans="1:20" ht="17.100000000000001" customHeight="1" x14ac:dyDescent="0.25">
      <c r="A5" s="61" t="s">
        <v>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ht="17.100000000000001" customHeight="1" x14ac:dyDescent="0.25">
      <c r="A6" s="67" t="s">
        <v>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spans="1:20" ht="17.100000000000001" customHeight="1" x14ac:dyDescent="0.25">
      <c r="A7" s="65" t="s">
        <v>0</v>
      </c>
      <c r="B7" s="55"/>
      <c r="C7" s="55"/>
      <c r="D7" s="68" t="s">
        <v>3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65" t="s">
        <v>0</v>
      </c>
      <c r="T7" s="55"/>
    </row>
    <row r="8" spans="1:20" ht="17.100000000000001" customHeight="1" x14ac:dyDescent="0.25">
      <c r="A8" s="61" t="s">
        <v>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spans="1:20" ht="15" customHeight="1" x14ac:dyDescent="0.25">
      <c r="A9" s="62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spans="1:20" ht="15" customHeight="1" x14ac:dyDescent="0.25">
      <c r="A10" s="63" t="s">
        <v>5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spans="1:20" ht="17.100000000000001" customHeight="1" x14ac:dyDescent="0.25">
      <c r="A11" s="64" t="s">
        <v>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spans="1:20" x14ac:dyDescent="0.25">
      <c r="A12" s="65" t="s">
        <v>0</v>
      </c>
      <c r="B12" s="55"/>
      <c r="C12" s="55"/>
      <c r="D12" s="55"/>
      <c r="E12" s="55"/>
      <c r="F12" s="55"/>
      <c r="G12" s="55"/>
      <c r="H12" s="55"/>
      <c r="I12" s="66" t="s">
        <v>6</v>
      </c>
      <c r="J12" s="27"/>
      <c r="K12" s="2" t="s">
        <v>7</v>
      </c>
      <c r="L12" s="66" t="s">
        <v>8</v>
      </c>
      <c r="M12" s="27"/>
      <c r="N12" s="27"/>
      <c r="O12" s="65" t="s">
        <v>0</v>
      </c>
      <c r="P12" s="55"/>
      <c r="Q12" s="55"/>
      <c r="R12" s="55"/>
      <c r="S12" s="55"/>
      <c r="T12" s="55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47" t="s">
        <v>9</v>
      </c>
      <c r="B15" s="47" t="s">
        <v>10</v>
      </c>
      <c r="C15" s="47" t="s">
        <v>11</v>
      </c>
      <c r="D15" s="50"/>
      <c r="E15" s="47" t="s">
        <v>12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28"/>
      <c r="Q15" s="47" t="s">
        <v>13</v>
      </c>
      <c r="R15" s="60"/>
      <c r="S15" s="50"/>
      <c r="T15" s="47" t="s">
        <v>14</v>
      </c>
    </row>
    <row r="16" spans="1:20" ht="20.45" customHeight="1" x14ac:dyDescent="0.25">
      <c r="A16" s="48"/>
      <c r="B16" s="48"/>
      <c r="C16" s="51"/>
      <c r="D16" s="52"/>
      <c r="E16" s="47" t="s">
        <v>15</v>
      </c>
      <c r="F16" s="50"/>
      <c r="G16" s="47" t="s">
        <v>16</v>
      </c>
      <c r="H16" s="30"/>
      <c r="I16" s="28"/>
      <c r="J16" s="54" t="s">
        <v>17</v>
      </c>
      <c r="K16" s="55"/>
      <c r="L16" s="55"/>
      <c r="M16" s="55"/>
      <c r="N16" s="55"/>
      <c r="O16" s="55"/>
      <c r="P16" s="55"/>
      <c r="Q16" s="51"/>
      <c r="R16" s="55"/>
      <c r="S16" s="52"/>
      <c r="T16" s="48"/>
    </row>
    <row r="17" spans="1:21" ht="16.350000000000001" customHeight="1" x14ac:dyDescent="0.25">
      <c r="A17" s="48"/>
      <c r="B17" s="48"/>
      <c r="C17" s="51"/>
      <c r="D17" s="52"/>
      <c r="E17" s="51"/>
      <c r="F17" s="52"/>
      <c r="G17" s="47" t="s">
        <v>18</v>
      </c>
      <c r="H17" s="56" t="s">
        <v>0</v>
      </c>
      <c r="I17" s="30"/>
      <c r="J17" s="57" t="s">
        <v>19</v>
      </c>
      <c r="K17" s="58"/>
      <c r="L17" s="58"/>
      <c r="M17" s="58"/>
      <c r="N17" s="58"/>
      <c r="O17" s="58"/>
      <c r="P17" s="59"/>
      <c r="Q17" s="51"/>
      <c r="R17" s="55"/>
      <c r="S17" s="52"/>
      <c r="T17" s="48"/>
    </row>
    <row r="18" spans="1:21" ht="17.100000000000001" customHeight="1" x14ac:dyDescent="0.25">
      <c r="A18" s="48"/>
      <c r="B18" s="48"/>
      <c r="C18" s="51"/>
      <c r="D18" s="52"/>
      <c r="E18" s="51"/>
      <c r="F18" s="52"/>
      <c r="G18" s="48"/>
      <c r="H18" s="47" t="s">
        <v>20</v>
      </c>
      <c r="I18" s="50"/>
      <c r="J18" s="47" t="s">
        <v>21</v>
      </c>
      <c r="K18" s="30"/>
      <c r="L18" s="30"/>
      <c r="M18" s="30"/>
      <c r="N18" s="30"/>
      <c r="O18" s="30"/>
      <c r="P18" s="28"/>
      <c r="Q18" s="51"/>
      <c r="R18" s="55"/>
      <c r="S18" s="52"/>
      <c r="T18" s="48"/>
    </row>
    <row r="19" spans="1:21" ht="50.1" customHeight="1" x14ac:dyDescent="0.25">
      <c r="A19" s="49"/>
      <c r="B19" s="49"/>
      <c r="C19" s="53"/>
      <c r="D19" s="40"/>
      <c r="E19" s="53"/>
      <c r="F19" s="40"/>
      <c r="G19" s="49"/>
      <c r="H19" s="53"/>
      <c r="I19" s="40"/>
      <c r="J19" s="47" t="s">
        <v>20</v>
      </c>
      <c r="K19" s="30"/>
      <c r="L19" s="28"/>
      <c r="M19" s="3" t="s">
        <v>22</v>
      </c>
      <c r="N19" s="47" t="s">
        <v>23</v>
      </c>
      <c r="O19" s="28"/>
      <c r="P19" s="3" t="s">
        <v>24</v>
      </c>
      <c r="Q19" s="53"/>
      <c r="R19" s="27"/>
      <c r="S19" s="40"/>
      <c r="T19" s="49"/>
    </row>
    <row r="20" spans="1:21" x14ac:dyDescent="0.25">
      <c r="A20" s="5" t="s">
        <v>25</v>
      </c>
      <c r="B20" s="5" t="s">
        <v>26</v>
      </c>
      <c r="C20" s="46" t="s">
        <v>27</v>
      </c>
      <c r="D20" s="28"/>
      <c r="E20" s="46" t="s">
        <v>28</v>
      </c>
      <c r="F20" s="28"/>
      <c r="G20" s="5" t="s">
        <v>29</v>
      </c>
      <c r="H20" s="46" t="s">
        <v>30</v>
      </c>
      <c r="I20" s="28"/>
      <c r="J20" s="46" t="s">
        <v>31</v>
      </c>
      <c r="K20" s="30"/>
      <c r="L20" s="28"/>
      <c r="M20" s="5" t="s">
        <v>32</v>
      </c>
      <c r="N20" s="46" t="s">
        <v>33</v>
      </c>
      <c r="O20" s="28"/>
      <c r="P20" s="5" t="s">
        <v>34</v>
      </c>
      <c r="Q20" s="46" t="s">
        <v>35</v>
      </c>
      <c r="R20" s="30"/>
      <c r="S20" s="28"/>
      <c r="T20" s="5" t="s">
        <v>36</v>
      </c>
    </row>
    <row r="21" spans="1:21" ht="69.75" customHeight="1" x14ac:dyDescent="0.25">
      <c r="A21" s="6" t="s">
        <v>37</v>
      </c>
      <c r="B21" s="18" t="s">
        <v>38</v>
      </c>
      <c r="C21" s="44" t="s">
        <v>57</v>
      </c>
      <c r="D21" s="43"/>
      <c r="E21" s="45">
        <v>70588</v>
      </c>
      <c r="F21" s="43"/>
      <c r="G21" s="19">
        <v>59999.8</v>
      </c>
      <c r="H21" s="45">
        <v>0</v>
      </c>
      <c r="I21" s="43"/>
      <c r="J21" s="45">
        <v>0</v>
      </c>
      <c r="K21" s="42"/>
      <c r="L21" s="43"/>
      <c r="M21" s="19">
        <v>10588.2</v>
      </c>
      <c r="N21" s="45">
        <v>0</v>
      </c>
      <c r="O21" s="43"/>
      <c r="P21" s="19">
        <v>0</v>
      </c>
      <c r="Q21" s="41">
        <v>42674</v>
      </c>
      <c r="R21" s="42"/>
      <c r="S21" s="43"/>
      <c r="T21" s="7" t="s">
        <v>0</v>
      </c>
    </row>
    <row r="22" spans="1:21" ht="57" customHeight="1" x14ac:dyDescent="0.25">
      <c r="A22" s="6" t="s">
        <v>39</v>
      </c>
      <c r="B22" s="18" t="s">
        <v>40</v>
      </c>
      <c r="C22" s="44" t="s">
        <v>41</v>
      </c>
      <c r="D22" s="43"/>
      <c r="E22" s="45">
        <v>4000000</v>
      </c>
      <c r="F22" s="43"/>
      <c r="G22" s="19">
        <v>3400000</v>
      </c>
      <c r="H22" s="45">
        <v>0</v>
      </c>
      <c r="I22" s="43"/>
      <c r="J22" s="45">
        <v>600000</v>
      </c>
      <c r="K22" s="42"/>
      <c r="L22" s="43"/>
      <c r="M22" s="19">
        <v>0</v>
      </c>
      <c r="N22" s="45">
        <v>0</v>
      </c>
      <c r="O22" s="43"/>
      <c r="P22" s="19">
        <v>0</v>
      </c>
      <c r="Q22" s="41">
        <v>43039</v>
      </c>
      <c r="R22" s="42"/>
      <c r="S22" s="43"/>
      <c r="T22" s="8" t="s">
        <v>42</v>
      </c>
      <c r="U22" s="13"/>
    </row>
    <row r="23" spans="1:21" ht="57.75" customHeight="1" x14ac:dyDescent="0.25">
      <c r="A23" s="6" t="s">
        <v>43</v>
      </c>
      <c r="B23" s="18" t="s">
        <v>44</v>
      </c>
      <c r="C23" s="44" t="s">
        <v>45</v>
      </c>
      <c r="D23" s="43"/>
      <c r="E23" s="45">
        <v>256026.88</v>
      </c>
      <c r="F23" s="43"/>
      <c r="G23" s="19">
        <v>217622.84</v>
      </c>
      <c r="H23" s="45">
        <v>0</v>
      </c>
      <c r="I23" s="43"/>
      <c r="J23" s="45">
        <v>0</v>
      </c>
      <c r="K23" s="42"/>
      <c r="L23" s="43"/>
      <c r="M23" s="19">
        <v>38404.04</v>
      </c>
      <c r="N23" s="45">
        <v>0</v>
      </c>
      <c r="O23" s="43"/>
      <c r="P23" s="19">
        <v>0</v>
      </c>
      <c r="Q23" s="41">
        <v>42674</v>
      </c>
      <c r="R23" s="42"/>
      <c r="S23" s="43"/>
      <c r="T23" s="7" t="s">
        <v>0</v>
      </c>
    </row>
    <row r="24" spans="1:21" ht="46.5" customHeight="1" x14ac:dyDescent="0.25">
      <c r="A24" s="6" t="s">
        <v>46</v>
      </c>
      <c r="B24" s="18" t="s">
        <v>47</v>
      </c>
      <c r="C24" s="44" t="s">
        <v>48</v>
      </c>
      <c r="D24" s="43"/>
      <c r="E24" s="45">
        <v>30194.7</v>
      </c>
      <c r="F24" s="43"/>
      <c r="G24" s="19">
        <v>25664.75</v>
      </c>
      <c r="H24" s="45">
        <v>0</v>
      </c>
      <c r="I24" s="43"/>
      <c r="J24" s="45">
        <v>0</v>
      </c>
      <c r="K24" s="42"/>
      <c r="L24" s="43"/>
      <c r="M24" s="19">
        <v>4529.95</v>
      </c>
      <c r="N24" s="45">
        <v>0</v>
      </c>
      <c r="O24" s="43"/>
      <c r="P24" s="19">
        <v>0</v>
      </c>
      <c r="Q24" s="41">
        <v>43098</v>
      </c>
      <c r="R24" s="42"/>
      <c r="S24" s="43"/>
      <c r="T24" s="8" t="s">
        <v>49</v>
      </c>
      <c r="U24" s="13"/>
    </row>
    <row r="25" spans="1:21" ht="84.75" customHeight="1" x14ac:dyDescent="0.25">
      <c r="A25" s="6" t="s">
        <v>50</v>
      </c>
      <c r="B25" s="18" t="s">
        <v>51</v>
      </c>
      <c r="C25" s="44" t="s">
        <v>58</v>
      </c>
      <c r="D25" s="43"/>
      <c r="E25" s="45">
        <v>575455.37</v>
      </c>
      <c r="F25" s="43"/>
      <c r="G25" s="19">
        <v>459486.27</v>
      </c>
      <c r="H25" s="45">
        <v>0</v>
      </c>
      <c r="I25" s="43"/>
      <c r="J25" s="45">
        <v>0</v>
      </c>
      <c r="K25" s="42"/>
      <c r="L25" s="43"/>
      <c r="M25" s="19">
        <v>115969.1</v>
      </c>
      <c r="N25" s="45">
        <v>0</v>
      </c>
      <c r="O25" s="43"/>
      <c r="P25" s="19">
        <v>0</v>
      </c>
      <c r="Q25" s="41">
        <v>42740</v>
      </c>
      <c r="R25" s="42"/>
      <c r="S25" s="43"/>
      <c r="T25" s="7" t="s">
        <v>0</v>
      </c>
      <c r="U25" s="13"/>
    </row>
    <row r="26" spans="1:21" ht="49.5" customHeight="1" thickBot="1" x14ac:dyDescent="0.3">
      <c r="A26" s="15" t="s">
        <v>52</v>
      </c>
      <c r="B26" s="20" t="s">
        <v>53</v>
      </c>
      <c r="C26" s="33" t="s">
        <v>54</v>
      </c>
      <c r="D26" s="32"/>
      <c r="E26" s="21"/>
      <c r="F26" s="22">
        <f>G26+M26+N26</f>
        <v>655987.36</v>
      </c>
      <c r="G26" s="23">
        <v>415629.04</v>
      </c>
      <c r="H26" s="31">
        <v>0</v>
      </c>
      <c r="I26" s="32"/>
      <c r="J26" s="31">
        <v>0</v>
      </c>
      <c r="K26" s="34"/>
      <c r="L26" s="32"/>
      <c r="M26" s="23">
        <v>219583.8</v>
      </c>
      <c r="N26" s="31">
        <v>20774.52</v>
      </c>
      <c r="O26" s="32"/>
      <c r="P26" s="23">
        <v>0</v>
      </c>
      <c r="Q26" s="35">
        <v>42704</v>
      </c>
      <c r="R26" s="34"/>
      <c r="S26" s="32"/>
      <c r="T26" s="16"/>
    </row>
    <row r="27" spans="1:21" x14ac:dyDescent="0.25">
      <c r="A27" s="36" t="s">
        <v>55</v>
      </c>
      <c r="B27" s="37"/>
      <c r="C27" s="37"/>
      <c r="D27" s="37"/>
      <c r="E27" s="38"/>
      <c r="F27" s="9">
        <f>G27+J27+M27+O27</f>
        <v>5588252.3099999987</v>
      </c>
      <c r="G27" s="10">
        <f>G21+G22+G23+G24+G25+G26</f>
        <v>4578402.6999999993</v>
      </c>
      <c r="H27" s="39">
        <v>0</v>
      </c>
      <c r="I27" s="40"/>
      <c r="J27" s="39">
        <v>600000</v>
      </c>
      <c r="K27" s="27"/>
      <c r="L27" s="40"/>
      <c r="M27" s="11">
        <f>M21+M23+M24+M25+M26</f>
        <v>389075.08999999997</v>
      </c>
      <c r="N27" s="11"/>
      <c r="O27" s="17">
        <f>N26</f>
        <v>20774.52</v>
      </c>
      <c r="P27" s="10">
        <v>0</v>
      </c>
      <c r="Q27" s="12"/>
      <c r="R27" s="1"/>
      <c r="S27" s="1"/>
      <c r="T27" s="4"/>
    </row>
    <row r="28" spans="1:21" ht="16.899999999999999" customHeight="1" x14ac:dyDescent="0.25">
      <c r="A28" s="26" t="s">
        <v>56</v>
      </c>
      <c r="B28" s="27"/>
      <c r="C28" s="27"/>
      <c r="D28" s="27"/>
      <c r="E28" s="27"/>
      <c r="F28" s="28"/>
      <c r="G28" s="29">
        <v>4766921.22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28"/>
    </row>
    <row r="29" spans="1:21" ht="33.6" customHeight="1" x14ac:dyDescent="0.25">
      <c r="F29" s="14"/>
    </row>
    <row r="30" spans="1:21" ht="36.75" customHeight="1" x14ac:dyDescent="0.25">
      <c r="G30" s="14"/>
    </row>
  </sheetData>
  <mergeCells count="81">
    <mergeCell ref="A2:Q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A28:F28"/>
    <mergeCell ref="G28:T28"/>
    <mergeCell ref="N26:O26"/>
    <mergeCell ref="C26:D26"/>
    <mergeCell ref="H26:I26"/>
    <mergeCell ref="J26:L26"/>
    <mergeCell ref="Q26:S26"/>
    <mergeCell ref="A27:E27"/>
    <mergeCell ref="J27:L27"/>
    <mergeCell ref="H27:I27"/>
  </mergeCells>
  <pageMargins left="0.39370078740157499" right="0.39370078740157499" top="0.39370078740157499" bottom="0.85177795275590595" header="0.39370078740157499" footer="0.39370078740157499"/>
  <pageSetup paperSize="9" scale="6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2023-07-21T16:04:22Z</cp:lastPrinted>
  <dcterms:created xsi:type="dcterms:W3CDTF">2023-07-11T10:19:53Z</dcterms:created>
  <dcterms:modified xsi:type="dcterms:W3CDTF">2023-07-26T08:42:42Z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