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29 Viešinti Vilniaus 821,\"/>
    </mc:Choice>
  </mc:AlternateContent>
  <xr:revisionPtr revIDLastSave="0" documentId="8_{384D61DE-4C12-4C51-A94C-A54C50AB9192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M26" i="1" l="1"/>
  <c r="J26" i="1"/>
  <c r="G26" i="1"/>
  <c r="F23" i="1"/>
  <c r="F26" i="1" l="1"/>
</calcChain>
</file>

<file path=xl/sharedStrings.xml><?xml version="1.0" encoding="utf-8"?>
<sst xmlns="http://schemas.openxmlformats.org/spreadsheetml/2006/main" count="74" uniqueCount="61">
  <si>
    <t/>
  </si>
  <si>
    <t>Lietuvos Respublikos kultūros ministerija</t>
  </si>
  <si>
    <t>(ministerijos (-ų), pagal kompetenciją atsakingos (-ų) už iš Europos Sąjungos (toliau – ES) struktūrinių fondų lėšų bendrai finansuojamą (-us) ūkio sektorių (-ius), pavadinimas)</t>
  </si>
  <si>
    <t>05.4.1-CPVA-R-302 Aktualizuoti savivaldybių kultūros paveldo objektus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</si>
  <si>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</si>
  <si>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</si>
  <si>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2016-12-30</t>
  </si>
  <si>
    <t>Nr.</t>
  </si>
  <si>
    <t>05.4.1-CPVA-R-302-01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</si>
  <si>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</si>
  <si>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</si>
  <si>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</si>
  <si>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</si>
  <si>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</si>
  <si>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</si>
  <si>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</si>
  <si>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</si>
  <si>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</si>
  <si>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</si>
  <si>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</si>
  <si>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</si>
  <si>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</si>
  <si>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</si>
  <si>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</si>
  <si>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</si>
  <si>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</si>
  <si>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</si>
  <si>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</si>
  <si>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</si>
  <si>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</si>
  <si>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</si>
  <si>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</si>
  <si>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</si>
  <si>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</si>
  <si>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</si>
  <si>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</si>
  <si>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</si>
  <si>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</si>
  <si>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</si>
  <si>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Abromiškių svirno pritaikymas muziejaus veiklai</t>
  </si>
  <si>
    <t>"Pagal projektų finansavimo sąlygų aprašą:
27.1.1 - tenkina sąlygas;
27.1.2 - tenkina sąlygas;
29.2.1 ir 29.2.4 tenkins sąlygas iki 2017 rugsėjo m."</t>
  </si>
  <si>
    <t>2.</t>
  </si>
  <si>
    <t>Šalčininkų rajono savivaldybės administracija</t>
  </si>
  <si>
    <t>Šalčininkų rajono kultūros paveldo objekto Jašiūnų dvaro sodybos rūmų restauravimas. III etapas</t>
  </si>
  <si>
    <t>Visi projekto parengtumui taikomi reikalavimai įvykdyti</t>
  </si>
  <si>
    <t>3.</t>
  </si>
  <si>
    <t>Ukmergės kraštotyros muziejus</t>
  </si>
  <si>
    <t>Užugirio (A. Smetonos) dvaro pritaikymas turizmo reikmėms (II etapas)</t>
  </si>
  <si>
    <t>Pagal projektų finansavino sąlygų aprašą:          
27.1.1 - tenkina sąlygas;
27.1.2 - tenkina sąlygas;                                                   
29 2.1 tenkis salygas iki 2017 m. balandžio m. 29.2.4 tenkina sąlygas;</t>
  </si>
  <si>
    <t>4.</t>
  </si>
  <si>
    <t>Vilniaus miesto savivaldybės administracija</t>
  </si>
  <si>
    <t>Vilniaus istorinių Rasų kapinių koplyčių, tvorų, atskirų paminklų tvarkyba</t>
  </si>
  <si>
    <t>"Pagal projektų finansavino sąlygų aprašą:
27.1.1 - tenkina sąlygas;
27.1.2 - tenkina sąlygas;
29.2.1 ir 29.2.4 tenkins sąlygas iki 2017 sausio 30 d."</t>
  </si>
  <si>
    <t>5.</t>
  </si>
  <si>
    <t>Vilniaus rajono savivaldybės administracija</t>
  </si>
  <si>
    <t>Glitiškių dvaro atnaujinimas pritaikant kultūros paslaugų teikimui ir kitoms bendruomenės reikmėms</t>
  </si>
  <si>
    <t>"Pagal projektų finansavino sąlygų aprašą:
27.1.1 - tenkina sąlygas;
27.1.2 - tenkina sąlygas;
29.2.1 ir 29.2.4 tenkina sąlygas.</t>
  </si>
  <si>
    <t>IŠ VISO:</t>
  </si>
  <si>
    <t>Regionui numatytas ES struktūrinių fondų lėšų limitas:</t>
  </si>
  <si>
    <t>Projektas</t>
  </si>
  <si>
    <t>PATVIRTINTA 
Vilniaus regiono plėtros tarybos 2016 m. gruodžio  30 d. sprendimu Nr. 51/1S-55
(Vilniaus regiono plėtros tarybos 2023 m. liepos 31 d. sprendimo Nr. TS-30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</si>
</sst>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b/>
      <sz val="10"/>
      <color rgb="FF000000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9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1" fillId="0" borderId="0" xfId="0" applyFont="1"/>
    <xf numFmtId="164" fontId="9" fillId="0" borderId="16" xfId="1" applyNumberFormat="1" applyFont="1" applyBorder="1" applyAlignment="1">
      <alignment vertical="top" wrapText="1" readingOrder="1"/>
    </xf>
    <xf numFmtId="164" fontId="9" fillId="0" borderId="14" xfId="1" applyNumberFormat="1" applyFont="1" applyBorder="1" applyAlignment="1">
      <alignment vertical="top" wrapText="1" readingOrder="1"/>
    </xf>
    <xf numFmtId="0" fontId="9" fillId="0" borderId="1" xfId="1" applyFont="1" applyBorder="1" applyAlignment="1">
      <alignment vertical="top" wrapText="1" readingOrder="1"/>
    </xf>
    <xf numFmtId="4" fontId="1" fillId="0" borderId="0" xfId="0" applyNumberFormat="1" applyFont="1"/>
    <xf numFmtId="164" fontId="8" fillId="0" borderId="2" xfId="1" applyNumberFormat="1" applyFont="1" applyBorder="1" applyAlignment="1">
      <alignment horizontal="center" vertical="center" wrapText="1" readingOrder="1"/>
    </xf>
    <xf numFmtId="4" fontId="1" fillId="0" borderId="5" xfId="1" applyNumberFormat="1" applyFont="1" applyBorder="1" applyAlignment="1">
      <alignment horizontal="center" vertical="center" wrapText="1"/>
    </xf>
    <xf numFmtId="164" fontId="8" fillId="0" borderId="20" xfId="1" applyNumberFormat="1" applyFont="1" applyBorder="1" applyAlignment="1">
      <alignment horizontal="center" vertical="center" wrapText="1" readingOrder="1"/>
    </xf>
    <xf numFmtId="164" fontId="8" fillId="0" borderId="19" xfId="1" applyNumberFormat="1" applyFont="1" applyBorder="1" applyAlignment="1">
      <alignment horizontal="center" vertical="center" wrapText="1" readingOrder="1"/>
    </xf>
    <xf numFmtId="0" fontId="8" fillId="0" borderId="2" xfId="1" applyFont="1" applyBorder="1" applyAlignment="1">
      <alignment horizontal="center" vertical="center" wrapText="1" readingOrder="1"/>
    </xf>
    <xf numFmtId="0" fontId="8" fillId="0" borderId="20" xfId="1" applyFont="1" applyBorder="1" applyAlignment="1">
      <alignment horizontal="center" vertical="center" wrapText="1" readingOrder="1"/>
    </xf>
    <xf numFmtId="0" fontId="8" fillId="0" borderId="19" xfId="1" applyFont="1" applyBorder="1" applyAlignment="1">
      <alignment horizontal="center" vertical="center" wrapText="1" readingOrder="1"/>
    </xf>
    <xf numFmtId="0" fontId="8" fillId="0" borderId="2" xfId="1" applyFont="1" applyBorder="1" applyAlignment="1">
      <alignment vertical="center" wrapText="1" readingOrder="1"/>
    </xf>
    <xf numFmtId="0" fontId="8" fillId="0" borderId="20" xfId="1" applyFont="1" applyBorder="1" applyAlignment="1">
      <alignment vertical="center" wrapText="1" readingOrder="1"/>
    </xf>
    <xf numFmtId="0" fontId="8" fillId="0" borderId="19" xfId="1" applyFont="1" applyBorder="1" applyAlignment="1">
      <alignment vertical="center" wrapText="1" readingOrder="1"/>
    </xf>
    <xf numFmtId="0" fontId="12" fillId="0" borderId="0" xfId="0" applyFont="1"/>
    <xf numFmtId="164" fontId="9" fillId="0" borderId="1" xfId="1" applyNumberFormat="1" applyFont="1" applyBorder="1" applyAlignment="1">
      <alignment horizontal="center" vertical="top" wrapText="1" readingOrder="1"/>
    </xf>
    <xf numFmtId="164" fontId="9" fillId="0" borderId="17" xfId="1" applyNumberFormat="1" applyFont="1" applyBorder="1" applyAlignment="1">
      <alignment horizontal="center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9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164" fontId="9" fillId="0" borderId="1" xfId="1" applyNumberFormat="1" applyFont="1" applyBorder="1" applyAlignment="1">
      <alignment horizontal="center" vertical="top" wrapText="1" readingOrder="1"/>
    </xf>
    <xf numFmtId="164" fontId="9" fillId="0" borderId="17" xfId="1" applyNumberFormat="1" applyFont="1" applyBorder="1" applyAlignment="1">
      <alignment horizontal="center" vertical="top" wrapText="1" readingOrder="1"/>
    </xf>
    <xf numFmtId="0" fontId="1" fillId="0" borderId="18" xfId="1" applyFont="1" applyBorder="1" applyAlignment="1">
      <alignment horizontal="center" vertical="top" wrapText="1" readingOrder="1"/>
    </xf>
    <xf numFmtId="165" fontId="8" fillId="0" borderId="20" xfId="1" applyNumberFormat="1" applyFont="1" applyBorder="1" applyAlignment="1">
      <alignment horizontal="center" vertical="center" wrapText="1" readingOrder="1"/>
    </xf>
    <xf numFmtId="0" fontId="1" fillId="0" borderId="6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left" vertical="center" wrapText="1" readingOrder="1"/>
    </xf>
    <xf numFmtId="0" fontId="1" fillId="0" borderId="21" xfId="1" applyFont="1" applyBorder="1" applyAlignment="1">
      <alignment horizontal="left" vertical="center" wrapText="1"/>
    </xf>
    <xf numFmtId="164" fontId="8" fillId="0" borderId="19" xfId="1" applyNumberFormat="1" applyFont="1" applyBorder="1" applyAlignment="1">
      <alignment horizontal="center" vertical="center" wrapText="1" readingOrder="1"/>
    </xf>
    <xf numFmtId="0" fontId="1" fillId="0" borderId="21" xfId="1" applyFont="1" applyBorder="1" applyAlignment="1">
      <alignment horizontal="center" vertical="center" wrapText="1"/>
    </xf>
    <xf numFmtId="164" fontId="8" fillId="0" borderId="2" xfId="1" applyNumberFormat="1" applyFont="1" applyBorder="1" applyAlignment="1">
      <alignment horizontal="center" vertical="center" wrapText="1" readingOrder="1"/>
    </xf>
    <xf numFmtId="0" fontId="1" fillId="0" borderId="5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165" fontId="8" fillId="0" borderId="19" xfId="1" applyNumberFormat="1" applyFont="1" applyBorder="1" applyAlignment="1">
      <alignment horizontal="center" vertical="center" wrapText="1" readingOrder="1"/>
    </xf>
    <xf numFmtId="0" fontId="8" fillId="0" borderId="20" xfId="1" applyFont="1" applyBorder="1" applyAlignment="1">
      <alignment horizontal="left" vertical="center" wrapText="1" readingOrder="1"/>
    </xf>
    <xf numFmtId="0" fontId="1" fillId="0" borderId="3" xfId="1" applyFont="1" applyBorder="1" applyAlignment="1">
      <alignment horizontal="left" vertical="center" wrapText="1"/>
    </xf>
    <xf numFmtId="164" fontId="8" fillId="0" borderId="20" xfId="1" applyNumberFormat="1" applyFont="1" applyBorder="1" applyAlignment="1">
      <alignment horizontal="center" vertical="center" wrapText="1" readingOrder="1"/>
    </xf>
    <xf numFmtId="165" fontId="8" fillId="0" borderId="2" xfId="1" applyNumberFormat="1" applyFont="1" applyBorder="1" applyAlignment="1">
      <alignment horizontal="center" vertical="center" wrapText="1" readingOrder="1"/>
    </xf>
    <xf numFmtId="0" fontId="1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 readingOrder="1"/>
    </xf>
    <xf numFmtId="0" fontId="1" fillId="0" borderId="5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13" fillId="0" borderId="1" xfId="1" applyFont="1" applyBorder="1" applyAlignment="1">
      <alignment horizontal="center" vertical="top" wrapText="1" readingOrder="1"/>
    </xf>
    <xf numFmtId="0" fontId="14" fillId="0" borderId="0" xfId="1" applyFont="1" applyAlignment="1">
      <alignment vertical="top" wrapText="1" readingOrder="1"/>
    </xf>
    <xf numFmtId="0" fontId="12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showGridLines="0" tabSelected="1" workbookViewId="0">
      <selection activeCell="L39" sqref="L39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0" width="9.7109375" customWidth="1"/>
    <col min="11" max="11" width="4.5703125" customWidth="1"/>
    <col min="12" max="12" width="6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8.5703125" customWidth="1"/>
  </cols>
  <sheetData>
    <row r="1" spans="1:20" ht="18" customHeight="1" x14ac:dyDescent="0.25">
      <c r="R1" s="21" t="s">
        <v>59</v>
      </c>
    </row>
    <row r="2" spans="1:20" ht="62.25" customHeight="1" x14ac:dyDescent="0.25">
      <c r="A2" s="73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75" t="s">
        <v>60</v>
      </c>
      <c r="S2" s="76"/>
      <c r="T2" s="76"/>
    </row>
    <row r="3" spans="1:20" ht="17.100000000000001" customHeight="1" x14ac:dyDescent="0.25">
      <c r="A3" s="73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77" t="s">
        <v>0</v>
      </c>
      <c r="S3" s="61"/>
      <c r="T3" s="61"/>
    </row>
    <row r="4" spans="1:20" ht="17.100000000000001" customHeight="1" x14ac:dyDescent="0.25">
      <c r="A4" s="71" t="s">
        <v>0</v>
      </c>
      <c r="B4" s="61"/>
      <c r="C4" s="61"/>
      <c r="D4" s="78" t="s">
        <v>1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71" t="s">
        <v>0</v>
      </c>
      <c r="T4" s="61"/>
    </row>
    <row r="5" spans="1:20" ht="17.100000000000001" customHeight="1" x14ac:dyDescent="0.25">
      <c r="A5" s="67" t="s">
        <v>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ht="17.100000000000001" customHeight="1" x14ac:dyDescent="0.25">
      <c r="A6" s="73" t="s">
        <v>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spans="1:20" ht="17.100000000000001" customHeight="1" x14ac:dyDescent="0.25">
      <c r="A7" s="71" t="s">
        <v>0</v>
      </c>
      <c r="B7" s="61"/>
      <c r="C7" s="61"/>
      <c r="D7" s="74" t="s">
        <v>3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71" t="s">
        <v>0</v>
      </c>
      <c r="T7" s="61"/>
    </row>
    <row r="8" spans="1:20" ht="17.100000000000001" customHeight="1" x14ac:dyDescent="0.25">
      <c r="A8" s="67" t="s">
        <v>4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spans="1:20" ht="15" customHeight="1" x14ac:dyDescent="0.25">
      <c r="A9" s="68" t="s">
        <v>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spans="1:20" ht="15" customHeight="1" x14ac:dyDescent="0.25">
      <c r="A10" s="69" t="s">
        <v>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spans="1:20" ht="17.100000000000001" customHeight="1" x14ac:dyDescent="0.25">
      <c r="A11" s="70" t="s">
        <v>0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  <row r="12" spans="1:20" x14ac:dyDescent="0.25">
      <c r="A12" s="71" t="s">
        <v>0</v>
      </c>
      <c r="B12" s="61"/>
      <c r="C12" s="61"/>
      <c r="D12" s="61"/>
      <c r="E12" s="61"/>
      <c r="F12" s="61"/>
      <c r="G12" s="61"/>
      <c r="H12" s="61"/>
      <c r="I12" s="72" t="s">
        <v>6</v>
      </c>
      <c r="J12" s="29"/>
      <c r="K12" s="1" t="s">
        <v>7</v>
      </c>
      <c r="L12" s="72" t="s">
        <v>8</v>
      </c>
      <c r="M12" s="29"/>
      <c r="N12" s="29"/>
      <c r="O12" s="71" t="s">
        <v>0</v>
      </c>
      <c r="P12" s="61"/>
      <c r="Q12" s="61"/>
      <c r="R12" s="61"/>
      <c r="S12" s="61"/>
      <c r="T12" s="61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53" t="s">
        <v>9</v>
      </c>
      <c r="B15" s="53" t="s">
        <v>10</v>
      </c>
      <c r="C15" s="53" t="s">
        <v>11</v>
      </c>
      <c r="D15" s="56"/>
      <c r="E15" s="53" t="s">
        <v>12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  <c r="Q15" s="53" t="s">
        <v>13</v>
      </c>
      <c r="R15" s="66"/>
      <c r="S15" s="56"/>
      <c r="T15" s="53" t="s">
        <v>14</v>
      </c>
    </row>
    <row r="16" spans="1:20" ht="20.45" customHeight="1" x14ac:dyDescent="0.25">
      <c r="A16" s="54"/>
      <c r="B16" s="54"/>
      <c r="C16" s="57"/>
      <c r="D16" s="58"/>
      <c r="E16" s="53" t="s">
        <v>15</v>
      </c>
      <c r="F16" s="56"/>
      <c r="G16" s="53" t="s">
        <v>16</v>
      </c>
      <c r="H16" s="25"/>
      <c r="I16" s="26"/>
      <c r="J16" s="60" t="s">
        <v>17</v>
      </c>
      <c r="K16" s="61"/>
      <c r="L16" s="61"/>
      <c r="M16" s="61"/>
      <c r="N16" s="61"/>
      <c r="O16" s="61"/>
      <c r="P16" s="61"/>
      <c r="Q16" s="57"/>
      <c r="R16" s="61"/>
      <c r="S16" s="58"/>
      <c r="T16" s="54"/>
    </row>
    <row r="17" spans="1:21" ht="16.350000000000001" customHeight="1" x14ac:dyDescent="0.25">
      <c r="A17" s="54"/>
      <c r="B17" s="54"/>
      <c r="C17" s="57"/>
      <c r="D17" s="58"/>
      <c r="E17" s="57"/>
      <c r="F17" s="58"/>
      <c r="G17" s="53" t="s">
        <v>18</v>
      </c>
      <c r="H17" s="62" t="s">
        <v>0</v>
      </c>
      <c r="I17" s="25"/>
      <c r="J17" s="63" t="s">
        <v>19</v>
      </c>
      <c r="K17" s="64"/>
      <c r="L17" s="64"/>
      <c r="M17" s="64"/>
      <c r="N17" s="64"/>
      <c r="O17" s="64"/>
      <c r="P17" s="65"/>
      <c r="Q17" s="57"/>
      <c r="R17" s="61"/>
      <c r="S17" s="58"/>
      <c r="T17" s="54"/>
    </row>
    <row r="18" spans="1:21" ht="17.100000000000001" customHeight="1" x14ac:dyDescent="0.25">
      <c r="A18" s="54"/>
      <c r="B18" s="54"/>
      <c r="C18" s="57"/>
      <c r="D18" s="58"/>
      <c r="E18" s="57"/>
      <c r="F18" s="58"/>
      <c r="G18" s="54"/>
      <c r="H18" s="53" t="s">
        <v>20</v>
      </c>
      <c r="I18" s="56"/>
      <c r="J18" s="53" t="s">
        <v>21</v>
      </c>
      <c r="K18" s="25"/>
      <c r="L18" s="25"/>
      <c r="M18" s="25"/>
      <c r="N18" s="25"/>
      <c r="O18" s="25"/>
      <c r="P18" s="26"/>
      <c r="Q18" s="57"/>
      <c r="R18" s="61"/>
      <c r="S18" s="58"/>
      <c r="T18" s="54"/>
    </row>
    <row r="19" spans="1:21" ht="50.1" customHeight="1" x14ac:dyDescent="0.25">
      <c r="A19" s="55"/>
      <c r="B19" s="55"/>
      <c r="C19" s="59"/>
      <c r="D19" s="30"/>
      <c r="E19" s="59"/>
      <c r="F19" s="30"/>
      <c r="G19" s="55"/>
      <c r="H19" s="59"/>
      <c r="I19" s="30"/>
      <c r="J19" s="53" t="s">
        <v>20</v>
      </c>
      <c r="K19" s="25"/>
      <c r="L19" s="26"/>
      <c r="M19" s="2" t="s">
        <v>22</v>
      </c>
      <c r="N19" s="53" t="s">
        <v>23</v>
      </c>
      <c r="O19" s="26"/>
      <c r="P19" s="2" t="s">
        <v>24</v>
      </c>
      <c r="Q19" s="59"/>
      <c r="R19" s="29"/>
      <c r="S19" s="30"/>
      <c r="T19" s="55"/>
    </row>
    <row r="20" spans="1:21" x14ac:dyDescent="0.25">
      <c r="A20" s="3" t="s">
        <v>25</v>
      </c>
      <c r="B20" s="3" t="s">
        <v>26</v>
      </c>
      <c r="C20" s="52" t="s">
        <v>27</v>
      </c>
      <c r="D20" s="26"/>
      <c r="E20" s="52" t="s">
        <v>28</v>
      </c>
      <c r="F20" s="26"/>
      <c r="G20" s="3" t="s">
        <v>29</v>
      </c>
      <c r="H20" s="52" t="s">
        <v>30</v>
      </c>
      <c r="I20" s="26"/>
      <c r="J20" s="52" t="s">
        <v>31</v>
      </c>
      <c r="K20" s="25"/>
      <c r="L20" s="26"/>
      <c r="M20" s="3" t="s">
        <v>32</v>
      </c>
      <c r="N20" s="52" t="s">
        <v>33</v>
      </c>
      <c r="O20" s="26"/>
      <c r="P20" s="3" t="s">
        <v>34</v>
      </c>
      <c r="Q20" s="52" t="s">
        <v>35</v>
      </c>
      <c r="R20" s="25"/>
      <c r="S20" s="26"/>
      <c r="T20" s="3" t="s">
        <v>36</v>
      </c>
    </row>
    <row r="21" spans="1:21" ht="72" customHeight="1" x14ac:dyDescent="0.25">
      <c r="A21" s="15" t="s">
        <v>37</v>
      </c>
      <c r="B21" s="18" t="s">
        <v>38</v>
      </c>
      <c r="C21" s="50" t="s">
        <v>39</v>
      </c>
      <c r="D21" s="51"/>
      <c r="E21" s="41">
        <v>128899.68</v>
      </c>
      <c r="F21" s="42"/>
      <c r="G21" s="11">
        <v>109564.73</v>
      </c>
      <c r="H21" s="41">
        <v>0</v>
      </c>
      <c r="I21" s="42"/>
      <c r="J21" s="41">
        <v>0</v>
      </c>
      <c r="K21" s="49"/>
      <c r="L21" s="42"/>
      <c r="M21" s="11">
        <v>19334.95</v>
      </c>
      <c r="N21" s="41">
        <v>0</v>
      </c>
      <c r="O21" s="42"/>
      <c r="P21" s="11">
        <v>0</v>
      </c>
      <c r="Q21" s="48">
        <v>43007</v>
      </c>
      <c r="R21" s="49"/>
      <c r="S21" s="42"/>
      <c r="T21" s="18" t="s">
        <v>40</v>
      </c>
    </row>
    <row r="22" spans="1:21" ht="45" customHeight="1" x14ac:dyDescent="0.25">
      <c r="A22" s="15" t="s">
        <v>41</v>
      </c>
      <c r="B22" s="18" t="s">
        <v>42</v>
      </c>
      <c r="C22" s="50" t="s">
        <v>43</v>
      </c>
      <c r="D22" s="51"/>
      <c r="E22" s="41">
        <v>369763.46</v>
      </c>
      <c r="F22" s="42"/>
      <c r="G22" s="11">
        <v>314298.94</v>
      </c>
      <c r="H22" s="41">
        <v>0</v>
      </c>
      <c r="I22" s="42"/>
      <c r="J22" s="41">
        <v>0</v>
      </c>
      <c r="K22" s="49"/>
      <c r="L22" s="42"/>
      <c r="M22" s="11">
        <v>55464.52</v>
      </c>
      <c r="N22" s="41">
        <v>0</v>
      </c>
      <c r="O22" s="42"/>
      <c r="P22" s="11">
        <v>0</v>
      </c>
      <c r="Q22" s="48">
        <v>42794</v>
      </c>
      <c r="R22" s="49"/>
      <c r="S22" s="42"/>
      <c r="T22" s="18" t="s">
        <v>44</v>
      </c>
    </row>
    <row r="23" spans="1:21" ht="75.599999999999994" customHeight="1" x14ac:dyDescent="0.25">
      <c r="A23" s="15" t="s">
        <v>45</v>
      </c>
      <c r="B23" s="18" t="s">
        <v>46</v>
      </c>
      <c r="C23" s="50" t="s">
        <v>47</v>
      </c>
      <c r="D23" s="51"/>
      <c r="E23" s="11"/>
      <c r="F23" s="12">
        <f>G23+M23</f>
        <v>196905.61</v>
      </c>
      <c r="G23" s="11">
        <v>167369.76999999999</v>
      </c>
      <c r="H23" s="41">
        <v>0</v>
      </c>
      <c r="I23" s="42"/>
      <c r="J23" s="41">
        <v>0</v>
      </c>
      <c r="K23" s="49"/>
      <c r="L23" s="42"/>
      <c r="M23" s="11">
        <v>29535.84</v>
      </c>
      <c r="N23" s="41">
        <v>0</v>
      </c>
      <c r="O23" s="42"/>
      <c r="P23" s="11">
        <v>0</v>
      </c>
      <c r="Q23" s="48">
        <v>43069</v>
      </c>
      <c r="R23" s="49"/>
      <c r="S23" s="42"/>
      <c r="T23" s="18" t="s">
        <v>48</v>
      </c>
    </row>
    <row r="24" spans="1:21" ht="72.75" customHeight="1" x14ac:dyDescent="0.25">
      <c r="A24" s="16" t="s">
        <v>49</v>
      </c>
      <c r="B24" s="19" t="s">
        <v>50</v>
      </c>
      <c r="C24" s="45" t="s">
        <v>51</v>
      </c>
      <c r="D24" s="46"/>
      <c r="E24" s="47">
        <v>2968099.72</v>
      </c>
      <c r="F24" s="36"/>
      <c r="G24" s="13">
        <v>2522884.77</v>
      </c>
      <c r="H24" s="41">
        <v>0</v>
      </c>
      <c r="I24" s="42"/>
      <c r="J24" s="47">
        <v>0</v>
      </c>
      <c r="K24" s="35"/>
      <c r="L24" s="36"/>
      <c r="M24" s="13">
        <v>445214.95</v>
      </c>
      <c r="N24" s="41">
        <v>0</v>
      </c>
      <c r="O24" s="42"/>
      <c r="P24" s="11">
        <v>0</v>
      </c>
      <c r="Q24" s="34">
        <v>42825</v>
      </c>
      <c r="R24" s="35"/>
      <c r="S24" s="36"/>
      <c r="T24" s="19" t="s">
        <v>52</v>
      </c>
    </row>
    <row r="25" spans="1:21" ht="73.5" customHeight="1" thickBot="1" x14ac:dyDescent="0.3">
      <c r="A25" s="17" t="s">
        <v>53</v>
      </c>
      <c r="B25" s="20" t="s">
        <v>54</v>
      </c>
      <c r="C25" s="37" t="s">
        <v>55</v>
      </c>
      <c r="D25" s="38"/>
      <c r="E25" s="39">
        <v>2164005.85</v>
      </c>
      <c r="F25" s="40"/>
      <c r="G25" s="14">
        <v>1002637.28</v>
      </c>
      <c r="H25" s="41">
        <v>0</v>
      </c>
      <c r="I25" s="42"/>
      <c r="J25" s="39">
        <v>500000</v>
      </c>
      <c r="K25" s="43"/>
      <c r="L25" s="40"/>
      <c r="M25" s="14">
        <v>661368.56999999995</v>
      </c>
      <c r="N25" s="41">
        <v>0</v>
      </c>
      <c r="O25" s="42"/>
      <c r="P25" s="11">
        <v>0</v>
      </c>
      <c r="Q25" s="44">
        <v>43131</v>
      </c>
      <c r="R25" s="43"/>
      <c r="S25" s="40"/>
      <c r="T25" s="20" t="s">
        <v>56</v>
      </c>
      <c r="U25" s="6"/>
    </row>
    <row r="26" spans="1:21" x14ac:dyDescent="0.25">
      <c r="A26" s="28" t="s">
        <v>57</v>
      </c>
      <c r="B26" s="29"/>
      <c r="C26" s="29"/>
      <c r="D26" s="29"/>
      <c r="E26" s="30"/>
      <c r="F26" s="7">
        <f>G26+J26+M26</f>
        <v>5827674.3200000003</v>
      </c>
      <c r="G26" s="8">
        <f>G21+G22+G23+G24+G25</f>
        <v>4116755.49</v>
      </c>
      <c r="H26" s="32">
        <v>0</v>
      </c>
      <c r="I26" s="33"/>
      <c r="J26" s="31">
        <f>J25</f>
        <v>500000</v>
      </c>
      <c r="K26" s="31"/>
      <c r="L26" s="31"/>
      <c r="M26" s="22">
        <f>M21+M22+M23+M24+M25</f>
        <v>1210918.83</v>
      </c>
      <c r="N26" s="32">
        <v>0</v>
      </c>
      <c r="O26" s="33"/>
      <c r="P26" s="23">
        <v>0</v>
      </c>
      <c r="Q26" s="9"/>
      <c r="R26" s="4"/>
      <c r="S26" s="4"/>
      <c r="T26" s="5"/>
    </row>
    <row r="27" spans="1:21" ht="16.899999999999999" customHeight="1" x14ac:dyDescent="0.25">
      <c r="A27" s="24" t="s">
        <v>58</v>
      </c>
      <c r="B27" s="25"/>
      <c r="C27" s="25"/>
      <c r="D27" s="25"/>
      <c r="E27" s="25"/>
      <c r="F27" s="26"/>
      <c r="G27" s="27">
        <v>4177579.46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6"/>
    </row>
    <row r="28" spans="1:21" ht="33.6" customHeight="1" x14ac:dyDescent="0.25">
      <c r="G28" s="10"/>
    </row>
    <row r="29" spans="1:21" ht="36.6" customHeight="1" x14ac:dyDescent="0.25"/>
  </sheetData>
  <mergeCells count="77">
    <mergeCell ref="N23:O23"/>
    <mergeCell ref="Q23:S23"/>
    <mergeCell ref="C23:D23"/>
    <mergeCell ref="H23:I23"/>
    <mergeCell ref="J23:L23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A27:F27"/>
    <mergeCell ref="G27:T27"/>
    <mergeCell ref="A26:E26"/>
    <mergeCell ref="J26:L26"/>
    <mergeCell ref="H26:I26"/>
    <mergeCell ref="N26:O26"/>
  </mergeCells>
  <pageMargins left="0.39370078740157499" right="0.39370078740157499" top="0.39370078740157499" bottom="0.85177795275590595" header="0.39370078740157499" footer="0.39370078740157499"/>
  <pageSetup paperSize="9" scale="68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2023-07-28T09:08:47Z</cp:lastPrinted>
  <dcterms:created xsi:type="dcterms:W3CDTF">2023-06-13T13:18:35Z</dcterms:created>
  <dcterms:modified xsi:type="dcterms:W3CDTF">2023-08-07T07:49:50Z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