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515" windowHeight="12180"/>
  </bookViews>
  <sheets>
    <sheet name="Lapas1" sheetId="1" r:id="rId1"/>
  </sheets>
  <definedNames>
    <definedName name="_Toc387396766" localSheetId="0">Lapas1!$A$1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1" l="1"/>
  <c r="M27" i="1"/>
  <c r="L20" i="1" l="1"/>
  <c r="L13" i="1" l="1"/>
  <c r="L16" i="1" s="1"/>
  <c r="M13" i="1"/>
  <c r="M16" i="1" s="1"/>
  <c r="N13" i="1"/>
  <c r="N16" i="1" s="1"/>
  <c r="K14" i="1"/>
  <c r="K13" i="1" s="1"/>
  <c r="N42" i="1"/>
  <c r="M43" i="1"/>
  <c r="M42" i="1" s="1"/>
  <c r="L43" i="1"/>
  <c r="L42" i="1" s="1"/>
  <c r="K44" i="1"/>
  <c r="N34" i="1"/>
  <c r="L34" i="1"/>
  <c r="M35" i="1"/>
  <c r="M34" i="1" s="1"/>
  <c r="L35" i="1"/>
  <c r="M20" i="1"/>
  <c r="M31" i="1" l="1"/>
  <c r="M30" i="1" s="1"/>
  <c r="N30" i="1"/>
  <c r="L31" i="1"/>
  <c r="L30" i="1" s="1"/>
  <c r="N26" i="1"/>
  <c r="M26" i="1"/>
  <c r="L27" i="1"/>
  <c r="L26" i="1" s="1"/>
  <c r="N45" i="1" l="1"/>
  <c r="M45" i="1"/>
  <c r="L45" i="1"/>
  <c r="K43" i="1"/>
  <c r="K42" i="1" s="1"/>
  <c r="K41" i="1"/>
  <c r="E41" i="1"/>
  <c r="K39" i="1"/>
  <c r="N38" i="1"/>
  <c r="N40" i="1" s="1"/>
  <c r="M38" i="1"/>
  <c r="M40" i="1" s="1"/>
  <c r="L38" i="1"/>
  <c r="L40" i="1" s="1"/>
  <c r="K38" i="1"/>
  <c r="E37" i="1"/>
  <c r="N36" i="1"/>
  <c r="M36" i="1"/>
  <c r="L36" i="1"/>
  <c r="K35" i="1"/>
  <c r="K34" i="1" s="1"/>
  <c r="K33" i="1"/>
  <c r="E33" i="1"/>
  <c r="N32" i="1"/>
  <c r="M32" i="1"/>
  <c r="L32" i="1"/>
  <c r="K31" i="1"/>
  <c r="K30" i="1" s="1"/>
  <c r="K29" i="1"/>
  <c r="E29" i="1"/>
  <c r="N28" i="1"/>
  <c r="M28" i="1"/>
  <c r="L28" i="1"/>
  <c r="K27" i="1"/>
  <c r="K26" i="1"/>
  <c r="K25" i="1"/>
  <c r="E25" i="1"/>
  <c r="N24" i="1"/>
  <c r="M24" i="1"/>
  <c r="L24" i="1"/>
  <c r="K21" i="1"/>
  <c r="E21" i="1"/>
  <c r="K17" i="1"/>
  <c r="E17" i="1"/>
  <c r="E12" i="1"/>
  <c r="K16" i="1" s="1"/>
  <c r="K40" i="1" l="1"/>
  <c r="K36" i="1"/>
  <c r="K32" i="1"/>
  <c r="K28" i="1"/>
  <c r="K24" i="1"/>
  <c r="K45" i="1"/>
</calcChain>
</file>

<file path=xl/sharedStrings.xml><?xml version="1.0" encoding="utf-8"?>
<sst xmlns="http://schemas.openxmlformats.org/spreadsheetml/2006/main" count="79" uniqueCount="40">
  <si>
    <t>Vidaus reikalų ministerijos administruojamų 2014-2020 metų Europos Sąjungos fondų investicijų veiksmų programos prioritetų įgyvendinimo priemonių kvietimų skelbimo, projektų sąrašų ir finansavimo sutarčių sudarymo planas</t>
  </si>
  <si>
    <t>Eil nr.</t>
  </si>
  <si>
    <t>Veiksmų programos prioritetą įgyvendinančios priemonės kodas</t>
  </si>
  <si>
    <t>Veiksmų programos prioriteto įgyvendinimo priemonės pavadinimas</t>
  </si>
  <si>
    <t>Atrankos būdas</t>
  </si>
  <si>
    <t>Priemonei skirtas finansavimas (eurais)</t>
  </si>
  <si>
    <t>Eilės nr.</t>
  </si>
  <si>
    <r>
      <t>Planuojama</t>
    </r>
    <r>
      <rPr>
        <sz val="10"/>
        <color theme="1"/>
        <rFont val="Times New Roman"/>
        <family val="1"/>
        <charset val="186"/>
      </rPr>
      <t xml:space="preserve"> </t>
    </r>
    <r>
      <rPr>
        <b/>
        <sz val="10"/>
        <color theme="1"/>
        <rFont val="Times New Roman"/>
        <family val="1"/>
        <charset val="186"/>
      </rPr>
      <t>valstybės / regionų projektų sąrašo, kvietimo teikti paraiškas paskelbimo arba finansavimo sutarties data</t>
    </r>
  </si>
  <si>
    <t>Finansavimo šaltiniai (eurais)</t>
  </si>
  <si>
    <t xml:space="preserve"> Iš viso</t>
  </si>
  <si>
    <t>ES struktūrinių fondų lėšos</t>
  </si>
  <si>
    <t>Valstybės biudžeto lėšos</t>
  </si>
  <si>
    <t>Projektų vykdytojų lėšos</t>
  </si>
  <si>
    <t>5=6+7</t>
  </si>
  <si>
    <t>11=12+13+14</t>
  </si>
  <si>
    <t>Faktas</t>
  </si>
  <si>
    <t>N - N+3 metų planai:</t>
  </si>
  <si>
    <t>1.</t>
  </si>
  <si>
    <t>Nesuplanuotas likutis</t>
  </si>
  <si>
    <t xml:space="preserve">Valstybės projektų planavimas </t>
  </si>
  <si>
    <t>05.1.1-CPVA-V-901</t>
  </si>
  <si>
    <t>Gyventojų perspėjimo apie pavojus ir gelbėjimo sistemų tobulinimas ir plėtra</t>
  </si>
  <si>
    <t>07.1.1-CPVA-V-902</t>
  </si>
  <si>
    <t>Pereinamojo laikotarpio tikslinių teritorijų vystymas. I</t>
  </si>
  <si>
    <t>07.1.1-CPVA-R-903</t>
  </si>
  <si>
    <t>Pereinamojo laikotarpio tikslinių teritorijų vystymas. II</t>
  </si>
  <si>
    <t xml:space="preserve">Regionų projektų planavimas </t>
  </si>
  <si>
    <t>07.1.1-CPVA-R-904</t>
  </si>
  <si>
    <t>Didžiųjų miestų kompleksinė plėtra</t>
  </si>
  <si>
    <t>07.1.1-CPVA-R-905</t>
  </si>
  <si>
    <t>Miestų kompleksinė plėtra</t>
  </si>
  <si>
    <t>07.1.1-CPVA-V-906</t>
  </si>
  <si>
    <t>Kompleksinė paslaugų plėtra integruotų teritorijų vystymo programų tikslinėse teritorijose</t>
  </si>
  <si>
    <t>2019 m. I ketv.</t>
  </si>
  <si>
    <t>07.1.1-CPVA-V-907</t>
  </si>
  <si>
    <t>Miesto inžinerinės infrastruktūros, svarbios verslui, atnaujinimas ir plėtra</t>
  </si>
  <si>
    <t>08.2.1-CPVA-R-908</t>
  </si>
  <si>
    <t>Kaimo gyvenamųjų vietovių atnaujinimas</t>
  </si>
  <si>
    <t>2018 m. IV ketv.</t>
  </si>
  <si>
    <t xml:space="preserve">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</si>
</sst>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0" borderId="0" xfId="0" applyFont="1"/>
    <xf numFmtId="4" fontId="1" fillId="2" borderId="7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14" fontId="1" fillId="2" borderId="7" xfId="0" applyNumberFormat="1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4" fontId="1" fillId="2" borderId="14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left" vertical="top" wrapText="1"/>
    </xf>
    <xf numFmtId="4" fontId="1" fillId="2" borderId="2" xfId="0" applyNumberFormat="1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left" vertical="top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workbookViewId="0">
      <selection activeCell="T40" sqref="T40"/>
    </sheetView>
  </sheetViews>
  <sheetFormatPr defaultRowHeight="15" x14ac:dyDescent="0.25"/>
  <cols>
    <col min="1" max="1" width="3.28515625" customWidth="1"/>
    <col min="2" max="2" width="17.140625" customWidth="1"/>
    <col min="3" max="3" width="16.42578125" customWidth="1"/>
    <col min="4" max="4" width="11.5703125" customWidth="1"/>
    <col min="5" max="5" width="12.7109375" customWidth="1"/>
    <col min="6" max="6" width="13" customWidth="1"/>
    <col min="7" max="7" width="11.7109375" customWidth="1"/>
    <col min="8" max="8" width="11.42578125" customWidth="1"/>
    <col min="9" max="9" width="7.5703125" customWidth="1"/>
    <col min="10" max="10" width="10.7109375" customWidth="1"/>
    <col min="11" max="11" width="12" customWidth="1"/>
    <col min="12" max="12" width="11.5703125" customWidth="1"/>
    <col min="13" max="13" width="11.85546875" customWidth="1"/>
    <col min="14" max="14" width="12.28515625" customWidth="1"/>
    <col min="17" max="17" width="11.7109375" customWidth="1"/>
    <col min="19" max="19" width="11.28515625" customWidth="1"/>
    <col min="20" max="20" width="10.7109375" customWidth="1"/>
    <col min="21" max="21" width="11.42578125" customWidth="1"/>
  </cols>
  <sheetData>
    <row r="1" spans="1:14" x14ac:dyDescent="0.25">
      <c r="A1" s="11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5.75" thickBot="1" x14ac:dyDescent="0.3">
      <c r="A2" s="1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24.75" customHeight="1" x14ac:dyDescent="0.25">
      <c r="A3" s="14" t="s">
        <v>1</v>
      </c>
      <c r="B3" s="14" t="s">
        <v>2</v>
      </c>
      <c r="C3" s="14" t="s">
        <v>3</v>
      </c>
      <c r="D3" s="3"/>
      <c r="E3" s="17"/>
      <c r="F3" s="18"/>
      <c r="G3" s="18"/>
      <c r="H3" s="19"/>
      <c r="I3" s="14" t="s">
        <v>6</v>
      </c>
      <c r="J3" s="14" t="s">
        <v>7</v>
      </c>
      <c r="K3" s="17"/>
      <c r="L3" s="18"/>
      <c r="M3" s="18"/>
      <c r="N3" s="19"/>
    </row>
    <row r="4" spans="1:14" x14ac:dyDescent="0.25">
      <c r="A4" s="15"/>
      <c r="B4" s="15"/>
      <c r="C4" s="15"/>
      <c r="D4" s="4"/>
      <c r="E4" s="20"/>
      <c r="F4" s="21"/>
      <c r="G4" s="21"/>
      <c r="H4" s="22"/>
      <c r="I4" s="15"/>
      <c r="J4" s="15"/>
      <c r="K4" s="20"/>
      <c r="L4" s="21"/>
      <c r="M4" s="21"/>
      <c r="N4" s="22"/>
    </row>
    <row r="5" spans="1:14" x14ac:dyDescent="0.25">
      <c r="A5" s="15"/>
      <c r="B5" s="15"/>
      <c r="C5" s="15"/>
      <c r="D5" s="4"/>
      <c r="E5" s="20"/>
      <c r="F5" s="21"/>
      <c r="G5" s="21"/>
      <c r="H5" s="22"/>
      <c r="I5" s="15"/>
      <c r="J5" s="15"/>
      <c r="K5" s="20"/>
      <c r="L5" s="21"/>
      <c r="M5" s="21"/>
      <c r="N5" s="22"/>
    </row>
    <row r="6" spans="1:14" x14ac:dyDescent="0.25">
      <c r="A6" s="15"/>
      <c r="B6" s="15"/>
      <c r="C6" s="15"/>
      <c r="D6" s="4"/>
      <c r="E6" s="20" t="s">
        <v>5</v>
      </c>
      <c r="F6" s="21"/>
      <c r="G6" s="21"/>
      <c r="H6" s="22"/>
      <c r="I6" s="15"/>
      <c r="J6" s="15"/>
      <c r="K6" s="20" t="s">
        <v>8</v>
      </c>
      <c r="L6" s="21"/>
      <c r="M6" s="21"/>
      <c r="N6" s="22"/>
    </row>
    <row r="7" spans="1:14" x14ac:dyDescent="0.25">
      <c r="A7" s="15"/>
      <c r="B7" s="15"/>
      <c r="C7" s="15"/>
      <c r="D7" s="4"/>
      <c r="E7" s="23"/>
      <c r="F7" s="24"/>
      <c r="G7" s="24"/>
      <c r="H7" s="25"/>
      <c r="I7" s="15"/>
      <c r="J7" s="15"/>
      <c r="K7" s="23"/>
      <c r="L7" s="24"/>
      <c r="M7" s="24"/>
      <c r="N7" s="25"/>
    </row>
    <row r="8" spans="1:14" ht="15.75" thickBot="1" x14ac:dyDescent="0.3">
      <c r="A8" s="15"/>
      <c r="B8" s="15"/>
      <c r="C8" s="15"/>
      <c r="D8" s="4"/>
      <c r="E8" s="26"/>
      <c r="F8" s="27"/>
      <c r="G8" s="27"/>
      <c r="H8" s="28"/>
      <c r="I8" s="15"/>
      <c r="J8" s="15"/>
      <c r="K8" s="26"/>
      <c r="L8" s="27"/>
      <c r="M8" s="27"/>
      <c r="N8" s="28"/>
    </row>
    <row r="9" spans="1:14" ht="26.25" thickBot="1" x14ac:dyDescent="0.3">
      <c r="A9" s="15"/>
      <c r="B9" s="15"/>
      <c r="C9" s="15"/>
      <c r="D9" s="4" t="s">
        <v>4</v>
      </c>
      <c r="E9" s="12" t="s">
        <v>9</v>
      </c>
      <c r="F9" s="12" t="s">
        <v>10</v>
      </c>
      <c r="G9" s="12" t="s">
        <v>11</v>
      </c>
      <c r="H9" s="12" t="s">
        <v>12</v>
      </c>
      <c r="I9" s="15"/>
      <c r="J9" s="15"/>
      <c r="K9" s="12" t="s">
        <v>9</v>
      </c>
      <c r="L9" s="12" t="s">
        <v>10</v>
      </c>
      <c r="M9" s="12" t="s">
        <v>11</v>
      </c>
      <c r="N9" s="5"/>
    </row>
    <row r="10" spans="1:14" ht="49.5" customHeight="1" thickBot="1" x14ac:dyDescent="0.3">
      <c r="A10" s="16"/>
      <c r="B10" s="16"/>
      <c r="C10" s="16"/>
      <c r="D10" s="5"/>
      <c r="E10" s="13"/>
      <c r="F10" s="13"/>
      <c r="G10" s="13"/>
      <c r="H10" s="13"/>
      <c r="I10" s="16"/>
      <c r="J10" s="16"/>
      <c r="K10" s="13"/>
      <c r="L10" s="13"/>
      <c r="M10" s="13"/>
      <c r="N10" s="5" t="s">
        <v>12</v>
      </c>
    </row>
    <row r="11" spans="1:14" ht="15.75" thickBot="1" x14ac:dyDescent="0.3">
      <c r="A11" s="2">
        <v>1</v>
      </c>
      <c r="B11" s="5">
        <v>2</v>
      </c>
      <c r="C11" s="5">
        <v>3</v>
      </c>
      <c r="D11" s="5">
        <v>4</v>
      </c>
      <c r="E11" s="5" t="s">
        <v>13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 t="s">
        <v>14</v>
      </c>
      <c r="L11" s="5">
        <v>12</v>
      </c>
      <c r="M11" s="5">
        <v>13</v>
      </c>
      <c r="N11" s="5">
        <v>14</v>
      </c>
    </row>
    <row r="12" spans="1:14" ht="15.75" thickBot="1" x14ac:dyDescent="0.3">
      <c r="A12" s="31">
        <v>1</v>
      </c>
      <c r="B12" s="31" t="s">
        <v>20</v>
      </c>
      <c r="C12" s="31" t="s">
        <v>21</v>
      </c>
      <c r="D12" s="31" t="s">
        <v>19</v>
      </c>
      <c r="E12" s="34">
        <f>+F12+G12+H12</f>
        <v>4781189</v>
      </c>
      <c r="F12" s="34">
        <v>4064010</v>
      </c>
      <c r="G12" s="34">
        <v>717179</v>
      </c>
      <c r="H12" s="34">
        <v>0</v>
      </c>
      <c r="I12" s="29" t="s">
        <v>15</v>
      </c>
      <c r="J12" s="30"/>
      <c r="K12" s="7">
        <v>4494316</v>
      </c>
      <c r="L12" s="7">
        <v>3820168.6</v>
      </c>
      <c r="M12" s="7">
        <v>674147.4</v>
      </c>
      <c r="N12" s="7">
        <v>0</v>
      </c>
    </row>
    <row r="13" spans="1:14" ht="15.75" thickBot="1" x14ac:dyDescent="0.3">
      <c r="A13" s="32"/>
      <c r="B13" s="32"/>
      <c r="C13" s="32"/>
      <c r="D13" s="32"/>
      <c r="E13" s="35"/>
      <c r="F13" s="35"/>
      <c r="G13" s="35"/>
      <c r="H13" s="35"/>
      <c r="I13" s="37" t="s">
        <v>16</v>
      </c>
      <c r="J13" s="38"/>
      <c r="K13" s="7">
        <f>K14</f>
        <v>286872.99999999988</v>
      </c>
      <c r="L13" s="7">
        <f t="shared" ref="L13:N13" si="0">L14</f>
        <v>243841.39999999991</v>
      </c>
      <c r="M13" s="7">
        <f t="shared" si="0"/>
        <v>43031.599999999977</v>
      </c>
      <c r="N13" s="7">
        <f t="shared" si="0"/>
        <v>0</v>
      </c>
    </row>
    <row r="14" spans="1:14" x14ac:dyDescent="0.25">
      <c r="A14" s="32"/>
      <c r="B14" s="32"/>
      <c r="C14" s="32"/>
      <c r="D14" s="32"/>
      <c r="E14" s="35"/>
      <c r="F14" s="35"/>
      <c r="G14" s="35"/>
      <c r="H14" s="35"/>
      <c r="I14" s="39" t="s">
        <v>17</v>
      </c>
      <c r="J14" s="41" t="s">
        <v>33</v>
      </c>
      <c r="K14" s="55">
        <f>L14+M14+N14</f>
        <v>286872.99999999988</v>
      </c>
      <c r="L14" s="55">
        <v>243841.39999999991</v>
      </c>
      <c r="M14" s="55">
        <v>43031.599999999977</v>
      </c>
      <c r="N14" s="55">
        <v>0</v>
      </c>
    </row>
    <row r="15" spans="1:14" ht="15.75" thickBot="1" x14ac:dyDescent="0.3">
      <c r="A15" s="32"/>
      <c r="B15" s="32"/>
      <c r="C15" s="32"/>
      <c r="D15" s="32"/>
      <c r="E15" s="35"/>
      <c r="F15" s="35"/>
      <c r="G15" s="35"/>
      <c r="H15" s="35"/>
      <c r="I15" s="40"/>
      <c r="J15" s="42"/>
      <c r="K15" s="56"/>
      <c r="L15" s="56"/>
      <c r="M15" s="56"/>
      <c r="N15" s="56"/>
    </row>
    <row r="16" spans="1:14" ht="15.75" thickBot="1" x14ac:dyDescent="0.3">
      <c r="A16" s="33"/>
      <c r="B16" s="33"/>
      <c r="C16" s="33"/>
      <c r="D16" s="33"/>
      <c r="E16" s="36"/>
      <c r="F16" s="36"/>
      <c r="G16" s="36"/>
      <c r="H16" s="36"/>
      <c r="I16" s="29" t="s">
        <v>18</v>
      </c>
      <c r="J16" s="30"/>
      <c r="K16" s="7">
        <f>+E12-K12-K13</f>
        <v>0</v>
      </c>
      <c r="L16" s="7">
        <f t="shared" ref="L16:N16" si="1">+F12-L12-L13</f>
        <v>0</v>
      </c>
      <c r="M16" s="7">
        <f t="shared" si="1"/>
        <v>0</v>
      </c>
      <c r="N16" s="7">
        <f t="shared" si="1"/>
        <v>0</v>
      </c>
    </row>
    <row r="17" spans="1:14" ht="22.5" customHeight="1" x14ac:dyDescent="0.25">
      <c r="A17" s="31">
        <v>2</v>
      </c>
      <c r="B17" s="31" t="s">
        <v>22</v>
      </c>
      <c r="C17" s="31" t="s">
        <v>23</v>
      </c>
      <c r="D17" s="31" t="s">
        <v>19</v>
      </c>
      <c r="E17" s="34">
        <f>+F17+G17</f>
        <v>8717928</v>
      </c>
      <c r="F17" s="34">
        <v>8011069</v>
      </c>
      <c r="G17" s="34">
        <v>706859</v>
      </c>
      <c r="H17" s="34">
        <v>706860</v>
      </c>
      <c r="I17" s="57" t="s">
        <v>15</v>
      </c>
      <c r="J17" s="58"/>
      <c r="K17" s="34">
        <f>+L17+M17+N17</f>
        <v>11654388.529999999</v>
      </c>
      <c r="L17" s="34">
        <v>8011069</v>
      </c>
      <c r="M17" s="34">
        <v>706859</v>
      </c>
      <c r="N17" s="34">
        <v>2936460.53</v>
      </c>
    </row>
    <row r="18" spans="1:14" ht="13.5" customHeight="1" thickBot="1" x14ac:dyDescent="0.3">
      <c r="A18" s="32"/>
      <c r="B18" s="32"/>
      <c r="C18" s="32"/>
      <c r="D18" s="32"/>
      <c r="E18" s="35"/>
      <c r="F18" s="35"/>
      <c r="G18" s="35"/>
      <c r="H18" s="35"/>
      <c r="I18" s="59"/>
      <c r="J18" s="60"/>
      <c r="K18" s="35"/>
      <c r="L18" s="35"/>
      <c r="M18" s="35"/>
      <c r="N18" s="35"/>
    </row>
    <row r="19" spans="1:14" ht="15.75" hidden="1" thickBot="1" x14ac:dyDescent="0.3">
      <c r="A19" s="32"/>
      <c r="B19" s="32"/>
      <c r="C19" s="32"/>
      <c r="D19" s="32"/>
      <c r="E19" s="35"/>
      <c r="F19" s="35"/>
      <c r="G19" s="35"/>
      <c r="H19" s="35"/>
      <c r="I19" s="61"/>
      <c r="J19" s="62"/>
      <c r="K19" s="36"/>
      <c r="L19" s="36"/>
      <c r="M19" s="36"/>
      <c r="N19" s="36"/>
    </row>
    <row r="20" spans="1:14" ht="15.75" thickBot="1" x14ac:dyDescent="0.3">
      <c r="A20" s="33"/>
      <c r="B20" s="33"/>
      <c r="C20" s="33"/>
      <c r="D20" s="33"/>
      <c r="E20" s="36"/>
      <c r="F20" s="36"/>
      <c r="G20" s="36"/>
      <c r="H20" s="36"/>
      <c r="I20" s="29" t="s">
        <v>18</v>
      </c>
      <c r="J20" s="30"/>
      <c r="K20" s="63">
        <v>0</v>
      </c>
      <c r="L20" s="10">
        <f>+F17-L17-L18</f>
        <v>0</v>
      </c>
      <c r="M20" s="10">
        <f t="shared" ref="M20:N20" si="2">+G17-M17-M18</f>
        <v>0</v>
      </c>
      <c r="N20" s="10">
        <v>-2229600.5299999998</v>
      </c>
    </row>
    <row r="21" spans="1:14" x14ac:dyDescent="0.25">
      <c r="A21" s="31">
        <v>3</v>
      </c>
      <c r="B21" s="31" t="s">
        <v>24</v>
      </c>
      <c r="C21" s="31" t="s">
        <v>25</v>
      </c>
      <c r="D21" s="31" t="s">
        <v>26</v>
      </c>
      <c r="E21" s="34">
        <f>+F21+G21</f>
        <v>6144971</v>
      </c>
      <c r="F21" s="43">
        <v>5646730</v>
      </c>
      <c r="G21" s="43">
        <v>498241</v>
      </c>
      <c r="H21" s="46">
        <v>498241</v>
      </c>
      <c r="I21" s="57" t="s">
        <v>15</v>
      </c>
      <c r="J21" s="58"/>
      <c r="K21" s="64">
        <f>+L21+M21+N21</f>
        <v>7501423.8699999992</v>
      </c>
      <c r="L21" s="64">
        <v>5646616.71</v>
      </c>
      <c r="M21" s="64">
        <v>498228.06</v>
      </c>
      <c r="N21" s="64">
        <v>1356579.1</v>
      </c>
    </row>
    <row r="22" spans="1:14" ht="3" customHeight="1" x14ac:dyDescent="0.25">
      <c r="A22" s="32"/>
      <c r="B22" s="32"/>
      <c r="C22" s="32"/>
      <c r="D22" s="32"/>
      <c r="E22" s="35"/>
      <c r="F22" s="44"/>
      <c r="G22" s="44"/>
      <c r="H22" s="47"/>
      <c r="I22" s="59"/>
      <c r="J22" s="60"/>
      <c r="K22" s="65"/>
      <c r="L22" s="65"/>
      <c r="M22" s="65"/>
      <c r="N22" s="65"/>
    </row>
    <row r="23" spans="1:14" ht="15.75" thickBot="1" x14ac:dyDescent="0.3">
      <c r="A23" s="32"/>
      <c r="B23" s="32"/>
      <c r="C23" s="32"/>
      <c r="D23" s="32"/>
      <c r="E23" s="35"/>
      <c r="F23" s="44"/>
      <c r="G23" s="44"/>
      <c r="H23" s="47"/>
      <c r="I23" s="61"/>
      <c r="J23" s="62"/>
      <c r="K23" s="66"/>
      <c r="L23" s="66"/>
      <c r="M23" s="66"/>
      <c r="N23" s="66"/>
    </row>
    <row r="24" spans="1:14" ht="15.75" thickBot="1" x14ac:dyDescent="0.3">
      <c r="A24" s="33"/>
      <c r="B24" s="33"/>
      <c r="C24" s="33"/>
      <c r="D24" s="33"/>
      <c r="E24" s="36"/>
      <c r="F24" s="45"/>
      <c r="G24" s="45"/>
      <c r="H24" s="48"/>
      <c r="I24" s="29" t="s">
        <v>18</v>
      </c>
      <c r="J24" s="30"/>
      <c r="K24" s="7">
        <f t="shared" ref="K24:K29" si="3">+L24+M24+N24</f>
        <v>-858211.87000000011</v>
      </c>
      <c r="L24" s="7">
        <f>+F21-L21</f>
        <v>113.29000000003725</v>
      </c>
      <c r="M24" s="7">
        <f t="shared" ref="M24:N24" si="4">+G21-M21</f>
        <v>12.940000000002328</v>
      </c>
      <c r="N24" s="7">
        <f t="shared" si="4"/>
        <v>-858338.10000000009</v>
      </c>
    </row>
    <row r="25" spans="1:14" ht="15.75" thickBot="1" x14ac:dyDescent="0.3">
      <c r="A25" s="31">
        <v>4</v>
      </c>
      <c r="B25" s="31" t="s">
        <v>27</v>
      </c>
      <c r="C25" s="31" t="s">
        <v>28</v>
      </c>
      <c r="D25" s="31" t="s">
        <v>26</v>
      </c>
      <c r="E25" s="34">
        <f>+F25+G25</f>
        <v>150653517</v>
      </c>
      <c r="F25" s="43">
        <v>138438367</v>
      </c>
      <c r="G25" s="43">
        <v>12215150</v>
      </c>
      <c r="H25" s="43">
        <v>12215151</v>
      </c>
      <c r="I25" s="29" t="s">
        <v>15</v>
      </c>
      <c r="J25" s="30"/>
      <c r="K25" s="7">
        <f t="shared" si="3"/>
        <v>149785067.85999998</v>
      </c>
      <c r="L25" s="7">
        <v>127225579.77</v>
      </c>
      <c r="M25" s="7">
        <v>11351556.18</v>
      </c>
      <c r="N25" s="7">
        <v>11207931.91</v>
      </c>
    </row>
    <row r="26" spans="1:14" ht="15.75" thickBot="1" x14ac:dyDescent="0.3">
      <c r="A26" s="32"/>
      <c r="B26" s="32"/>
      <c r="C26" s="32"/>
      <c r="D26" s="32"/>
      <c r="E26" s="35"/>
      <c r="F26" s="44"/>
      <c r="G26" s="44"/>
      <c r="H26" s="44"/>
      <c r="I26" s="37" t="s">
        <v>16</v>
      </c>
      <c r="J26" s="38"/>
      <c r="K26" s="7">
        <f t="shared" si="3"/>
        <v>13083600.140000004</v>
      </c>
      <c r="L26" s="7">
        <f>L27</f>
        <v>11212787.230000004</v>
      </c>
      <c r="M26" s="7">
        <f t="shared" ref="M26:N26" si="5">M27</f>
        <v>863593.8200000003</v>
      </c>
      <c r="N26" s="7">
        <f t="shared" si="5"/>
        <v>1007219.0899999999</v>
      </c>
    </row>
    <row r="27" spans="1:14" ht="26.25" thickBot="1" x14ac:dyDescent="0.3">
      <c r="A27" s="32"/>
      <c r="B27" s="32"/>
      <c r="C27" s="32"/>
      <c r="D27" s="32"/>
      <c r="E27" s="35"/>
      <c r="F27" s="44"/>
      <c r="G27" s="44"/>
      <c r="H27" s="44"/>
      <c r="I27" s="8" t="s">
        <v>17</v>
      </c>
      <c r="J27" s="9" t="s">
        <v>38</v>
      </c>
      <c r="K27" s="7">
        <f t="shared" si="3"/>
        <v>13083600.140000004</v>
      </c>
      <c r="L27" s="7">
        <f>F25-L25</f>
        <v>11212787.230000004</v>
      </c>
      <c r="M27" s="7">
        <f>G25-M25</f>
        <v>863593.8200000003</v>
      </c>
      <c r="N27" s="7">
        <f>H25-N25</f>
        <v>1007219.0899999999</v>
      </c>
    </row>
    <row r="28" spans="1:14" ht="15.75" thickBot="1" x14ac:dyDescent="0.3">
      <c r="A28" s="33"/>
      <c r="B28" s="33"/>
      <c r="C28" s="33"/>
      <c r="D28" s="33"/>
      <c r="E28" s="36"/>
      <c r="F28" s="45"/>
      <c r="G28" s="45"/>
      <c r="H28" s="45"/>
      <c r="I28" s="29" t="s">
        <v>18</v>
      </c>
      <c r="J28" s="30"/>
      <c r="K28" s="7">
        <f t="shared" si="3"/>
        <v>0</v>
      </c>
      <c r="L28" s="7">
        <f>+F25-L25-L26</f>
        <v>0</v>
      </c>
      <c r="M28" s="7">
        <f t="shared" ref="M28:N28" si="6">+G25-M25-M26</f>
        <v>0</v>
      </c>
      <c r="N28" s="7">
        <f t="shared" si="6"/>
        <v>0</v>
      </c>
    </row>
    <row r="29" spans="1:14" ht="15.75" thickBot="1" x14ac:dyDescent="0.3">
      <c r="A29" s="31">
        <v>5</v>
      </c>
      <c r="B29" s="31" t="s">
        <v>29</v>
      </c>
      <c r="C29" s="31" t="s">
        <v>30</v>
      </c>
      <c r="D29" s="31" t="s">
        <v>26</v>
      </c>
      <c r="E29" s="49">
        <f>+F29+G29</f>
        <v>107380029</v>
      </c>
      <c r="F29" s="52">
        <v>98673540</v>
      </c>
      <c r="G29" s="52">
        <v>8706489</v>
      </c>
      <c r="H29" s="52">
        <v>8706489</v>
      </c>
      <c r="I29" s="29" t="s">
        <v>15</v>
      </c>
      <c r="J29" s="30"/>
      <c r="K29" s="7">
        <f t="shared" si="3"/>
        <v>105657457.50999999</v>
      </c>
      <c r="L29" s="7">
        <v>87306284.319999993</v>
      </c>
      <c r="M29" s="7">
        <v>7850696.46</v>
      </c>
      <c r="N29" s="7">
        <v>10500476.73</v>
      </c>
    </row>
    <row r="30" spans="1:14" ht="15.75" thickBot="1" x14ac:dyDescent="0.3">
      <c r="A30" s="32"/>
      <c r="B30" s="32"/>
      <c r="C30" s="32"/>
      <c r="D30" s="32"/>
      <c r="E30" s="50"/>
      <c r="F30" s="53"/>
      <c r="G30" s="53"/>
      <c r="H30" s="53"/>
      <c r="I30" s="37" t="s">
        <v>16</v>
      </c>
      <c r="J30" s="38"/>
      <c r="K30" s="7">
        <f>K31</f>
        <v>14352116.970000006</v>
      </c>
      <c r="L30" s="7">
        <f>L31</f>
        <v>11367255.680000007</v>
      </c>
      <c r="M30" s="7">
        <f t="shared" ref="M30:N30" si="7">M31</f>
        <v>855792.54</v>
      </c>
      <c r="N30" s="7">
        <f t="shared" si="7"/>
        <v>2129068.75</v>
      </c>
    </row>
    <row r="31" spans="1:14" ht="26.25" thickBot="1" x14ac:dyDescent="0.3">
      <c r="A31" s="32"/>
      <c r="B31" s="32"/>
      <c r="C31" s="32"/>
      <c r="D31" s="32"/>
      <c r="E31" s="50"/>
      <c r="F31" s="53"/>
      <c r="G31" s="53"/>
      <c r="H31" s="53"/>
      <c r="I31" s="8" t="s">
        <v>17</v>
      </c>
      <c r="J31" s="9" t="s">
        <v>38</v>
      </c>
      <c r="K31" s="7">
        <f>+L31+M31+N31</f>
        <v>14352116.970000006</v>
      </c>
      <c r="L31" s="7">
        <f>F29-L29</f>
        <v>11367255.680000007</v>
      </c>
      <c r="M31" s="7">
        <f t="shared" ref="M31" si="8">G29-M29</f>
        <v>855792.54</v>
      </c>
      <c r="N31" s="7">
        <v>2129068.75</v>
      </c>
    </row>
    <row r="32" spans="1:14" ht="15.75" thickBot="1" x14ac:dyDescent="0.3">
      <c r="A32" s="33"/>
      <c r="B32" s="33"/>
      <c r="C32" s="33"/>
      <c r="D32" s="33"/>
      <c r="E32" s="51"/>
      <c r="F32" s="54"/>
      <c r="G32" s="54"/>
      <c r="H32" s="54"/>
      <c r="I32" s="29" t="s">
        <v>18</v>
      </c>
      <c r="J32" s="30"/>
      <c r="K32" s="7">
        <f>+L32+M32+N32</f>
        <v>-3923056.4800000004</v>
      </c>
      <c r="L32" s="7">
        <f>+F29-L29-L30</f>
        <v>0</v>
      </c>
      <c r="M32" s="7">
        <f t="shared" ref="M32:N32" si="9">+G29-M29-M30</f>
        <v>0</v>
      </c>
      <c r="N32" s="7">
        <f t="shared" si="9"/>
        <v>-3923056.4800000004</v>
      </c>
    </row>
    <row r="33" spans="1:14" ht="22.5" customHeight="1" thickBot="1" x14ac:dyDescent="0.3">
      <c r="A33" s="31">
        <v>6</v>
      </c>
      <c r="B33" s="31" t="s">
        <v>31</v>
      </c>
      <c r="C33" s="31" t="s">
        <v>32</v>
      </c>
      <c r="D33" s="31" t="s">
        <v>19</v>
      </c>
      <c r="E33" s="34">
        <f>+F33+G33</f>
        <v>69452023</v>
      </c>
      <c r="F33" s="34">
        <v>63820778</v>
      </c>
      <c r="G33" s="43">
        <v>5631245</v>
      </c>
      <c r="H33" s="43">
        <v>5631244</v>
      </c>
      <c r="I33" s="29" t="s">
        <v>15</v>
      </c>
      <c r="J33" s="30"/>
      <c r="K33" s="10">
        <f>+L33+M33+N33</f>
        <v>36940870.960000001</v>
      </c>
      <c r="L33" s="10">
        <v>22273219</v>
      </c>
      <c r="M33" s="10">
        <v>1965284</v>
      </c>
      <c r="N33" s="10">
        <v>12702367.959999999</v>
      </c>
    </row>
    <row r="34" spans="1:14" ht="15.75" thickBot="1" x14ac:dyDescent="0.3">
      <c r="A34" s="32"/>
      <c r="B34" s="32"/>
      <c r="C34" s="32"/>
      <c r="D34" s="32"/>
      <c r="E34" s="35"/>
      <c r="F34" s="44"/>
      <c r="G34" s="44"/>
      <c r="H34" s="44"/>
      <c r="I34" s="37" t="s">
        <v>16</v>
      </c>
      <c r="J34" s="38"/>
      <c r="K34" s="7">
        <f>K35</f>
        <v>48174999</v>
      </c>
      <c r="L34" s="7">
        <f>L35</f>
        <v>41547559</v>
      </c>
      <c r="M34" s="7">
        <f t="shared" ref="M34:N34" si="10">M35</f>
        <v>3665961</v>
      </c>
      <c r="N34" s="7">
        <f t="shared" si="10"/>
        <v>2961479</v>
      </c>
    </row>
    <row r="35" spans="1:14" ht="26.25" thickBot="1" x14ac:dyDescent="0.3">
      <c r="A35" s="32"/>
      <c r="B35" s="32"/>
      <c r="C35" s="32"/>
      <c r="D35" s="32"/>
      <c r="E35" s="35"/>
      <c r="F35" s="44"/>
      <c r="G35" s="44"/>
      <c r="H35" s="44"/>
      <c r="I35" s="8" t="s">
        <v>17</v>
      </c>
      <c r="J35" s="9" t="s">
        <v>33</v>
      </c>
      <c r="K35" s="7">
        <f>+L35+M35+N35</f>
        <v>48174999</v>
      </c>
      <c r="L35" s="7">
        <f>F33-L33</f>
        <v>41547559</v>
      </c>
      <c r="M35" s="7">
        <f t="shared" ref="M35" si="11">G33-M33</f>
        <v>3665961</v>
      </c>
      <c r="N35" s="7">
        <v>2961479</v>
      </c>
    </row>
    <row r="36" spans="1:14" ht="15.75" thickBot="1" x14ac:dyDescent="0.3">
      <c r="A36" s="33"/>
      <c r="B36" s="33"/>
      <c r="C36" s="33"/>
      <c r="D36" s="33"/>
      <c r="E36" s="36"/>
      <c r="F36" s="45"/>
      <c r="G36" s="45"/>
      <c r="H36" s="45"/>
      <c r="I36" s="29" t="s">
        <v>18</v>
      </c>
      <c r="J36" s="30"/>
      <c r="K36" s="7">
        <f>+L36+M36+N36</f>
        <v>-10032602.959999999</v>
      </c>
      <c r="L36" s="7">
        <f>+F33-L33-L34</f>
        <v>0</v>
      </c>
      <c r="M36" s="7">
        <f t="shared" ref="M36:N36" si="12">+G33-M33-M34</f>
        <v>0</v>
      </c>
      <c r="N36" s="7">
        <f t="shared" si="12"/>
        <v>-10032602.959999999</v>
      </c>
    </row>
    <row r="37" spans="1:14" ht="15.75" thickBot="1" x14ac:dyDescent="0.3">
      <c r="A37" s="32">
        <v>7</v>
      </c>
      <c r="B37" s="32" t="s">
        <v>34</v>
      </c>
      <c r="C37" s="32" t="s">
        <v>35</v>
      </c>
      <c r="D37" s="32" t="s">
        <v>19</v>
      </c>
      <c r="E37" s="34">
        <f>+F37+G37</f>
        <v>1088235</v>
      </c>
      <c r="F37" s="43">
        <v>1000000</v>
      </c>
      <c r="G37" s="43">
        <v>88235</v>
      </c>
      <c r="H37" s="43">
        <v>88236</v>
      </c>
      <c r="I37" s="29" t="s">
        <v>15</v>
      </c>
      <c r="J37" s="30"/>
      <c r="K37" s="7">
        <v>0</v>
      </c>
      <c r="L37" s="7">
        <v>0</v>
      </c>
      <c r="M37" s="7">
        <v>0</v>
      </c>
      <c r="N37" s="7">
        <v>0</v>
      </c>
    </row>
    <row r="38" spans="1:14" ht="15.75" thickBot="1" x14ac:dyDescent="0.3">
      <c r="A38" s="32"/>
      <c r="B38" s="32"/>
      <c r="C38" s="32"/>
      <c r="D38" s="32"/>
      <c r="E38" s="35"/>
      <c r="F38" s="44"/>
      <c r="G38" s="44"/>
      <c r="H38" s="44"/>
      <c r="I38" s="37" t="s">
        <v>16</v>
      </c>
      <c r="J38" s="38"/>
      <c r="K38" s="7">
        <f>+K39</f>
        <v>1176471</v>
      </c>
      <c r="L38" s="7">
        <f t="shared" ref="L38:N38" si="13">+L39</f>
        <v>1000000</v>
      </c>
      <c r="M38" s="7">
        <f t="shared" si="13"/>
        <v>88235</v>
      </c>
      <c r="N38" s="7">
        <f t="shared" si="13"/>
        <v>88236</v>
      </c>
    </row>
    <row r="39" spans="1:14" ht="26.25" thickBot="1" x14ac:dyDescent="0.3">
      <c r="A39" s="32"/>
      <c r="B39" s="32"/>
      <c r="C39" s="32"/>
      <c r="D39" s="32"/>
      <c r="E39" s="35"/>
      <c r="F39" s="44"/>
      <c r="G39" s="44"/>
      <c r="H39" s="44"/>
      <c r="I39" s="8" t="s">
        <v>17</v>
      </c>
      <c r="J39" s="9" t="s">
        <v>33</v>
      </c>
      <c r="K39" s="7">
        <f>+L39+M39+N39</f>
        <v>1176471</v>
      </c>
      <c r="L39" s="7">
        <v>1000000</v>
      </c>
      <c r="M39" s="7">
        <v>88235</v>
      </c>
      <c r="N39" s="7">
        <v>88236</v>
      </c>
    </row>
    <row r="40" spans="1:14" ht="15.75" thickBot="1" x14ac:dyDescent="0.3">
      <c r="A40" s="33"/>
      <c r="B40" s="33"/>
      <c r="C40" s="33"/>
      <c r="D40" s="33"/>
      <c r="E40" s="36"/>
      <c r="F40" s="45"/>
      <c r="G40" s="45"/>
      <c r="H40" s="45"/>
      <c r="I40" s="29" t="s">
        <v>18</v>
      </c>
      <c r="J40" s="30"/>
      <c r="K40" s="7">
        <f>+L40+M40+N40</f>
        <v>0</v>
      </c>
      <c r="L40" s="7">
        <f>+F37-L37-L38</f>
        <v>0</v>
      </c>
      <c r="M40" s="7">
        <f t="shared" ref="M40" si="14">+G37-M37-M38</f>
        <v>0</v>
      </c>
      <c r="N40" s="7">
        <f t="shared" ref="N40" si="15">+H37-N37-N38</f>
        <v>0</v>
      </c>
    </row>
    <row r="41" spans="1:14" ht="15.75" customHeight="1" thickBot="1" x14ac:dyDescent="0.3">
      <c r="A41" s="32">
        <v>8</v>
      </c>
      <c r="B41" s="32" t="s">
        <v>36</v>
      </c>
      <c r="C41" s="31" t="s">
        <v>37</v>
      </c>
      <c r="D41" s="31" t="s">
        <v>26</v>
      </c>
      <c r="E41" s="34">
        <f>+F41+G41</f>
        <v>52003830</v>
      </c>
      <c r="F41" s="43">
        <v>47787303</v>
      </c>
      <c r="G41" s="43">
        <v>4216527</v>
      </c>
      <c r="H41" s="43">
        <v>4216527</v>
      </c>
      <c r="I41" s="29" t="s">
        <v>15</v>
      </c>
      <c r="J41" s="30"/>
      <c r="K41" s="7">
        <f>+L41+M41+N41</f>
        <v>55192935.110000007</v>
      </c>
      <c r="L41" s="7">
        <v>44833210.240000002</v>
      </c>
      <c r="M41" s="7">
        <v>3955871.49</v>
      </c>
      <c r="N41" s="7">
        <v>6403853.3799999999</v>
      </c>
    </row>
    <row r="42" spans="1:14" ht="15.75" thickBot="1" x14ac:dyDescent="0.3">
      <c r="A42" s="32"/>
      <c r="B42" s="32"/>
      <c r="C42" s="32"/>
      <c r="D42" s="32"/>
      <c r="E42" s="35"/>
      <c r="F42" s="44"/>
      <c r="G42" s="44"/>
      <c r="H42" s="44"/>
      <c r="I42" s="37" t="s">
        <v>16</v>
      </c>
      <c r="J42" s="38"/>
      <c r="K42" s="7">
        <f>K43</f>
        <v>194158.70999999769</v>
      </c>
      <c r="L42" s="7">
        <f>L43+L44</f>
        <v>2954092.7599999979</v>
      </c>
      <c r="M42" s="7">
        <f t="shared" ref="M42:N42" si="16">M43+M44</f>
        <v>260655.50999999978</v>
      </c>
      <c r="N42" s="7">
        <f t="shared" si="16"/>
        <v>352632.44</v>
      </c>
    </row>
    <row r="43" spans="1:14" ht="26.25" thickBot="1" x14ac:dyDescent="0.3">
      <c r="A43" s="32"/>
      <c r="B43" s="32"/>
      <c r="C43" s="32"/>
      <c r="D43" s="32"/>
      <c r="E43" s="35"/>
      <c r="F43" s="44"/>
      <c r="G43" s="44"/>
      <c r="H43" s="44"/>
      <c r="I43" s="8" t="s">
        <v>17</v>
      </c>
      <c r="J43" s="9" t="s">
        <v>38</v>
      </c>
      <c r="K43" s="7">
        <f>+L43+M43+N43</f>
        <v>194158.70999999769</v>
      </c>
      <c r="L43" s="7">
        <f>F41-L41-L44</f>
        <v>86854.759999997914</v>
      </c>
      <c r="M43" s="7">
        <f t="shared" ref="M43" si="17">G41-M41-M44</f>
        <v>7663.5099999997765</v>
      </c>
      <c r="N43" s="7">
        <v>99640.44</v>
      </c>
    </row>
    <row r="44" spans="1:14" ht="26.25" thickBot="1" x14ac:dyDescent="0.3">
      <c r="A44" s="32"/>
      <c r="B44" s="32"/>
      <c r="C44" s="32"/>
      <c r="D44" s="32"/>
      <c r="E44" s="35"/>
      <c r="F44" s="44"/>
      <c r="G44" s="44"/>
      <c r="H44" s="44"/>
      <c r="I44" s="8" t="s">
        <v>39</v>
      </c>
      <c r="J44" s="9" t="s">
        <v>33</v>
      </c>
      <c r="K44" s="7">
        <f>+L44+M44+N44</f>
        <v>3373222</v>
      </c>
      <c r="L44" s="7">
        <v>2867238</v>
      </c>
      <c r="M44" s="7">
        <v>252992</v>
      </c>
      <c r="N44" s="7">
        <v>252992</v>
      </c>
    </row>
    <row r="45" spans="1:14" ht="15.75" thickBot="1" x14ac:dyDescent="0.3">
      <c r="A45" s="33"/>
      <c r="B45" s="33"/>
      <c r="C45" s="33"/>
      <c r="D45" s="33"/>
      <c r="E45" s="36"/>
      <c r="F45" s="45"/>
      <c r="G45" s="45"/>
      <c r="H45" s="45"/>
      <c r="I45" s="29" t="s">
        <v>18</v>
      </c>
      <c r="J45" s="30"/>
      <c r="K45" s="7">
        <f>+L45+M45+N45</f>
        <v>-2539958.8199999998</v>
      </c>
      <c r="L45" s="7">
        <f>+F41-L41-L42</f>
        <v>0</v>
      </c>
      <c r="M45" s="7">
        <f t="shared" ref="M45:N45" si="18">+G41-M41-M42</f>
        <v>0</v>
      </c>
      <c r="N45" s="7">
        <f t="shared" si="18"/>
        <v>-2539958.8199999998</v>
      </c>
    </row>
  </sheetData>
  <mergeCells count="124">
    <mergeCell ref="I17:J19"/>
    <mergeCell ref="K17:K19"/>
    <mergeCell ref="L17:L19"/>
    <mergeCell ref="M17:M19"/>
    <mergeCell ref="N17:N19"/>
    <mergeCell ref="I21:J23"/>
    <mergeCell ref="K21:K23"/>
    <mergeCell ref="L21:L23"/>
    <mergeCell ref="M21:M23"/>
    <mergeCell ref="N21:N23"/>
    <mergeCell ref="K14:K15"/>
    <mergeCell ref="L14:L15"/>
    <mergeCell ref="M14:M15"/>
    <mergeCell ref="N14:N15"/>
    <mergeCell ref="A41:A45"/>
    <mergeCell ref="B41:B45"/>
    <mergeCell ref="C41:C45"/>
    <mergeCell ref="D41:D45"/>
    <mergeCell ref="E41:E45"/>
    <mergeCell ref="F41:F45"/>
    <mergeCell ref="G41:G45"/>
    <mergeCell ref="H41:H45"/>
    <mergeCell ref="I41:J41"/>
    <mergeCell ref="I42:J42"/>
    <mergeCell ref="I45:J45"/>
    <mergeCell ref="A37:A40"/>
    <mergeCell ref="B37:B40"/>
    <mergeCell ref="C37:C40"/>
    <mergeCell ref="D37:D40"/>
    <mergeCell ref="E37:E40"/>
    <mergeCell ref="F37:F40"/>
    <mergeCell ref="G37:G40"/>
    <mergeCell ref="H37:H40"/>
    <mergeCell ref="I37:J37"/>
    <mergeCell ref="I38:J38"/>
    <mergeCell ref="I40:J40"/>
    <mergeCell ref="A33:A36"/>
    <mergeCell ref="B33:B36"/>
    <mergeCell ref="C33:C36"/>
    <mergeCell ref="D33:D36"/>
    <mergeCell ref="E33:E36"/>
    <mergeCell ref="F33:F36"/>
    <mergeCell ref="G33:G36"/>
    <mergeCell ref="H33:H36"/>
    <mergeCell ref="I33:J33"/>
    <mergeCell ref="I34:J34"/>
    <mergeCell ref="I36:J36"/>
    <mergeCell ref="A29:A32"/>
    <mergeCell ref="B29:B32"/>
    <mergeCell ref="C29:C32"/>
    <mergeCell ref="D29:D32"/>
    <mergeCell ref="E29:E32"/>
    <mergeCell ref="F29:F32"/>
    <mergeCell ref="G29:G32"/>
    <mergeCell ref="H29:H32"/>
    <mergeCell ref="I29:J29"/>
    <mergeCell ref="I30:J30"/>
    <mergeCell ref="I32:J32"/>
    <mergeCell ref="I24:J24"/>
    <mergeCell ref="A25:A28"/>
    <mergeCell ref="B25:B28"/>
    <mergeCell ref="C25:C28"/>
    <mergeCell ref="D25:D28"/>
    <mergeCell ref="E25:E28"/>
    <mergeCell ref="F25:F28"/>
    <mergeCell ref="G25:G28"/>
    <mergeCell ref="H25:H28"/>
    <mergeCell ref="I25:J25"/>
    <mergeCell ref="I26:J26"/>
    <mergeCell ref="I28:J28"/>
    <mergeCell ref="A21:A24"/>
    <mergeCell ref="B21:B24"/>
    <mergeCell ref="C21:C24"/>
    <mergeCell ref="D21:D24"/>
    <mergeCell ref="I13:J13"/>
    <mergeCell ref="I16:J16"/>
    <mergeCell ref="A17:A20"/>
    <mergeCell ref="B17:B20"/>
    <mergeCell ref="C17:C20"/>
    <mergeCell ref="D17:D20"/>
    <mergeCell ref="E17:E20"/>
    <mergeCell ref="F17:F20"/>
    <mergeCell ref="G17:G20"/>
    <mergeCell ref="H17:H20"/>
    <mergeCell ref="I20:J20"/>
    <mergeCell ref="I14:I15"/>
    <mergeCell ref="J14:J15"/>
    <mergeCell ref="E21:E24"/>
    <mergeCell ref="F21:F24"/>
    <mergeCell ref="G21:G24"/>
    <mergeCell ref="H21:H24"/>
    <mergeCell ref="A3:A10"/>
    <mergeCell ref="B3:B10"/>
    <mergeCell ref="C3:C10"/>
    <mergeCell ref="A12:A16"/>
    <mergeCell ref="B12:B16"/>
    <mergeCell ref="C12:C16"/>
    <mergeCell ref="D12:D16"/>
    <mergeCell ref="E12:E16"/>
    <mergeCell ref="F12:F16"/>
    <mergeCell ref="E3:H3"/>
    <mergeCell ref="E4:H4"/>
    <mergeCell ref="E5:H5"/>
    <mergeCell ref="E6:H6"/>
    <mergeCell ref="E7:H7"/>
    <mergeCell ref="E8:H8"/>
    <mergeCell ref="E9:E10"/>
    <mergeCell ref="I12:J12"/>
    <mergeCell ref="F9:F10"/>
    <mergeCell ref="G9:G10"/>
    <mergeCell ref="H9:H10"/>
    <mergeCell ref="G12:G16"/>
    <mergeCell ref="H12:H16"/>
    <mergeCell ref="K9:K10"/>
    <mergeCell ref="L9:L10"/>
    <mergeCell ref="M9:M10"/>
    <mergeCell ref="I3:I10"/>
    <mergeCell ref="J3:J10"/>
    <mergeCell ref="K3:N3"/>
    <mergeCell ref="K4:N4"/>
    <mergeCell ref="K5:N5"/>
    <mergeCell ref="K6:N6"/>
    <mergeCell ref="K7:N7"/>
    <mergeCell ref="K8:N8"/>
  </mergeCells>
  <pageMargins left="0.7" right="0.7" top="0.75" bottom="0.75" header="0.3" footer="0.3"/>
  <pageSetup paperSize="9" scale="48" fitToHeight="0" orientation="portrait" verticalDpi="0" r:id="rId1"/>
  <ignoredErrors>
    <ignoredError sqref="K42 K34 K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Lapas1</vt:lpstr>
      <vt:lpstr>Lapas1!_Toc387396766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Kajutienė</dc:creator>
  <cp:lastModifiedBy>Jelena Podymova</cp:lastModifiedBy>
  <cp:lastPrinted>2018-07-03T11:09:05Z</cp:lastPrinted>
  <dcterms:created xsi:type="dcterms:W3CDTF">2016-04-27T10:50:15Z</dcterms:created>
  <dcterms:modified xsi:type="dcterms:W3CDTF">2018-09-13T11:07:47Z</dcterms:modified>
</cp:coreProperties>
</file>