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.kriauceliunas\Desktop\Fiksai\Inostartas\2018-10-18\"/>
    </mc:Choice>
  </mc:AlternateContent>
  <bookViews>
    <workbookView xWindow="0" yWindow="0" windowWidth="14370" windowHeight="2340"/>
  </bookViews>
  <sheets>
    <sheet name="Pažyma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3" l="1"/>
  <c r="E29" i="3"/>
  <c r="E20" i="3"/>
  <c r="F20" i="3" s="1"/>
  <c r="E21" i="3"/>
  <c r="F21" i="3" s="1"/>
  <c r="E22" i="3"/>
  <c r="F22" i="3" s="1"/>
  <c r="E23" i="3"/>
  <c r="F23" i="3" s="1"/>
  <c r="E24" i="3"/>
  <c r="E25" i="3"/>
  <c r="E26" i="3"/>
  <c r="F26" i="3" s="1"/>
  <c r="E27" i="3"/>
  <c r="E28" i="3"/>
  <c r="F28" i="3" s="1"/>
  <c r="F27" i="3"/>
  <c r="E19" i="3"/>
  <c r="F19" i="3" s="1"/>
  <c r="F24" i="3"/>
  <c r="F25" i="3"/>
  <c r="F29" i="3"/>
  <c r="K19" i="3" l="1"/>
  <c r="G20" i="3"/>
  <c r="K20" i="3"/>
  <c r="I21" i="3"/>
  <c r="J21" i="3" s="1"/>
  <c r="G21" i="3"/>
  <c r="K21" i="3"/>
  <c r="I22" i="3"/>
  <c r="J22" i="3" s="1"/>
  <c r="G22" i="3"/>
  <c r="K22" i="3"/>
  <c r="I23" i="3"/>
  <c r="J23" i="3" s="1"/>
  <c r="G23" i="3"/>
  <c r="K23" i="3"/>
  <c r="I24" i="3"/>
  <c r="J24" i="3" s="1"/>
  <c r="G24" i="3"/>
  <c r="K24" i="3"/>
  <c r="I25" i="3"/>
  <c r="J25" i="3" s="1"/>
  <c r="G25" i="3"/>
  <c r="K25" i="3"/>
  <c r="D26" i="3"/>
  <c r="I26" i="3"/>
  <c r="J26" i="3" s="1"/>
  <c r="G26" i="3"/>
  <c r="K26" i="3"/>
  <c r="I27" i="3"/>
  <c r="J27" i="3" s="1"/>
  <c r="G27" i="3"/>
  <c r="K27" i="3"/>
  <c r="I28" i="3"/>
  <c r="J28" i="3" s="1"/>
  <c r="G28" i="3"/>
  <c r="K28" i="3"/>
  <c r="D28" i="3" l="1"/>
  <c r="D27" i="3"/>
  <c r="D24" i="3"/>
  <c r="D23" i="3"/>
  <c r="D22" i="3"/>
  <c r="I19" i="3"/>
  <c r="J19" i="3" s="1"/>
  <c r="L19" i="3" s="1"/>
  <c r="M19" i="3" s="1"/>
  <c r="L28" i="3"/>
  <c r="M28" i="3" s="1"/>
  <c r="L27" i="3"/>
  <c r="M27" i="3" s="1"/>
  <c r="L22" i="3"/>
  <c r="M22" i="3" s="1"/>
  <c r="L24" i="3"/>
  <c r="M24" i="3" s="1"/>
  <c r="L23" i="3"/>
  <c r="M23" i="3" s="1"/>
  <c r="L25" i="3"/>
  <c r="M25" i="3" s="1"/>
  <c r="L26" i="3"/>
  <c r="M26" i="3" s="1"/>
  <c r="L21" i="3"/>
  <c r="M21" i="3" s="1"/>
  <c r="D25" i="3"/>
  <c r="D21" i="3"/>
  <c r="D29" i="3"/>
  <c r="I29" i="3"/>
  <c r="J29" i="3" s="1"/>
  <c r="G29" i="3"/>
  <c r="K29" i="3"/>
  <c r="I20" i="3" l="1"/>
  <c r="J20" i="3" s="1"/>
  <c r="L20" i="3" s="1"/>
  <c r="D20" i="3"/>
  <c r="D19" i="3"/>
  <c r="N23" i="3"/>
  <c r="L29" i="3"/>
  <c r="M29" i="3"/>
  <c r="N29" i="3" s="1"/>
  <c r="N26" i="3"/>
  <c r="N25" i="3"/>
  <c r="N22" i="3"/>
  <c r="N21" i="3"/>
  <c r="N28" i="3"/>
  <c r="N27" i="3"/>
  <c r="N24" i="3"/>
  <c r="M20" i="3" l="1"/>
  <c r="N20" i="3" s="1"/>
  <c r="J30" i="3"/>
  <c r="L30" i="3"/>
  <c r="N19" i="3" l="1"/>
  <c r="M30" i="3"/>
</calcChain>
</file>

<file path=xl/sharedStrings.xml><?xml version="1.0" encoding="utf-8"?>
<sst xmlns="http://schemas.openxmlformats.org/spreadsheetml/2006/main" count="31" uniqueCount="31">
  <si>
    <t>Projekto remtina veikla pagal Aprašo papunkčius</t>
  </si>
  <si>
    <t>Projekto kodas</t>
  </si>
  <si>
    <t>Pareiškėjo/projekto vykdytojo pavadinimas</t>
  </si>
  <si>
    <t>Didžiausia galima projektui skirti finansavimo lėšų suma, Eur</t>
  </si>
  <si>
    <t>Vidutinis darbo valandų skaičius per kalendorinius metus kitam mokslinį tyrimą vykdančiam asmeniui</t>
  </si>
  <si>
    <t>Projekto vykdymo trukmė mėnesiais</t>
  </si>
  <si>
    <t>Projekto darbo valandų skaičius pagal vykdymo trukmę</t>
  </si>
  <si>
    <t>MTEP projekto vykdymo išlaidos, Eur</t>
  </si>
  <si>
    <t>Galima maksimali projekto vykdymo trukmė mėnesiais pagal Aprašą</t>
  </si>
  <si>
    <t>Projekto išlaidų suma, Eur</t>
  </si>
  <si>
    <t>Komentaras</t>
  </si>
  <si>
    <t>Iš viso:</t>
  </si>
  <si>
    <t>(pareigos)</t>
  </si>
  <si>
    <t>(parašas)</t>
  </si>
  <si>
    <t>(vardas, pavardė)</t>
  </si>
  <si>
    <t>Ar paraiškai/ projektui taikomas PVM?</t>
  </si>
  <si>
    <t>Nr.</t>
  </si>
  <si>
    <t>(pildymo data)</t>
  </si>
  <si>
    <r>
      <t xml:space="preserve">1. BENDROJI DALIS  </t>
    </r>
    <r>
      <rPr>
        <sz val="12"/>
        <color theme="1"/>
        <rFont val="Times New Roman"/>
        <family val="1"/>
        <charset val="186"/>
      </rPr>
      <t xml:space="preserve">               </t>
    </r>
  </si>
  <si>
    <r>
      <t>3. DEKLARACIJA</t>
    </r>
    <r>
      <rPr>
        <sz val="12"/>
        <rFont val="Times New Roman"/>
        <family val="1"/>
        <charset val="186"/>
      </rPr>
      <t xml:space="preserve">              </t>
    </r>
  </si>
  <si>
    <t>Mokslo sričių grupė</t>
  </si>
  <si>
    <r>
      <t>Fiksuotosios normos dydis (FN</t>
    </r>
    <r>
      <rPr>
        <b/>
        <vertAlign val="subscript"/>
        <sz val="10"/>
        <color theme="1"/>
        <rFont val="Times New Roman"/>
        <family val="1"/>
        <charset val="186"/>
      </rPr>
      <t>[GTM;HSM]</t>
    </r>
    <r>
      <rPr>
        <b/>
        <sz val="10"/>
        <color theme="1"/>
        <rFont val="Times New Roman"/>
        <family val="1"/>
        <charset val="186"/>
      </rPr>
      <t>)</t>
    </r>
  </si>
  <si>
    <t>10=5*9</t>
  </si>
  <si>
    <t>12=10*11</t>
  </si>
  <si>
    <t>13=10+12</t>
  </si>
  <si>
    <t>Projektą vykdančių asmenų finansuotino darbo užmokesčio išlaidos projektui, Eur</t>
  </si>
  <si>
    <t>Projekto vykdančiojo personalo darbo užmokesčio fiksuotasis dydis pagal EVRK 2 red. M sekcijos 72 skyrių „Moksliniai tyrimai ir taikomoji veikla“, Eur</t>
  </si>
  <si>
    <t>PAŽYMA DĖL IŠLAIDŲ PASKAIČIAVIMO, TAIKANT MOKSLINIŲ TYRIMŲ IR EKSPERIMENTINĖS PLĖTROS PROJEKTO VYKDYMO FIKSUOTĄSIAS NORMAS IR DARBO UŽMOKESČIO FIKSUOTUOSIUS ĮKAINIUS</t>
  </si>
  <si>
    <t>„2014–2020 metų Europos fondų investicijų veiksmų programos 1 prioriteto „Mokslinių tyrimų, eksperimentinės plėtros ir inovacijų skatinimas“ priemonės Nr. 01.2.1-MITA-T-852 „Inostartas“ projektų finansavimo sąlygų aprašo Nr. 1
7 priedas</t>
  </si>
  <si>
    <t>2. INFORMACIJA APIE MOKSLINIŲ TYRIMŲ IR EKSPERIMENTINĖS PLĖTROS (TOLIAU – MTEP) PROJEKTO VYKDYMO IR DARBO UŽMOKESČIO IŠLAIDAS PAGAL PRIEMONĖS NR. 01.2.1-MITA-T-852 „INOSTARTAS“ PROJEKTŲ FINANSAVIMO SĄLYGŲ APRAŠO NR. 1 (TOLIAU – APRAŠAS) VEIKLAS</t>
  </si>
  <si>
    <t>Pateikdami pažymą dėl išlaidų paskaičiavimo, taikant mokslinių tyrimų ir eksperimentinės plėtros projekto vykdymo fiksuotąsias normas ir darbo užmokesčio
fiksuotuosius įkainius (toliau – pažyma), patvirtiname, kad:
- pažymoje pateikta informacija yra teisinga;
- darbo užmokestis ir susijusios darbo sąnaudos yra apskaičiuotos vadovaujantis Lietuvos Respublikos teisės aktų nuostatomis;
- prašomas pripažinti tinkamomis išlaidomis darbo užmokestis ir kitos sąnaudos yra susijusios su darbu vykdant projekto veiklas;
- pažymoje deklaruojamos darbo užmokesčio išlaidos ir su darbo užmokesčiu susiję mokesčiai yra apmokėti;  
- visos ūkinės, finansinės ir kitos operacijos, susijusios su pažymoje nurodytomis išlaidomis, yra tinkamai užfiksuotos, su šiomis operacijomis susiję dokumentai bus saugomi ne trumpiau kaip dotacijos sutartyje nurodytas dokumentų saugojimo terminas;
- deklaruojamos darbuotojų darbo užmokesčio išlaidos nebuvo finansuotos (apmokėtos) iš 2014-2020 Europos Sąjungos (toliau – ES) fondų investicijų veiksmų programos, kitų ES finansinės paramos priemonių ar kitos tarptautinės paramos lėšų.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</si>
</sst>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vertAlign val="subscript"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4" fillId="0" borderId="1" xfId="0" applyFont="1" applyBorder="1" applyAlignment="1" applyProtection="1">
      <alignment horizontal="center" vertical="center"/>
      <protection locked="0"/>
    </xf>
    <xf numFmtId="0" fontId="7" fillId="0" borderId="0" xfId="3" applyFont="1" applyFill="1" applyBorder="1" applyProtection="1">
      <protection locked="0"/>
    </xf>
    <xf numFmtId="0" fontId="10" fillId="0" borderId="0" xfId="3" applyFont="1" applyAlignment="1" applyProtection="1">
      <alignment horizontal="right"/>
      <protection locked="0"/>
    </xf>
    <xf numFmtId="0" fontId="10" fillId="0" borderId="0" xfId="3" applyFont="1" applyAlignment="1" applyProtection="1">
      <protection locked="0"/>
    </xf>
    <xf numFmtId="0" fontId="9" fillId="0" borderId="6" xfId="3" applyFont="1" applyBorder="1" applyAlignment="1" applyProtection="1">
      <alignment horizontal="center"/>
      <protection locked="0"/>
    </xf>
    <xf numFmtId="0" fontId="4" fillId="0" borderId="0" xfId="0" applyFo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justify" vertical="center" wrapText="1"/>
    </xf>
    <xf numFmtId="0" fontId="4" fillId="0" borderId="0" xfId="0" applyFont="1" applyFill="1" applyProtection="1"/>
    <xf numFmtId="0" fontId="3" fillId="2" borderId="1" xfId="3" applyFont="1" applyFill="1" applyBorder="1" applyAlignment="1" applyProtection="1">
      <alignment horizontal="center" vertical="center" wrapText="1"/>
    </xf>
    <xf numFmtId="0" fontId="3" fillId="2" borderId="1" xfId="3" applyFont="1" applyFill="1" applyBorder="1" applyAlignment="1" applyProtection="1">
      <alignment horizontal="center" vertical="center"/>
    </xf>
    <xf numFmtId="0" fontId="5" fillId="0" borderId="0" xfId="0" applyFont="1" applyProtection="1"/>
    <xf numFmtId="43" fontId="5" fillId="2" borderId="1" xfId="0" applyNumberFormat="1" applyFont="1" applyFill="1" applyBorder="1" applyProtection="1"/>
    <xf numFmtId="0" fontId="5" fillId="2" borderId="1" xfId="0" applyFont="1" applyFill="1" applyBorder="1" applyProtection="1"/>
    <xf numFmtId="0" fontId="7" fillId="0" borderId="0" xfId="3" applyFont="1" applyProtection="1"/>
    <xf numFmtId="0" fontId="7" fillId="0" borderId="0" xfId="3" applyFont="1" applyBorder="1" applyAlignment="1" applyProtection="1">
      <alignment wrapText="1"/>
    </xf>
    <xf numFmtId="0" fontId="8" fillId="0" borderId="0" xfId="3" applyFont="1" applyBorder="1" applyAlignment="1" applyProtection="1">
      <alignment horizontal="center"/>
    </xf>
    <xf numFmtId="0" fontId="8" fillId="0" borderId="0" xfId="3" applyFont="1" applyBorder="1" applyProtection="1"/>
    <xf numFmtId="2" fontId="8" fillId="0" borderId="0" xfId="3" applyNumberFormat="1" applyFont="1" applyBorder="1" applyAlignment="1" applyProtection="1">
      <alignment horizontal="center"/>
    </xf>
    <xf numFmtId="2" fontId="8" fillId="0" borderId="0" xfId="3" applyNumberFormat="1" applyFont="1" applyFill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3" applyFont="1" applyProtection="1">
      <protection locked="0"/>
    </xf>
    <xf numFmtId="0" fontId="7" fillId="0" borderId="0" xfId="3" applyFont="1" applyFill="1" applyProtection="1">
      <protection locked="0"/>
    </xf>
    <xf numFmtId="0" fontId="7" fillId="0" borderId="0" xfId="3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 vertical="center"/>
    </xf>
    <xf numFmtId="43" fontId="4" fillId="0" borderId="1" xfId="1" applyFont="1" applyBorder="1" applyAlignment="1" applyProtection="1">
      <alignment horizontal="center" vertical="center"/>
    </xf>
    <xf numFmtId="10" fontId="4" fillId="0" borderId="1" xfId="2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7" fillId="0" borderId="0" xfId="3" applyFont="1" applyBorder="1" applyAlignment="1" applyProtection="1">
      <alignment horizontal="left" wrapText="1"/>
    </xf>
    <xf numFmtId="0" fontId="4" fillId="0" borderId="0" xfId="0" applyFont="1" applyAlignment="1" applyProtection="1">
      <alignment horizontal="left" vertical="top" wrapText="1"/>
    </xf>
    <xf numFmtId="0" fontId="11" fillId="0" borderId="0" xfId="0" applyFont="1" applyAlignment="1" applyProtection="1">
      <alignment horizontal="center" vertical="center" wrapText="1"/>
    </xf>
    <xf numFmtId="164" fontId="11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3" fillId="2" borderId="2" xfId="3" applyFont="1" applyFill="1" applyBorder="1" applyAlignment="1" applyProtection="1">
      <alignment horizontal="left" vertical="center" wrapText="1"/>
      <protection locked="0"/>
    </xf>
    <xf numFmtId="0" fontId="3" fillId="2" borderId="3" xfId="3" applyFont="1" applyFill="1" applyBorder="1" applyAlignment="1" applyProtection="1">
      <alignment horizontal="left" vertical="center" wrapText="1"/>
      <protection locked="0"/>
    </xf>
    <xf numFmtId="0" fontId="3" fillId="2" borderId="4" xfId="3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right"/>
    </xf>
    <xf numFmtId="0" fontId="9" fillId="0" borderId="0" xfId="3" applyFont="1" applyBorder="1" applyAlignment="1" applyProtection="1">
      <alignment horizontal="left"/>
    </xf>
    <xf numFmtId="0" fontId="10" fillId="0" borderId="6" xfId="3" applyFont="1" applyFill="1" applyBorder="1" applyAlignment="1" applyProtection="1">
      <alignment horizontal="center"/>
      <protection locked="0"/>
    </xf>
    <xf numFmtId="0" fontId="7" fillId="0" borderId="5" xfId="3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left" vertical="center" wrapText="1"/>
    </xf>
  </cellXfs>
  <cellStyles count="4">
    <cellStyle name="Comma" xfId="1" builtinId="3"/>
    <cellStyle name="Įprastas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</xdr:colOff>
      <xdr:row>0</xdr:row>
      <xdr:rowOff>1</xdr:rowOff>
    </xdr:from>
    <xdr:to>
      <xdr:col>7</xdr:col>
      <xdr:colOff>428626</xdr:colOff>
      <xdr:row>4</xdr:row>
      <xdr:rowOff>100283</xdr:rowOff>
    </xdr:to>
    <xdr:pic>
      <xdr:nvPicPr>
        <xdr:cNvPr id="2" name="Picture 4" descr="http://www.esinvesticijos.lt/uploads/documents/images/%C5%BEenklai/zenklas_2015%2004%2013.jpg">
          <a:extLst>
            <a:ext uri="{FF2B5EF4-FFF2-40B4-BE49-F238E27FC236}">
              <a16:creationId xmlns:a16="http://schemas.microsoft.com/office/drawing/2014/main" id="{0E686BC3-B1E2-4424-ADE4-5CD2B386A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6" y="1"/>
          <a:ext cx="1352550" cy="747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showGridLines="0" tabSelected="1" zoomScale="115" zoomScaleNormal="115" workbookViewId="0">
      <selection activeCell="B41" sqref="B41"/>
    </sheetView>
  </sheetViews>
  <sheetFormatPr defaultRowHeight="12.75" x14ac:dyDescent="0.2"/>
  <cols>
    <col min="1" max="2" width="17.28515625" style="22" customWidth="1"/>
    <col min="3" max="3" width="10.7109375" style="22" customWidth="1"/>
    <col min="4" max="4" width="12.5703125" style="22" customWidth="1"/>
    <col min="5" max="5" width="16.7109375" style="22" customWidth="1"/>
    <col min="6" max="6" width="14.28515625" style="22" customWidth="1"/>
    <col min="7" max="7" width="13.85546875" style="22" customWidth="1"/>
    <col min="8" max="8" width="17.85546875" style="22" customWidth="1"/>
    <col min="9" max="9" width="14.140625" style="22" customWidth="1"/>
    <col min="10" max="11" width="13" style="22" customWidth="1"/>
    <col min="12" max="12" width="12" style="22" bestFit="1" customWidth="1"/>
    <col min="13" max="13" width="13" style="22" bestFit="1" customWidth="1"/>
    <col min="14" max="14" width="30.7109375" style="22" customWidth="1"/>
    <col min="15" max="16384" width="9.140625" style="22"/>
  </cols>
  <sheetData>
    <row r="1" spans="1:14" s="6" customFormat="1" x14ac:dyDescent="0.2">
      <c r="M1" s="35" t="s">
        <v>28</v>
      </c>
      <c r="N1" s="35"/>
    </row>
    <row r="2" spans="1:14" s="6" customFormat="1" x14ac:dyDescent="0.2">
      <c r="M2" s="35"/>
      <c r="N2" s="35"/>
    </row>
    <row r="3" spans="1:14" s="6" customFormat="1" x14ac:dyDescent="0.2">
      <c r="M3" s="35"/>
      <c r="N3" s="35"/>
    </row>
    <row r="4" spans="1:14" s="6" customFormat="1" x14ac:dyDescent="0.2">
      <c r="M4" s="35"/>
      <c r="N4" s="35"/>
    </row>
    <row r="5" spans="1:14" s="6" customFormat="1" x14ac:dyDescent="0.2">
      <c r="M5" s="35"/>
      <c r="N5" s="35"/>
    </row>
    <row r="6" spans="1:14" s="6" customFormat="1" x14ac:dyDescent="0.2">
      <c r="M6" s="35"/>
      <c r="N6" s="35"/>
    </row>
    <row r="7" spans="1:14" s="6" customFormat="1" ht="30.75" customHeight="1" x14ac:dyDescent="0.2">
      <c r="A7" s="36" t="s">
        <v>27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5.75" x14ac:dyDescent="0.2">
      <c r="A8" s="23"/>
      <c r="B8" s="23"/>
      <c r="C8" s="23"/>
      <c r="D8" s="23"/>
      <c r="E8" s="23"/>
      <c r="F8" s="23"/>
      <c r="G8" s="37"/>
      <c r="H8" s="37"/>
      <c r="I8" s="37"/>
      <c r="J8" s="23"/>
      <c r="K8" s="23"/>
      <c r="L8" s="23"/>
      <c r="M8" s="23"/>
      <c r="N8" s="23"/>
    </row>
    <row r="9" spans="1:14" x14ac:dyDescent="0.2">
      <c r="G9" s="38" t="s">
        <v>17</v>
      </c>
      <c r="H9" s="38"/>
      <c r="I9" s="38"/>
    </row>
    <row r="10" spans="1:14" ht="15.75" x14ac:dyDescent="0.25">
      <c r="F10" s="4"/>
      <c r="G10" s="3" t="s">
        <v>16</v>
      </c>
      <c r="H10" s="5"/>
      <c r="I10" s="4"/>
      <c r="J10" s="4"/>
    </row>
    <row r="11" spans="1:14" s="6" customFormat="1" x14ac:dyDescent="0.2"/>
    <row r="12" spans="1:14" ht="15.75" x14ac:dyDescent="0.2">
      <c r="A12" s="39" t="s">
        <v>18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24"/>
    </row>
    <row r="13" spans="1:14" ht="24.75" customHeight="1" x14ac:dyDescent="0.2">
      <c r="A13" s="40" t="s">
        <v>1</v>
      </c>
      <c r="B13" s="41"/>
      <c r="C13" s="41"/>
      <c r="D13" s="42"/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spans="1:14" ht="26.25" customHeight="1" x14ac:dyDescent="0.2">
      <c r="A14" s="40" t="s">
        <v>2</v>
      </c>
      <c r="B14" s="41"/>
      <c r="C14" s="41"/>
      <c r="D14" s="42"/>
      <c r="E14" s="43"/>
      <c r="F14" s="43"/>
      <c r="G14" s="43"/>
      <c r="H14" s="43"/>
      <c r="I14" s="43"/>
      <c r="J14" s="43"/>
      <c r="K14" s="43"/>
      <c r="L14" s="43"/>
      <c r="M14" s="43"/>
      <c r="N14" s="43"/>
    </row>
    <row r="15" spans="1:14" s="10" customFormat="1" ht="26.25" customHeight="1" x14ac:dyDescent="0.2">
      <c r="A15" s="7"/>
      <c r="B15" s="7"/>
      <c r="C15" s="7"/>
      <c r="D15" s="7"/>
      <c r="E15" s="8"/>
      <c r="F15" s="8"/>
      <c r="G15" s="8"/>
      <c r="H15" s="8"/>
      <c r="I15" s="8"/>
      <c r="J15" s="8"/>
      <c r="K15" s="8"/>
      <c r="L15" s="9"/>
    </row>
    <row r="16" spans="1:14" s="6" customFormat="1" ht="33" customHeight="1" x14ac:dyDescent="0.2">
      <c r="A16" s="48" t="s">
        <v>29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20" s="6" customFormat="1" ht="127.5" x14ac:dyDescent="0.2">
      <c r="A17" s="11" t="s">
        <v>0</v>
      </c>
      <c r="B17" s="11" t="s">
        <v>20</v>
      </c>
      <c r="C17" s="11" t="s">
        <v>15</v>
      </c>
      <c r="D17" s="11" t="s">
        <v>3</v>
      </c>
      <c r="E17" s="11" t="s">
        <v>26</v>
      </c>
      <c r="F17" s="11" t="s">
        <v>4</v>
      </c>
      <c r="G17" s="11" t="s">
        <v>8</v>
      </c>
      <c r="H17" s="11" t="s">
        <v>5</v>
      </c>
      <c r="I17" s="11" t="s">
        <v>6</v>
      </c>
      <c r="J17" s="11" t="s">
        <v>25</v>
      </c>
      <c r="K17" s="11" t="s">
        <v>21</v>
      </c>
      <c r="L17" s="11" t="s">
        <v>7</v>
      </c>
      <c r="M17" s="11" t="s">
        <v>9</v>
      </c>
      <c r="N17" s="11" t="s">
        <v>10</v>
      </c>
    </row>
    <row r="18" spans="1:20" s="13" customFormat="1" x14ac:dyDescent="0.2">
      <c r="A18" s="12">
        <v>1</v>
      </c>
      <c r="B18" s="12">
        <v>2</v>
      </c>
      <c r="C18" s="12">
        <v>3</v>
      </c>
      <c r="D18" s="12">
        <v>4</v>
      </c>
      <c r="E18" s="12">
        <v>5</v>
      </c>
      <c r="F18" s="12">
        <v>6</v>
      </c>
      <c r="G18" s="12">
        <v>7</v>
      </c>
      <c r="H18" s="12">
        <v>8</v>
      </c>
      <c r="I18" s="12">
        <v>9</v>
      </c>
      <c r="J18" s="12" t="s">
        <v>22</v>
      </c>
      <c r="K18" s="12">
        <v>11</v>
      </c>
      <c r="L18" s="12" t="s">
        <v>23</v>
      </c>
      <c r="M18" s="12" t="s">
        <v>24</v>
      </c>
      <c r="N18" s="12">
        <v>14</v>
      </c>
    </row>
    <row r="19" spans="1:20" s="25" customFormat="1" x14ac:dyDescent="0.25">
      <c r="A19" s="1"/>
      <c r="B19" s="1"/>
      <c r="C19" s="1"/>
      <c r="D19" s="30" t="str">
        <f>IFERROR(ROUND(IF(AND(A19="10.2.",C19="Netaikoma"),(E19*F19)/12*G19,
IF(AND(OR(A19="10.1.",A19="10.3."),C19&lt;&gt;""),((E19*F19)/12+(E19*F19)/12*K19)*G19,"")),2),"")</f>
        <v/>
      </c>
      <c r="E19" s="30" t="str">
        <f>+IF(C19="","",13.12)</f>
        <v/>
      </c>
      <c r="F19" s="33" t="str">
        <f>+IF(E19="","",1848)</f>
        <v/>
      </c>
      <c r="G19" s="33" t="str">
        <f t="shared" ref="G19:G29" si="0">+IF(A19="10.1.",12,IF(A19="10.2.",24,IF(A19="10.3.",18,"")))</f>
        <v/>
      </c>
      <c r="H19" s="1"/>
      <c r="I19" s="29" t="str">
        <f t="shared" ref="I19" si="1">IF(H19="","",(F19/12*H19))</f>
        <v/>
      </c>
      <c r="J19" s="30" t="str">
        <f>IF(I19="","",ROUND(I19*E19,2))</f>
        <v/>
      </c>
      <c r="K19" s="31" t="str">
        <f>+IF(AND(B19="GTM",C19="Taip"),0.3473,
      IF(AND(B19="GTM",C19="Ne"),0.287,
       IF(AND(B19="HSM",C19="Taip"),0.1873,
         IF(AND(B19="HSM",C19="Ne"),0.1552,""))))</f>
        <v/>
      </c>
      <c r="L19" s="30" t="str">
        <f>IF(J19="","",IF(A19="10.2.",0,ROUND(J19*K19,2)))</f>
        <v/>
      </c>
      <c r="M19" s="30" t="str">
        <f>IF(J19="","",J19+L19)</f>
        <v/>
      </c>
      <c r="N19" s="32" t="str">
        <f>IFERROR(+IF(M19&gt;D19,"Netinkama projekto vykdymo trukmė",IF(AND(A19="10.2.",C19&lt;&gt;"Netaikoma"),"Netinkamai pasirinktas PVM taikymas","")),"Klaida. Tikrinti parametrus")</f>
        <v/>
      </c>
    </row>
    <row r="20" spans="1:20" x14ac:dyDescent="0.2">
      <c r="A20" s="1"/>
      <c r="B20" s="1"/>
      <c r="C20" s="1"/>
      <c r="D20" s="30" t="str">
        <f t="shared" ref="D20:D29" si="2">IFERROR(ROUND(IF(AND(A20="10.2.",C20="Netaikoma"),(E20*F20)/12*G20,
IF(AND(OR(A20="10.1.",A20="10.3."),C20&lt;&gt;""),((E20*F20)/12+(E20*F20)/12*K20)*G20,"")),2),"")</f>
        <v/>
      </c>
      <c r="E20" s="30" t="str">
        <f t="shared" ref="E20:E28" si="3">+IF(C20="","",13.12)</f>
        <v/>
      </c>
      <c r="F20" s="33" t="str">
        <f t="shared" ref="F20:F29" si="4">+IF(E20="","",1848)</f>
        <v/>
      </c>
      <c r="G20" s="33" t="str">
        <f t="shared" si="0"/>
        <v/>
      </c>
      <c r="H20" s="1"/>
      <c r="I20" s="29" t="str">
        <f t="shared" ref="I20:I29" si="5">IF(H20="","",(F20/12*H20))</f>
        <v/>
      </c>
      <c r="J20" s="30" t="str">
        <f t="shared" ref="J20:J29" si="6">IF(I20="","",ROUND(I20*E20,2))</f>
        <v/>
      </c>
      <c r="K20" s="31" t="str">
        <f t="shared" ref="K20:K29" si="7">+IF(AND(B20="GTM",C20="Taip"),0.3473,
      IF(AND(B20="GTM",C20="Ne"),0.287,
       IF(AND(B20="HSM",C20="Taip"),0.1873,
         IF(AND(B20="HSM",C20="Ne"),0.1552,""))))</f>
        <v/>
      </c>
      <c r="L20" s="30" t="str">
        <f t="shared" ref="L20:L29" si="8">IF(J20="","",IF(A20="10.2.",0,ROUND(J20*K20,2)))</f>
        <v/>
      </c>
      <c r="M20" s="30" t="str">
        <f t="shared" ref="M20:M29" si="9">IF(J20="","",J20+L20)</f>
        <v/>
      </c>
      <c r="N20" s="32" t="str">
        <f t="shared" ref="N20:N29" si="10">IFERROR(+IF(M20&gt;D20,"Netinkama projekto vykdymo trukmė",IF(AND(A20="10.2.",C20&lt;&gt;"Netaikoma"),"Netinkamai pasirinktas PVM taikymas","")),"Klaida. Tikrinti parametrus")</f>
        <v/>
      </c>
    </row>
    <row r="21" spans="1:20" x14ac:dyDescent="0.2">
      <c r="A21" s="1"/>
      <c r="B21" s="1"/>
      <c r="C21" s="1"/>
      <c r="D21" s="30" t="str">
        <f t="shared" si="2"/>
        <v/>
      </c>
      <c r="E21" s="30" t="str">
        <f t="shared" si="3"/>
        <v/>
      </c>
      <c r="F21" s="33" t="str">
        <f t="shared" si="4"/>
        <v/>
      </c>
      <c r="G21" s="33" t="str">
        <f t="shared" si="0"/>
        <v/>
      </c>
      <c r="H21" s="1"/>
      <c r="I21" s="29" t="str">
        <f t="shared" si="5"/>
        <v/>
      </c>
      <c r="J21" s="30" t="str">
        <f t="shared" si="6"/>
        <v/>
      </c>
      <c r="K21" s="31" t="str">
        <f t="shared" si="7"/>
        <v/>
      </c>
      <c r="L21" s="30" t="str">
        <f t="shared" si="8"/>
        <v/>
      </c>
      <c r="M21" s="30" t="str">
        <f t="shared" si="9"/>
        <v/>
      </c>
      <c r="N21" s="32" t="str">
        <f t="shared" si="10"/>
        <v/>
      </c>
    </row>
    <row r="22" spans="1:20" x14ac:dyDescent="0.2">
      <c r="A22" s="1"/>
      <c r="B22" s="1"/>
      <c r="C22" s="1"/>
      <c r="D22" s="30" t="str">
        <f t="shared" si="2"/>
        <v/>
      </c>
      <c r="E22" s="30" t="str">
        <f t="shared" si="3"/>
        <v/>
      </c>
      <c r="F22" s="33" t="str">
        <f t="shared" si="4"/>
        <v/>
      </c>
      <c r="G22" s="33" t="str">
        <f t="shared" si="0"/>
        <v/>
      </c>
      <c r="H22" s="1"/>
      <c r="I22" s="29" t="str">
        <f t="shared" si="5"/>
        <v/>
      </c>
      <c r="J22" s="30" t="str">
        <f t="shared" si="6"/>
        <v/>
      </c>
      <c r="K22" s="31" t="str">
        <f t="shared" si="7"/>
        <v/>
      </c>
      <c r="L22" s="30" t="str">
        <f t="shared" si="8"/>
        <v/>
      </c>
      <c r="M22" s="30" t="str">
        <f t="shared" si="9"/>
        <v/>
      </c>
      <c r="N22" s="32" t="str">
        <f t="shared" si="10"/>
        <v/>
      </c>
    </row>
    <row r="23" spans="1:20" x14ac:dyDescent="0.2">
      <c r="A23" s="1"/>
      <c r="B23" s="1"/>
      <c r="C23" s="1"/>
      <c r="D23" s="30" t="str">
        <f t="shared" si="2"/>
        <v/>
      </c>
      <c r="E23" s="30" t="str">
        <f t="shared" si="3"/>
        <v/>
      </c>
      <c r="F23" s="33" t="str">
        <f t="shared" si="4"/>
        <v/>
      </c>
      <c r="G23" s="33" t="str">
        <f t="shared" si="0"/>
        <v/>
      </c>
      <c r="H23" s="1"/>
      <c r="I23" s="29" t="str">
        <f t="shared" si="5"/>
        <v/>
      </c>
      <c r="J23" s="30" t="str">
        <f t="shared" si="6"/>
        <v/>
      </c>
      <c r="K23" s="31" t="str">
        <f t="shared" si="7"/>
        <v/>
      </c>
      <c r="L23" s="30" t="str">
        <f t="shared" si="8"/>
        <v/>
      </c>
      <c r="M23" s="30" t="str">
        <f t="shared" si="9"/>
        <v/>
      </c>
      <c r="N23" s="32" t="str">
        <f t="shared" si="10"/>
        <v/>
      </c>
    </row>
    <row r="24" spans="1:20" x14ac:dyDescent="0.2">
      <c r="A24" s="1"/>
      <c r="B24" s="1"/>
      <c r="C24" s="1"/>
      <c r="D24" s="30" t="str">
        <f t="shared" si="2"/>
        <v/>
      </c>
      <c r="E24" s="30" t="str">
        <f t="shared" si="3"/>
        <v/>
      </c>
      <c r="F24" s="33" t="str">
        <f t="shared" si="4"/>
        <v/>
      </c>
      <c r="G24" s="33" t="str">
        <f t="shared" si="0"/>
        <v/>
      </c>
      <c r="H24" s="1"/>
      <c r="I24" s="29" t="str">
        <f t="shared" si="5"/>
        <v/>
      </c>
      <c r="J24" s="30" t="str">
        <f t="shared" si="6"/>
        <v/>
      </c>
      <c r="K24" s="31" t="str">
        <f t="shared" si="7"/>
        <v/>
      </c>
      <c r="L24" s="30" t="str">
        <f t="shared" si="8"/>
        <v/>
      </c>
      <c r="M24" s="30" t="str">
        <f t="shared" si="9"/>
        <v/>
      </c>
      <c r="N24" s="32" t="str">
        <f t="shared" si="10"/>
        <v/>
      </c>
    </row>
    <row r="25" spans="1:20" x14ac:dyDescent="0.2">
      <c r="A25" s="1"/>
      <c r="B25" s="1"/>
      <c r="C25" s="1"/>
      <c r="D25" s="30" t="str">
        <f t="shared" si="2"/>
        <v/>
      </c>
      <c r="E25" s="30" t="str">
        <f t="shared" si="3"/>
        <v/>
      </c>
      <c r="F25" s="33" t="str">
        <f t="shared" si="4"/>
        <v/>
      </c>
      <c r="G25" s="33" t="str">
        <f t="shared" si="0"/>
        <v/>
      </c>
      <c r="H25" s="1"/>
      <c r="I25" s="29" t="str">
        <f t="shared" si="5"/>
        <v/>
      </c>
      <c r="J25" s="30" t="str">
        <f t="shared" si="6"/>
        <v/>
      </c>
      <c r="K25" s="31" t="str">
        <f t="shared" si="7"/>
        <v/>
      </c>
      <c r="L25" s="30" t="str">
        <f t="shared" si="8"/>
        <v/>
      </c>
      <c r="M25" s="30" t="str">
        <f t="shared" si="9"/>
        <v/>
      </c>
      <c r="N25" s="32" t="str">
        <f t="shared" si="10"/>
        <v/>
      </c>
    </row>
    <row r="26" spans="1:20" x14ac:dyDescent="0.2">
      <c r="A26" s="1"/>
      <c r="B26" s="1"/>
      <c r="C26" s="1"/>
      <c r="D26" s="30" t="str">
        <f t="shared" si="2"/>
        <v/>
      </c>
      <c r="E26" s="30" t="str">
        <f t="shared" si="3"/>
        <v/>
      </c>
      <c r="F26" s="33" t="str">
        <f t="shared" si="4"/>
        <v/>
      </c>
      <c r="G26" s="33" t="str">
        <f t="shared" si="0"/>
        <v/>
      </c>
      <c r="H26" s="1"/>
      <c r="I26" s="29" t="str">
        <f t="shared" si="5"/>
        <v/>
      </c>
      <c r="J26" s="30" t="str">
        <f t="shared" si="6"/>
        <v/>
      </c>
      <c r="K26" s="31" t="str">
        <f t="shared" si="7"/>
        <v/>
      </c>
      <c r="L26" s="30" t="str">
        <f t="shared" si="8"/>
        <v/>
      </c>
      <c r="M26" s="30" t="str">
        <f t="shared" si="9"/>
        <v/>
      </c>
      <c r="N26" s="32" t="str">
        <f t="shared" si="10"/>
        <v/>
      </c>
    </row>
    <row r="27" spans="1:20" x14ac:dyDescent="0.2">
      <c r="A27" s="1"/>
      <c r="B27" s="1"/>
      <c r="C27" s="1"/>
      <c r="D27" s="30" t="str">
        <f t="shared" si="2"/>
        <v/>
      </c>
      <c r="E27" s="30" t="str">
        <f t="shared" si="3"/>
        <v/>
      </c>
      <c r="F27" s="33" t="str">
        <f t="shared" si="4"/>
        <v/>
      </c>
      <c r="G27" s="33" t="str">
        <f t="shared" si="0"/>
        <v/>
      </c>
      <c r="H27" s="1"/>
      <c r="I27" s="29" t="str">
        <f t="shared" si="5"/>
        <v/>
      </c>
      <c r="J27" s="30" t="str">
        <f t="shared" si="6"/>
        <v/>
      </c>
      <c r="K27" s="31" t="str">
        <f t="shared" si="7"/>
        <v/>
      </c>
      <c r="L27" s="30" t="str">
        <f t="shared" si="8"/>
        <v/>
      </c>
      <c r="M27" s="30" t="str">
        <f t="shared" si="9"/>
        <v/>
      </c>
      <c r="N27" s="32" t="str">
        <f t="shared" si="10"/>
        <v/>
      </c>
    </row>
    <row r="28" spans="1:20" x14ac:dyDescent="0.2">
      <c r="A28" s="1"/>
      <c r="B28" s="1"/>
      <c r="C28" s="1"/>
      <c r="D28" s="30" t="str">
        <f t="shared" si="2"/>
        <v/>
      </c>
      <c r="E28" s="30" t="str">
        <f t="shared" si="3"/>
        <v/>
      </c>
      <c r="F28" s="33" t="str">
        <f t="shared" si="4"/>
        <v/>
      </c>
      <c r="G28" s="33" t="str">
        <f t="shared" si="0"/>
        <v/>
      </c>
      <c r="H28" s="1"/>
      <c r="I28" s="29" t="str">
        <f t="shared" si="5"/>
        <v/>
      </c>
      <c r="J28" s="30" t="str">
        <f t="shared" si="6"/>
        <v/>
      </c>
      <c r="K28" s="31" t="str">
        <f t="shared" si="7"/>
        <v/>
      </c>
      <c r="L28" s="30" t="str">
        <f t="shared" si="8"/>
        <v/>
      </c>
      <c r="M28" s="30" t="str">
        <f t="shared" si="9"/>
        <v/>
      </c>
      <c r="N28" s="32" t="str">
        <f t="shared" si="10"/>
        <v/>
      </c>
    </row>
    <row r="29" spans="1:20" x14ac:dyDescent="0.2">
      <c r="A29" s="1"/>
      <c r="B29" s="1"/>
      <c r="C29" s="1"/>
      <c r="D29" s="30" t="str">
        <f t="shared" si="2"/>
        <v/>
      </c>
      <c r="E29" s="30" t="str">
        <f>+IF(C29="","",13.12)</f>
        <v/>
      </c>
      <c r="F29" s="33" t="str">
        <f t="shared" si="4"/>
        <v/>
      </c>
      <c r="G29" s="33" t="str">
        <f t="shared" si="0"/>
        <v/>
      </c>
      <c r="H29" s="1"/>
      <c r="I29" s="29" t="str">
        <f t="shared" si="5"/>
        <v/>
      </c>
      <c r="J29" s="30" t="str">
        <f t="shared" si="6"/>
        <v/>
      </c>
      <c r="K29" s="31" t="str">
        <f t="shared" si="7"/>
        <v/>
      </c>
      <c r="L29" s="30" t="str">
        <f t="shared" si="8"/>
        <v/>
      </c>
      <c r="M29" s="30" t="str">
        <f t="shared" si="9"/>
        <v/>
      </c>
      <c r="N29" s="32" t="str">
        <f t="shared" si="10"/>
        <v/>
      </c>
    </row>
    <row r="30" spans="1:20" s="13" customFormat="1" x14ac:dyDescent="0.2">
      <c r="A30" s="44" t="s">
        <v>11</v>
      </c>
      <c r="B30" s="44"/>
      <c r="C30" s="44"/>
      <c r="D30" s="44"/>
      <c r="E30" s="44"/>
      <c r="F30" s="44"/>
      <c r="G30" s="44"/>
      <c r="H30" s="44"/>
      <c r="I30" s="44"/>
      <c r="J30" s="14">
        <f>SUM(J19:J29)</f>
        <v>0</v>
      </c>
      <c r="K30" s="14"/>
      <c r="L30" s="14">
        <f t="shared" ref="L30:M30" si="11">SUM(L19:L29)</f>
        <v>0</v>
      </c>
      <c r="M30" s="14">
        <f t="shared" si="11"/>
        <v>0</v>
      </c>
      <c r="N30" s="15"/>
    </row>
    <row r="31" spans="1:20" s="6" customFormat="1" x14ac:dyDescent="0.2"/>
    <row r="32" spans="1:20" s="16" customFormat="1" ht="14.25" customHeight="1" x14ac:dyDescent="0.25">
      <c r="A32" s="45" t="s">
        <v>19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</row>
    <row r="33" spans="1:20" s="16" customFormat="1" ht="107.25" customHeight="1" x14ac:dyDescent="0.2">
      <c r="A33" s="34" t="s">
        <v>30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17"/>
      <c r="P33" s="17"/>
      <c r="Q33" s="17"/>
      <c r="R33" s="17"/>
      <c r="S33" s="17"/>
      <c r="T33" s="17"/>
    </row>
    <row r="34" spans="1:20" s="16" customFormat="1" ht="13.5" customHeight="1" x14ac:dyDescent="0.2">
      <c r="A34" s="18"/>
      <c r="B34" s="18"/>
      <c r="C34" s="19"/>
      <c r="D34" s="19"/>
      <c r="E34" s="20"/>
      <c r="F34" s="18"/>
      <c r="G34" s="20"/>
      <c r="H34" s="18"/>
      <c r="I34" s="18"/>
      <c r="J34" s="18"/>
      <c r="K34" s="18"/>
      <c r="L34" s="18"/>
      <c r="M34" s="21"/>
      <c r="N34" s="19"/>
      <c r="O34" s="19"/>
      <c r="P34" s="19"/>
      <c r="Q34" s="19"/>
    </row>
    <row r="35" spans="1:20" s="16" customFormat="1" ht="13.5" customHeight="1" x14ac:dyDescent="0.2">
      <c r="A35" s="18"/>
      <c r="B35" s="18"/>
      <c r="C35" s="19"/>
      <c r="D35" s="19"/>
      <c r="E35" s="20"/>
      <c r="F35" s="18"/>
      <c r="G35" s="20"/>
      <c r="H35" s="18"/>
      <c r="I35" s="18"/>
      <c r="J35" s="18"/>
      <c r="K35" s="18"/>
      <c r="L35" s="18"/>
      <c r="M35" s="21"/>
      <c r="N35" s="19"/>
      <c r="O35" s="19"/>
      <c r="P35" s="19"/>
      <c r="Q35" s="19"/>
    </row>
    <row r="36" spans="1:20" s="27" customFormat="1" ht="15.75" x14ac:dyDescent="0.25">
      <c r="A36" s="46"/>
      <c r="B36" s="46"/>
      <c r="C36" s="46"/>
      <c r="D36" s="46"/>
      <c r="E36" s="2"/>
      <c r="F36" s="2"/>
      <c r="G36" s="46"/>
      <c r="H36" s="46"/>
      <c r="I36" s="46"/>
      <c r="J36" s="2"/>
      <c r="K36" s="2"/>
      <c r="L36" s="2"/>
      <c r="M36" s="46"/>
      <c r="N36" s="46"/>
    </row>
    <row r="37" spans="1:20" s="26" customFormat="1" x14ac:dyDescent="0.2">
      <c r="A37" s="47" t="s">
        <v>12</v>
      </c>
      <c r="B37" s="47"/>
      <c r="C37" s="47"/>
      <c r="D37" s="47"/>
      <c r="E37" s="28"/>
      <c r="G37" s="47" t="s">
        <v>13</v>
      </c>
      <c r="H37" s="47"/>
      <c r="I37" s="47"/>
      <c r="M37" s="47" t="s">
        <v>14</v>
      </c>
      <c r="N37" s="47"/>
    </row>
  </sheetData>
  <sheetProtection algorithmName="SHA-512" hashValue="DUMfs7XjxZmR1VzCR1EW/AJfDyOFtz7EX5q4XOo1qj3zCkGY72ujmXfMaOQpsAcv0QAPV7iyAGP0YYG7FhhkrA==" saltValue="K3zarPyhA+n+cdfkxRu1QQ==" spinCount="100000" sheet="1" selectLockedCells="1"/>
  <mergeCells count="19">
    <mergeCell ref="A36:D36"/>
    <mergeCell ref="G36:I36"/>
    <mergeCell ref="M36:N36"/>
    <mergeCell ref="A37:D37"/>
    <mergeCell ref="G37:I37"/>
    <mergeCell ref="M37:N37"/>
    <mergeCell ref="A33:N33"/>
    <mergeCell ref="M1:N6"/>
    <mergeCell ref="A7:N7"/>
    <mergeCell ref="G8:I8"/>
    <mergeCell ref="G9:I9"/>
    <mergeCell ref="A12:K12"/>
    <mergeCell ref="A13:D13"/>
    <mergeCell ref="E13:N13"/>
    <mergeCell ref="A14:D14"/>
    <mergeCell ref="E14:N14"/>
    <mergeCell ref="A30:I30"/>
    <mergeCell ref="A32:T32"/>
    <mergeCell ref="A16:N16"/>
  </mergeCells>
  <dataValidations count="3">
    <dataValidation type="list" allowBlank="1" showInputMessage="1" showErrorMessage="1" sqref="C19:C29">
      <formula1>"Taip, Ne, Netaikoma"</formula1>
    </dataValidation>
    <dataValidation type="list" allowBlank="1" showInputMessage="1" showErrorMessage="1" sqref="A19:A29">
      <formula1>"10.1., 10.2., 10.3."</formula1>
    </dataValidation>
    <dataValidation type="list" allowBlank="1" showInputMessage="1" showErrorMessage="1" sqref="B19:B29">
      <formula1>"GTM, HSM"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Pažyma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Girlevičienė</dc:creator>
  <cp:lastModifiedBy>Kriauceliunas Povilas</cp:lastModifiedBy>
  <dcterms:created xsi:type="dcterms:W3CDTF">2018-04-03T13:19:41Z</dcterms:created>
  <dcterms:modified xsi:type="dcterms:W3CDTF">2018-10-19T06:56:37Z</dcterms:modified>
</cp:coreProperties>
</file>