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23040" windowHeight="8415" tabRatio="737"/>
  </bookViews>
  <sheets>
    <sheet name="Pažyma DU" sheetId="19" r:id="rId1"/>
    <sheet name="Pildymo pvz " sheetId="20" r:id="rId2"/>
    <sheet name="Pažyma DU term neterm" sheetId="18" r:id="rId3"/>
    <sheet name="Pildymo pvz term neterm" sheetId="21" r:id="rId4"/>
    <sheet name="Atostogų išmokų FN" sheetId="1" state="hidden" r:id="rId5"/>
    <sheet name="Papild.poilsio d. išmokų FN " sheetId="6" state="hidden" r:id="rId6"/>
  </sheets>
  <definedNames>
    <definedName name="_xlnm.Print_Area" localSheetId="0">'Pažyma DU'!$A$1:$T$81</definedName>
    <definedName name="_xlnm.Print_Area" localSheetId="2">'Pažyma DU term neterm'!$A$1:$U$81</definedName>
    <definedName name="_xlnm.Print_Area" localSheetId="1">'Pildymo pvz '!$A$1:$T$81</definedName>
    <definedName name="_xlnm.Print_Area" localSheetId="3">'Pildymo pvz term neterm'!$A$1:$U$81</definedName>
  </definedNames>
  <calcPr calcId="14562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5" i="18" l="1"/>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M68" i="18"/>
  <c r="M24" i="18"/>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25" i="21"/>
  <c r="M26" i="21"/>
  <c r="M27" i="21"/>
  <c r="M28" i="21"/>
  <c r="M29" i="21"/>
  <c r="M30" i="21"/>
  <c r="M24" i="21"/>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24" i="19"/>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25" i="20"/>
  <c r="L26" i="20"/>
  <c r="L27" i="20"/>
  <c r="L28" i="20"/>
  <c r="L29" i="20"/>
  <c r="L30" i="20"/>
  <c r="L24" i="20"/>
  <c r="K24" i="20"/>
  <c r="P24" i="21" l="1"/>
  <c r="O24" i="19"/>
  <c r="O25" i="19"/>
  <c r="O26" i="19"/>
  <c r="O27" i="19"/>
  <c r="O28" i="19"/>
  <c r="L24" i="21"/>
  <c r="K69" i="21" l="1"/>
  <c r="J69" i="21"/>
  <c r="I69" i="21"/>
  <c r="H69" i="21"/>
  <c r="G69" i="21"/>
  <c r="F69" i="21"/>
  <c r="E69" i="21"/>
  <c r="T68" i="21"/>
  <c r="S68" i="21"/>
  <c r="Q68" i="21"/>
  <c r="P68" i="21"/>
  <c r="T67" i="21"/>
  <c r="S67" i="21"/>
  <c r="Q67" i="21"/>
  <c r="P67" i="21"/>
  <c r="T66" i="21"/>
  <c r="S66" i="21"/>
  <c r="Q66" i="21"/>
  <c r="P66" i="21"/>
  <c r="T65" i="21"/>
  <c r="S65" i="21"/>
  <c r="Q65" i="21"/>
  <c r="P65" i="21"/>
  <c r="T64" i="21"/>
  <c r="S64" i="21"/>
  <c r="Q64" i="21"/>
  <c r="P64" i="21"/>
  <c r="T63" i="21"/>
  <c r="S63" i="21"/>
  <c r="Q63" i="21"/>
  <c r="P63" i="21"/>
  <c r="T62" i="21"/>
  <c r="S62" i="21"/>
  <c r="Q62" i="21"/>
  <c r="P62" i="21"/>
  <c r="T61" i="21"/>
  <c r="S61" i="21"/>
  <c r="Q61" i="21"/>
  <c r="P61" i="21"/>
  <c r="T60" i="21"/>
  <c r="S60" i="21"/>
  <c r="Q60" i="21"/>
  <c r="P60" i="21"/>
  <c r="T59" i="21"/>
  <c r="S59" i="21"/>
  <c r="Q59" i="21"/>
  <c r="P59" i="21"/>
  <c r="T58" i="21"/>
  <c r="S58" i="21"/>
  <c r="Q58" i="21"/>
  <c r="P58" i="21"/>
  <c r="T57" i="21"/>
  <c r="S57" i="21"/>
  <c r="Q57" i="21"/>
  <c r="P57" i="21"/>
  <c r="T56" i="21"/>
  <c r="S56" i="21"/>
  <c r="Q56" i="21"/>
  <c r="P56" i="21"/>
  <c r="T55" i="21"/>
  <c r="S55" i="21"/>
  <c r="Q55" i="21"/>
  <c r="P55" i="21"/>
  <c r="T54" i="21"/>
  <c r="S54" i="21"/>
  <c r="Q54" i="21"/>
  <c r="P54" i="21"/>
  <c r="T53" i="21"/>
  <c r="S53" i="21"/>
  <c r="Q53" i="21"/>
  <c r="P53" i="21"/>
  <c r="T52" i="21"/>
  <c r="S52" i="21"/>
  <c r="Q52" i="21"/>
  <c r="P52" i="21"/>
  <c r="T51" i="21"/>
  <c r="S51" i="21"/>
  <c r="Q51" i="21"/>
  <c r="P51" i="21"/>
  <c r="T50" i="21"/>
  <c r="S50" i="21"/>
  <c r="Q50" i="21"/>
  <c r="P50" i="21"/>
  <c r="T49" i="21"/>
  <c r="S49" i="21"/>
  <c r="Q49" i="21"/>
  <c r="P49" i="21"/>
  <c r="T48" i="21"/>
  <c r="S48" i="21"/>
  <c r="Q48" i="21"/>
  <c r="P48" i="21"/>
  <c r="T47" i="21"/>
  <c r="S47" i="21"/>
  <c r="Q47" i="21"/>
  <c r="P47" i="21"/>
  <c r="T46" i="21"/>
  <c r="S46" i="21"/>
  <c r="Q46" i="21"/>
  <c r="P46" i="21"/>
  <c r="T45" i="21"/>
  <c r="S45" i="21"/>
  <c r="Q45" i="21"/>
  <c r="P45" i="21"/>
  <c r="T44" i="21"/>
  <c r="S44" i="21"/>
  <c r="Q44" i="21"/>
  <c r="P44" i="21"/>
  <c r="T43" i="21"/>
  <c r="S43" i="21"/>
  <c r="Q43" i="21"/>
  <c r="P43" i="21"/>
  <c r="T42" i="21"/>
  <c r="S42" i="21"/>
  <c r="Q42" i="21"/>
  <c r="P42" i="21"/>
  <c r="T41" i="21"/>
  <c r="S41" i="21"/>
  <c r="Q41" i="21"/>
  <c r="P41" i="21"/>
  <c r="T40" i="21"/>
  <c r="S40" i="21"/>
  <c r="Q40" i="21"/>
  <c r="P40" i="21"/>
  <c r="T39" i="21"/>
  <c r="S39" i="21"/>
  <c r="Q39" i="21"/>
  <c r="P39" i="21"/>
  <c r="T38" i="21"/>
  <c r="S38" i="21"/>
  <c r="Q38" i="21"/>
  <c r="P38" i="21"/>
  <c r="T37" i="21"/>
  <c r="S37" i="21"/>
  <c r="Q37" i="21"/>
  <c r="P37" i="21"/>
  <c r="T36" i="21"/>
  <c r="S36" i="21"/>
  <c r="Q36" i="21"/>
  <c r="P36" i="21"/>
  <c r="T35" i="21"/>
  <c r="S35" i="21"/>
  <c r="Q35" i="21"/>
  <c r="P35" i="21"/>
  <c r="T34" i="21"/>
  <c r="S34" i="21"/>
  <c r="Q34" i="21"/>
  <c r="P34" i="21"/>
  <c r="T33" i="21"/>
  <c r="S33" i="21"/>
  <c r="Q33" i="21"/>
  <c r="P33" i="21"/>
  <c r="T32" i="21"/>
  <c r="S32" i="21"/>
  <c r="Q32" i="21"/>
  <c r="P32" i="21"/>
  <c r="T31" i="21"/>
  <c r="S31" i="21"/>
  <c r="Q31" i="21"/>
  <c r="P31" i="21"/>
  <c r="T30" i="21"/>
  <c r="S30" i="21"/>
  <c r="Q30" i="21"/>
  <c r="P30" i="21"/>
  <c r="T29" i="21"/>
  <c r="S29" i="21"/>
  <c r="Q29" i="21"/>
  <c r="P29" i="21"/>
  <c r="T28" i="21"/>
  <c r="S28" i="21"/>
  <c r="Q28" i="21"/>
  <c r="P28" i="21"/>
  <c r="T27" i="21"/>
  <c r="S27" i="21"/>
  <c r="Q27" i="21"/>
  <c r="P27" i="21"/>
  <c r="T26" i="21"/>
  <c r="S26" i="21"/>
  <c r="P26" i="21"/>
  <c r="Q26" i="21" s="1"/>
  <c r="S25" i="21"/>
  <c r="T25" i="21" s="1"/>
  <c r="P25" i="21"/>
  <c r="S24" i="21"/>
  <c r="E18" i="21"/>
  <c r="L68" i="21" s="1"/>
  <c r="T31" i="18"/>
  <c r="Q27" i="18"/>
  <c r="S25" i="20"/>
  <c r="S26" i="20"/>
  <c r="S27" i="20"/>
  <c r="S28" i="20"/>
  <c r="S29" i="20"/>
  <c r="S30" i="20"/>
  <c r="S31" i="20"/>
  <c r="S32" i="20"/>
  <c r="S33" i="20"/>
  <c r="S34" i="20"/>
  <c r="S35" i="20"/>
  <c r="S36" i="20"/>
  <c r="S37" i="20"/>
  <c r="S38" i="20"/>
  <c r="S39" i="20"/>
  <c r="S40" i="20"/>
  <c r="S41" i="20"/>
  <c r="S42" i="20"/>
  <c r="S43" i="20"/>
  <c r="S44" i="20"/>
  <c r="S45" i="20"/>
  <c r="S46" i="20"/>
  <c r="S47" i="20"/>
  <c r="S48" i="20"/>
  <c r="S49" i="20"/>
  <c r="S50" i="20"/>
  <c r="S51" i="20"/>
  <c r="S52" i="20"/>
  <c r="S53" i="20"/>
  <c r="S54" i="20"/>
  <c r="S55" i="20"/>
  <c r="S56" i="20"/>
  <c r="S57" i="20"/>
  <c r="S58" i="20"/>
  <c r="S59" i="20"/>
  <c r="S60" i="20"/>
  <c r="S61" i="20"/>
  <c r="S62" i="20"/>
  <c r="S63" i="20"/>
  <c r="S64" i="20"/>
  <c r="S65" i="20"/>
  <c r="S66" i="20"/>
  <c r="S67" i="20"/>
  <c r="S68" i="20"/>
  <c r="P32" i="19"/>
  <c r="S25" i="19"/>
  <c r="S26" i="19"/>
  <c r="S27" i="19"/>
  <c r="S28" i="19"/>
  <c r="S29" i="19"/>
  <c r="S30" i="19"/>
  <c r="S31" i="19"/>
  <c r="S32" i="19"/>
  <c r="S33" i="19"/>
  <c r="S34" i="19"/>
  <c r="S35" i="19"/>
  <c r="S36" i="19"/>
  <c r="S37" i="19"/>
  <c r="S38" i="19"/>
  <c r="S39" i="19"/>
  <c r="S40" i="19"/>
  <c r="S41" i="19"/>
  <c r="S42" i="19"/>
  <c r="S43" i="19"/>
  <c r="S44" i="19"/>
  <c r="S45" i="19"/>
  <c r="S46" i="19"/>
  <c r="S47" i="19"/>
  <c r="S48" i="19"/>
  <c r="S49" i="19"/>
  <c r="S50" i="19"/>
  <c r="S51" i="19"/>
  <c r="S52" i="19"/>
  <c r="S53" i="19"/>
  <c r="S54" i="19"/>
  <c r="S55" i="19"/>
  <c r="S56" i="19"/>
  <c r="S57" i="19"/>
  <c r="S58" i="19"/>
  <c r="S59" i="19"/>
  <c r="S60" i="19"/>
  <c r="S61" i="19"/>
  <c r="S62" i="19"/>
  <c r="S63" i="19"/>
  <c r="S64" i="19"/>
  <c r="S65" i="19"/>
  <c r="S66" i="19"/>
  <c r="S67" i="19"/>
  <c r="S68" i="19"/>
  <c r="P42" i="19"/>
  <c r="J69" i="20"/>
  <c r="I69" i="20"/>
  <c r="H69" i="20"/>
  <c r="G69" i="20"/>
  <c r="F69" i="20"/>
  <c r="E69" i="20"/>
  <c r="D69" i="20"/>
  <c r="R68" i="20"/>
  <c r="P68" i="20"/>
  <c r="O68" i="20"/>
  <c r="R67" i="20"/>
  <c r="P67" i="20"/>
  <c r="O67" i="20"/>
  <c r="R66" i="20"/>
  <c r="P66" i="20"/>
  <c r="O66" i="20"/>
  <c r="R65" i="20"/>
  <c r="P65" i="20"/>
  <c r="O65" i="20"/>
  <c r="R64" i="20"/>
  <c r="P64" i="20"/>
  <c r="O64" i="20"/>
  <c r="R63" i="20"/>
  <c r="P63" i="20"/>
  <c r="O63" i="20"/>
  <c r="R62" i="20"/>
  <c r="P62" i="20"/>
  <c r="O62" i="20"/>
  <c r="R61" i="20"/>
  <c r="P61" i="20"/>
  <c r="O61" i="20"/>
  <c r="R60" i="20"/>
  <c r="P60" i="20"/>
  <c r="O60" i="20"/>
  <c r="R59" i="20"/>
  <c r="P59" i="20"/>
  <c r="O59" i="20"/>
  <c r="R58" i="20"/>
  <c r="P58" i="20"/>
  <c r="O58" i="20"/>
  <c r="R57" i="20"/>
  <c r="P57" i="20"/>
  <c r="O57" i="20"/>
  <c r="R56" i="20"/>
  <c r="P56" i="20"/>
  <c r="O56" i="20"/>
  <c r="R55" i="20"/>
  <c r="P55" i="20"/>
  <c r="O55" i="20"/>
  <c r="R54" i="20"/>
  <c r="P54" i="20"/>
  <c r="O54" i="20"/>
  <c r="R53" i="20"/>
  <c r="P53" i="20"/>
  <c r="O53" i="20"/>
  <c r="R52" i="20"/>
  <c r="P52" i="20"/>
  <c r="O52" i="20"/>
  <c r="R51" i="20"/>
  <c r="P51" i="20"/>
  <c r="O51" i="20"/>
  <c r="R50" i="20"/>
  <c r="P50" i="20"/>
  <c r="O50" i="20"/>
  <c r="R49" i="20"/>
  <c r="P49" i="20"/>
  <c r="O49" i="20"/>
  <c r="R48" i="20"/>
  <c r="P48" i="20"/>
  <c r="O48" i="20"/>
  <c r="R47" i="20"/>
  <c r="P47" i="20"/>
  <c r="O47" i="20"/>
  <c r="R46" i="20"/>
  <c r="P46" i="20"/>
  <c r="O46" i="20"/>
  <c r="R45" i="20"/>
  <c r="P45" i="20"/>
  <c r="O45" i="20"/>
  <c r="R44" i="20"/>
  <c r="P44" i="20"/>
  <c r="O44" i="20"/>
  <c r="R43" i="20"/>
  <c r="P43" i="20"/>
  <c r="O43" i="20"/>
  <c r="R42" i="20"/>
  <c r="P42" i="20"/>
  <c r="O42" i="20"/>
  <c r="R41" i="20"/>
  <c r="P41" i="20"/>
  <c r="O41" i="20"/>
  <c r="R40" i="20"/>
  <c r="P40" i="20"/>
  <c r="O40" i="20"/>
  <c r="R39" i="20"/>
  <c r="P39" i="20"/>
  <c r="O39" i="20"/>
  <c r="R38" i="20"/>
  <c r="P38" i="20"/>
  <c r="O38" i="20"/>
  <c r="R37" i="20"/>
  <c r="P37" i="20"/>
  <c r="O37" i="20"/>
  <c r="R36" i="20"/>
  <c r="P36" i="20"/>
  <c r="O36" i="20"/>
  <c r="R35" i="20"/>
  <c r="P35" i="20"/>
  <c r="O35" i="20"/>
  <c r="R34" i="20"/>
  <c r="P34" i="20"/>
  <c r="O34" i="20"/>
  <c r="R33" i="20"/>
  <c r="P33" i="20"/>
  <c r="O33" i="20"/>
  <c r="R32" i="20"/>
  <c r="P32" i="20"/>
  <c r="O32" i="20"/>
  <c r="R31" i="20"/>
  <c r="P31" i="20"/>
  <c r="O31" i="20"/>
  <c r="R30" i="20"/>
  <c r="P30" i="20"/>
  <c r="O30" i="20"/>
  <c r="R29" i="20"/>
  <c r="P29" i="20"/>
  <c r="O29" i="20"/>
  <c r="R28" i="20"/>
  <c r="P28" i="20"/>
  <c r="O28" i="20"/>
  <c r="R27" i="20"/>
  <c r="P27" i="20"/>
  <c r="O27" i="20"/>
  <c r="R26" i="20"/>
  <c r="P26" i="20"/>
  <c r="O26" i="20"/>
  <c r="R25" i="20"/>
  <c r="O25" i="20"/>
  <c r="R24" i="20"/>
  <c r="O24" i="20"/>
  <c r="F18" i="20"/>
  <c r="K68" i="20" s="1"/>
  <c r="K25" i="20" l="1"/>
  <c r="P25" i="20" s="1"/>
  <c r="Q24" i="21"/>
  <c r="L31" i="21"/>
  <c r="L47" i="21"/>
  <c r="L28" i="21"/>
  <c r="L37" i="21"/>
  <c r="L53" i="21"/>
  <c r="L41" i="21"/>
  <c r="L57" i="21"/>
  <c r="L63" i="21"/>
  <c r="L25" i="21"/>
  <c r="Q25" i="21" s="1"/>
  <c r="L43" i="21"/>
  <c r="L59" i="21"/>
  <c r="L29" i="21"/>
  <c r="L27" i="21"/>
  <c r="L33" i="21"/>
  <c r="L49" i="21"/>
  <c r="L65" i="21"/>
  <c r="L39" i="21"/>
  <c r="L55" i="21"/>
  <c r="L45" i="21"/>
  <c r="L61" i="21"/>
  <c r="L26" i="21"/>
  <c r="L35" i="21"/>
  <c r="L51" i="21"/>
  <c r="L67" i="21"/>
  <c r="L30" i="21"/>
  <c r="L34" i="21"/>
  <c r="L38" i="21"/>
  <c r="L42" i="21"/>
  <c r="L46" i="21"/>
  <c r="L50" i="21"/>
  <c r="L54" i="21"/>
  <c r="L58" i="21"/>
  <c r="L62" i="21"/>
  <c r="L66" i="21"/>
  <c r="L32" i="21"/>
  <c r="L36" i="21"/>
  <c r="L40" i="21"/>
  <c r="L44" i="21"/>
  <c r="L48" i="21"/>
  <c r="L52" i="21"/>
  <c r="L56" i="21"/>
  <c r="L60" i="21"/>
  <c r="L64" i="21"/>
  <c r="K29" i="20"/>
  <c r="K33" i="20"/>
  <c r="K27" i="20"/>
  <c r="K31" i="20"/>
  <c r="K35" i="20"/>
  <c r="K39" i="20"/>
  <c r="K43" i="20"/>
  <c r="K47" i="20"/>
  <c r="K51" i="20"/>
  <c r="K55" i="20"/>
  <c r="K59" i="20"/>
  <c r="K63" i="20"/>
  <c r="K67" i="20"/>
  <c r="K50" i="20"/>
  <c r="K54" i="20"/>
  <c r="K58" i="20"/>
  <c r="K62" i="20"/>
  <c r="K66" i="20"/>
  <c r="K26" i="20"/>
  <c r="K30" i="20"/>
  <c r="K34" i="20"/>
  <c r="K38" i="20"/>
  <c r="K42" i="20"/>
  <c r="K46" i="20"/>
  <c r="K37" i="20"/>
  <c r="K41" i="20"/>
  <c r="K45" i="20"/>
  <c r="K49" i="20"/>
  <c r="K53" i="20"/>
  <c r="K57" i="20"/>
  <c r="K61" i="20"/>
  <c r="K65" i="20"/>
  <c r="K28" i="20"/>
  <c r="K32" i="20"/>
  <c r="K36" i="20"/>
  <c r="K40" i="20"/>
  <c r="K44" i="20"/>
  <c r="K48" i="20"/>
  <c r="K52" i="20"/>
  <c r="K56" i="20"/>
  <c r="K60" i="20"/>
  <c r="K64" i="20"/>
  <c r="S24" i="20" l="1"/>
  <c r="P24" i="20"/>
  <c r="S69" i="20"/>
  <c r="P69" i="20"/>
  <c r="Q69" i="21"/>
  <c r="T24" i="21"/>
  <c r="T69" i="21" s="1"/>
  <c r="L69" i="21"/>
  <c r="M69" i="21"/>
  <c r="K69" i="20"/>
  <c r="L69" i="20"/>
  <c r="P26" i="19" l="1"/>
  <c r="P27" i="19"/>
  <c r="P28" i="19"/>
  <c r="P29" i="19"/>
  <c r="P30" i="19"/>
  <c r="P31" i="19"/>
  <c r="P33" i="19"/>
  <c r="P34" i="19"/>
  <c r="P35" i="19"/>
  <c r="P36" i="19"/>
  <c r="P37" i="19"/>
  <c r="P38" i="19"/>
  <c r="P39" i="19"/>
  <c r="P40" i="19"/>
  <c r="P41"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F18" i="19"/>
  <c r="K24" i="19" s="1"/>
  <c r="J69" i="19"/>
  <c r="I69" i="19"/>
  <c r="H69" i="19"/>
  <c r="G69" i="19"/>
  <c r="F69" i="19"/>
  <c r="E69" i="19"/>
  <c r="D69" i="19"/>
  <c r="R68" i="19"/>
  <c r="O68" i="19"/>
  <c r="R67" i="19"/>
  <c r="O67" i="19"/>
  <c r="R66" i="19"/>
  <c r="O66" i="19"/>
  <c r="R65" i="19"/>
  <c r="O65" i="19"/>
  <c r="R64" i="19"/>
  <c r="O64" i="19"/>
  <c r="R63" i="19"/>
  <c r="O63" i="19"/>
  <c r="R62" i="19"/>
  <c r="O62" i="19"/>
  <c r="R61" i="19"/>
  <c r="O61" i="19"/>
  <c r="R60" i="19"/>
  <c r="O60" i="19"/>
  <c r="R59" i="19"/>
  <c r="O59" i="19"/>
  <c r="R58" i="19"/>
  <c r="O58" i="19"/>
  <c r="R57" i="19"/>
  <c r="O57" i="19"/>
  <c r="R56" i="19"/>
  <c r="O56" i="19"/>
  <c r="R55" i="19"/>
  <c r="O55" i="19"/>
  <c r="R54" i="19"/>
  <c r="O54" i="19"/>
  <c r="R53" i="19"/>
  <c r="O53" i="19"/>
  <c r="R52" i="19"/>
  <c r="O52" i="19"/>
  <c r="R51" i="19"/>
  <c r="O51" i="19"/>
  <c r="R50" i="19"/>
  <c r="O50" i="19"/>
  <c r="R49" i="19"/>
  <c r="O49" i="19"/>
  <c r="R48" i="19"/>
  <c r="O48" i="19"/>
  <c r="R47" i="19"/>
  <c r="O47" i="19"/>
  <c r="R46" i="19"/>
  <c r="O46" i="19"/>
  <c r="R45" i="19"/>
  <c r="O45" i="19"/>
  <c r="R44" i="19"/>
  <c r="O44" i="19"/>
  <c r="R43" i="19"/>
  <c r="O43" i="19"/>
  <c r="R42" i="19"/>
  <c r="O42" i="19"/>
  <c r="R41" i="19"/>
  <c r="O41" i="19"/>
  <c r="R40" i="19"/>
  <c r="O40" i="19"/>
  <c r="R39" i="19"/>
  <c r="O39" i="19"/>
  <c r="R38" i="19"/>
  <c r="O38" i="19"/>
  <c r="R37" i="19"/>
  <c r="O37" i="19"/>
  <c r="R36" i="19"/>
  <c r="O36" i="19"/>
  <c r="R35" i="19"/>
  <c r="O35" i="19"/>
  <c r="R34" i="19"/>
  <c r="O34" i="19"/>
  <c r="R33" i="19"/>
  <c r="O33" i="19"/>
  <c r="R32" i="19"/>
  <c r="O32" i="19"/>
  <c r="R31" i="19"/>
  <c r="O31" i="19"/>
  <c r="R30" i="19"/>
  <c r="O30" i="19"/>
  <c r="R29" i="19"/>
  <c r="O29" i="19"/>
  <c r="R28" i="19"/>
  <c r="R27" i="19"/>
  <c r="R26" i="19"/>
  <c r="R25" i="19"/>
  <c r="R24" i="19"/>
  <c r="T26" i="18"/>
  <c r="T27" i="18"/>
  <c r="T28" i="18"/>
  <c r="T29" i="18"/>
  <c r="T30" i="18"/>
  <c r="T32" i="18"/>
  <c r="T33" i="18"/>
  <c r="T34" i="18"/>
  <c r="T35" i="18"/>
  <c r="T36" i="18"/>
  <c r="T37" i="18"/>
  <c r="T38" i="18"/>
  <c r="T39" i="18"/>
  <c r="T40" i="18"/>
  <c r="T41" i="18"/>
  <c r="T42" i="18"/>
  <c r="T43" i="18"/>
  <c r="T44" i="18"/>
  <c r="T45" i="18"/>
  <c r="T46" i="18"/>
  <c r="T47" i="18"/>
  <c r="T48" i="18"/>
  <c r="T49" i="18"/>
  <c r="T50" i="18"/>
  <c r="T51" i="18"/>
  <c r="T52" i="18"/>
  <c r="T53" i="18"/>
  <c r="T54" i="18"/>
  <c r="T55" i="18"/>
  <c r="T56" i="18"/>
  <c r="T57" i="18"/>
  <c r="T58" i="18"/>
  <c r="T59" i="18"/>
  <c r="T60" i="18"/>
  <c r="T61" i="18"/>
  <c r="T62" i="18"/>
  <c r="T63" i="18"/>
  <c r="T64" i="18"/>
  <c r="T65" i="18"/>
  <c r="T66" i="18"/>
  <c r="T67" i="18"/>
  <c r="T68" i="18"/>
  <c r="Q26"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E18" i="18"/>
  <c r="K69" i="18"/>
  <c r="J69" i="18"/>
  <c r="I69" i="18"/>
  <c r="H69" i="18"/>
  <c r="G69" i="18"/>
  <c r="F69" i="18"/>
  <c r="E69" i="18"/>
  <c r="S68" i="18"/>
  <c r="P68" i="18"/>
  <c r="S67" i="18"/>
  <c r="P67" i="18"/>
  <c r="S66" i="18"/>
  <c r="P66" i="18"/>
  <c r="S65" i="18"/>
  <c r="P65" i="18"/>
  <c r="S64" i="18"/>
  <c r="P64" i="18"/>
  <c r="S63" i="18"/>
  <c r="P63" i="18"/>
  <c r="S62" i="18"/>
  <c r="P62" i="18"/>
  <c r="S61" i="18"/>
  <c r="P61" i="18"/>
  <c r="S60" i="18"/>
  <c r="P60" i="18"/>
  <c r="S59" i="18"/>
  <c r="P59" i="18"/>
  <c r="S58" i="18"/>
  <c r="P58" i="18"/>
  <c r="S57" i="18"/>
  <c r="P57" i="18"/>
  <c r="S56" i="18"/>
  <c r="P56" i="18"/>
  <c r="S55" i="18"/>
  <c r="P55" i="18"/>
  <c r="S54" i="18"/>
  <c r="P54" i="18"/>
  <c r="S53" i="18"/>
  <c r="P53" i="18"/>
  <c r="S52" i="18"/>
  <c r="P52" i="18"/>
  <c r="S51" i="18"/>
  <c r="P51" i="18"/>
  <c r="S50" i="18"/>
  <c r="P50" i="18"/>
  <c r="S49" i="18"/>
  <c r="P49" i="18"/>
  <c r="S48" i="18"/>
  <c r="P48" i="18"/>
  <c r="S47" i="18"/>
  <c r="P47" i="18"/>
  <c r="S46" i="18"/>
  <c r="P46" i="18"/>
  <c r="S45" i="18"/>
  <c r="P45" i="18"/>
  <c r="S44" i="18"/>
  <c r="P44" i="18"/>
  <c r="S43" i="18"/>
  <c r="P43" i="18"/>
  <c r="S42" i="18"/>
  <c r="P42" i="18"/>
  <c r="S41" i="18"/>
  <c r="P41" i="18"/>
  <c r="S40" i="18"/>
  <c r="P40" i="18"/>
  <c r="S39" i="18"/>
  <c r="P39" i="18"/>
  <c r="S38" i="18"/>
  <c r="P38" i="18"/>
  <c r="S37" i="18"/>
  <c r="P37" i="18"/>
  <c r="S36" i="18"/>
  <c r="P36" i="18"/>
  <c r="S35" i="18"/>
  <c r="P35" i="18"/>
  <c r="S34" i="18"/>
  <c r="P34" i="18"/>
  <c r="S33" i="18"/>
  <c r="P33" i="18"/>
  <c r="S32" i="18"/>
  <c r="P32" i="18"/>
  <c r="S31" i="18"/>
  <c r="P31" i="18"/>
  <c r="S30" i="18"/>
  <c r="P30" i="18"/>
  <c r="S29" i="18"/>
  <c r="P29" i="18"/>
  <c r="S28" i="18"/>
  <c r="P28" i="18"/>
  <c r="S27" i="18"/>
  <c r="P27" i="18"/>
  <c r="S26" i="18"/>
  <c r="P26" i="18"/>
  <c r="S25" i="18"/>
  <c r="P25" i="18"/>
  <c r="S24" i="18"/>
  <c r="P24" i="18"/>
  <c r="L29" i="18" l="1"/>
  <c r="L28" i="18"/>
  <c r="L66" i="18"/>
  <c r="L65" i="18"/>
  <c r="L41" i="18"/>
  <c r="L59" i="18"/>
  <c r="L51" i="18"/>
  <c r="L35" i="18"/>
  <c r="L43" i="18"/>
  <c r="L58" i="18"/>
  <c r="L33" i="18"/>
  <c r="L57" i="18"/>
  <c r="L26" i="18"/>
  <c r="L50" i="18"/>
  <c r="L67" i="18"/>
  <c r="L49" i="18"/>
  <c r="L42" i="18"/>
  <c r="L34" i="18"/>
  <c r="L25" i="18"/>
  <c r="L64" i="18"/>
  <c r="L56" i="18"/>
  <c r="L48" i="18"/>
  <c r="L40" i="18"/>
  <c r="L32" i="18"/>
  <c r="L63" i="18"/>
  <c r="L55" i="18"/>
  <c r="L47" i="18"/>
  <c r="L39" i="18"/>
  <c r="L31" i="18"/>
  <c r="L62" i="18"/>
  <c r="L54" i="18"/>
  <c r="L46" i="18"/>
  <c r="L38" i="18"/>
  <c r="L30" i="18"/>
  <c r="L24" i="18"/>
  <c r="Q24" i="18" s="1"/>
  <c r="L61" i="18"/>
  <c r="L53" i="18"/>
  <c r="L45" i="18"/>
  <c r="L37" i="18"/>
  <c r="L68" i="18"/>
  <c r="L60" i="18"/>
  <c r="L52" i="18"/>
  <c r="L44" i="18"/>
  <c r="L36" i="18"/>
  <c r="L27" i="18"/>
  <c r="K25" i="19"/>
  <c r="P25" i="19" s="1"/>
  <c r="P24" i="19"/>
  <c r="K56" i="19"/>
  <c r="K39" i="19"/>
  <c r="K48" i="19"/>
  <c r="K64" i="19"/>
  <c r="K63" i="19"/>
  <c r="K47" i="19"/>
  <c r="K32" i="19"/>
  <c r="K31" i="19"/>
  <c r="K55" i="19"/>
  <c r="K40" i="19"/>
  <c r="K38" i="19"/>
  <c r="K62" i="19"/>
  <c r="K54" i="19"/>
  <c r="K46" i="19"/>
  <c r="K30" i="19"/>
  <c r="K61" i="19"/>
  <c r="K53" i="19"/>
  <c r="K45" i="19"/>
  <c r="K37" i="19"/>
  <c r="K29" i="19"/>
  <c r="K60" i="19"/>
  <c r="K44" i="19"/>
  <c r="K28" i="19"/>
  <c r="K67" i="19"/>
  <c r="K59" i="19"/>
  <c r="K51" i="19"/>
  <c r="K43" i="19"/>
  <c r="K35" i="19"/>
  <c r="K27" i="19"/>
  <c r="K68" i="19"/>
  <c r="K66" i="19"/>
  <c r="K58" i="19"/>
  <c r="K50" i="19"/>
  <c r="K42" i="19"/>
  <c r="K34" i="19"/>
  <c r="K26" i="19"/>
  <c r="K52" i="19"/>
  <c r="K36" i="19"/>
  <c r="K65" i="19"/>
  <c r="K57" i="19"/>
  <c r="K49" i="19"/>
  <c r="K41" i="19"/>
  <c r="K33" i="19"/>
  <c r="T24" i="18" l="1"/>
  <c r="S24" i="19"/>
  <c r="K69" i="19"/>
  <c r="Q25" i="18" l="1"/>
  <c r="Q69" i="18" s="1"/>
  <c r="T25" i="18"/>
  <c r="L69" i="19"/>
  <c r="P69" i="19"/>
  <c r="S69" i="19"/>
  <c r="L69" i="18"/>
  <c r="M69" i="18"/>
  <c r="T69" i="18"/>
  <c r="C8" i="6" l="1"/>
  <c r="Q8" i="6" l="1"/>
  <c r="P8" i="6"/>
  <c r="O8" i="6"/>
  <c r="N8" i="6"/>
  <c r="M8" i="6"/>
  <c r="L8" i="6"/>
  <c r="K8" i="6"/>
  <c r="J8" i="6"/>
  <c r="I8" i="6"/>
  <c r="H8" i="6"/>
  <c r="G8" i="6"/>
  <c r="F8" i="6"/>
  <c r="E8" i="6"/>
  <c r="D8" i="6"/>
</calcChain>
</file>

<file path=xl/sharedStrings.xml><?xml version="1.0" encoding="utf-8"?>
<sst xmlns="http://schemas.openxmlformats.org/spreadsheetml/2006/main" count="261" uniqueCount="93">
  <si>
    <t>Darbo savaitės trukmė</t>
  </si>
  <si>
    <t>5 dienų darbo savaitė</t>
  </si>
  <si>
    <t>6 dienų darbo savaitė</t>
  </si>
  <si>
    <t>Vidutinis metinis darbo dienų skaičius</t>
  </si>
  <si>
    <t>2  priedas.  Kasmetinių atostogų išmokų fiksuotosios normos</t>
  </si>
  <si>
    <t>Fizinio veiklos įgyven-dinimo rodiklio Nr.</t>
  </si>
  <si>
    <t>Vardas, pavardė</t>
  </si>
  <si>
    <t>Pareigos</t>
  </si>
  <si>
    <t>Viso dirbta dienų/ valandų (skaičius)</t>
  </si>
  <si>
    <t>Priskaičiuotas darbo užmokestis ir susijusios sąnaudos</t>
  </si>
  <si>
    <t>Darbo savaitės trukmė darbo dienomis</t>
  </si>
  <si>
    <t>Pareiginis darbo užmokestis, Eur</t>
  </si>
  <si>
    <t>Priedai ir priemokos, Eur</t>
  </si>
  <si>
    <t>Darbdavio mokama ligos pašalpa, Eur</t>
  </si>
  <si>
    <t>Iš viso:</t>
  </si>
  <si>
    <t>Kasmetinių atostogų išmokų fiksuotosios normos apskaičiuojamos pagal formulę:</t>
  </si>
  <si>
    <t>Nustatyta kasmetinių atostogų išmokų fiksuotoji norma</t>
  </si>
  <si>
    <t>Vidutinis mėnesio darbo valandų skaičius</t>
  </si>
  <si>
    <t>Bendra (5 ir 6 d.d. savaitė)</t>
  </si>
  <si>
    <t>Papildomų poilsio dienų išmokų fiksuotosios normos nuo tinkamų finansuoti darbo užmokesčio išlaidų, kai papildomų poilsio dienų skaičius per mėnesį yra (dienomis/valandomis):</t>
  </si>
  <si>
    <t>3 priedas. Papildomų poilsio dienų išmokų fiksuotosios normos</t>
  </si>
  <si>
    <t>Projekto kodas</t>
  </si>
  <si>
    <t>Deklaruojamos kasmetinių atostogų sąnaudos (įskaitant darbdavio mokesčius), Eur</t>
  </si>
  <si>
    <t>Papildomų poilsio dienų skaičius per ataskaitinį mėnesį</t>
  </si>
  <si>
    <t>Deklaruojamos papildomų poilsio dienų sąnaudos (įskaitant darbdavio mokesčius), Eur</t>
  </si>
  <si>
    <t>PAŽYMA DĖL DARBO UŽMOKESČIO PRISKAITYMO, IŠMOKĖJIMO IR PRISKYRIMO PROJEKTUI, TAIKANT KASMETINIŲ ATOSTOGŲ IR PAPILDOMO POILSIO DIENŲ IŠMOKŲ FIKSUOTĄSIAS NORMAS</t>
  </si>
  <si>
    <t>Nustatyta papildomų poilsio dienų išmokų fiksuotoji norma</t>
  </si>
  <si>
    <t>KASMETINIŲ ATOSTOGŲ IŠMOKŲ FIKSUOTŲJŲ NORMŲ NUSTATYMO TYRIMO ATASKAITOS</t>
  </si>
  <si>
    <t xml:space="preserve"> </t>
  </si>
  <si>
    <t>Projekto vykdytojo/partnerio pavadinimas</t>
  </si>
  <si>
    <t>(pareigos)</t>
  </si>
  <si>
    <t>(parašas)</t>
  </si>
  <si>
    <t>(vardas, pavardė)</t>
  </si>
  <si>
    <t>Už</t>
  </si>
  <si>
    <t>m.</t>
  </si>
  <si>
    <t>mėn.</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</si>
  <si>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</si>
  <si>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</si>
  <si>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t>Prašomų pripažinti tinkamomis finansuoti išlaidų suma, Eur</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</si>
  <si>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darbu vykdant Projekto veiklas;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</si>
  <si>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r>
      <t>3. DEKLARACIJA</t>
    </r>
    <r>
      <rPr>
        <sz val="10"/>
        <rFont val="Times New Roman"/>
        <family val="1"/>
        <charset val="186"/>
      </rPr>
      <t xml:space="preserve">              </t>
    </r>
  </si>
  <si>
    <t>Nr.</t>
  </si>
  <si>
    <t>Projektui priskirtinų dienų/ valandų (skaičius)</t>
  </si>
  <si>
    <r>
      <t xml:space="preserve">Kasmetinių atostogų išmokų fiksuotosios normos nuo tinkamų finansuoti darbo užmokesčio išlaidų, kai kasmetinių atostogų </t>
    </r>
    <r>
      <rPr>
        <b/>
        <sz val="9"/>
        <color theme="1"/>
        <rFont val="Calibri"/>
        <family val="2"/>
        <charset val="186"/>
      </rPr>
      <t>darbo</t>
    </r>
    <r>
      <rPr>
        <sz val="9"/>
        <color theme="1"/>
        <rFont val="Calibri"/>
        <family val="2"/>
        <charset val="186"/>
      </rPr>
      <t xml:space="preserve"> dienų skaičius yra:</t>
    </r>
  </si>
  <si>
    <t>Kasmetinių atostogų išmokų fiksuotoji norma = kasmetinių atostogų darbo dienų skaičius  / (vidutinis metinis darbo dienų skaičius - kasmetinių atostogų darbo dienų skaičius ) x 100</t>
  </si>
  <si>
    <r>
      <t xml:space="preserve">Kasmetinių atostogų išmokų fiksuotosios normos nuo tinkamų finansuoti darbo užmokesčio išlaidų, kai kasmetinių atostogų </t>
    </r>
    <r>
      <rPr>
        <b/>
        <sz val="9"/>
        <color theme="1"/>
        <rFont val="Calibri"/>
        <family val="2"/>
        <charset val="186"/>
      </rPr>
      <t>kalendorinių</t>
    </r>
    <r>
      <rPr>
        <sz val="9"/>
        <color theme="1"/>
        <rFont val="Calibri"/>
        <family val="2"/>
        <charset val="186"/>
      </rPr>
      <t xml:space="preserve"> dienų skaičius yra:</t>
    </r>
  </si>
  <si>
    <t>Kasmetinių atostogų išmokų fiksuotoji norma, esant 5 d.d. savaitei = kasmetinių atostogų kalendorinių dienų skaičius x 5 / 7  / (vidutinis metinis darbo dienų skaičius - kasmetinių atostogų kalendorinių dienų skaičius x 5 / 7 ) x 100</t>
  </si>
  <si>
    <t>Kasmetinių atostogų išmokų fiksuotoji norma, esant 6 d.d. savaitei = kasmetinių atostogų kalendorinių dienų skaičius x 6 / 7  / (vidutinis metinis darbo dienų skaičius - kasmetinių atostogų kalendorinių dienų skaičius x 6 / 7 ) x 100</t>
  </si>
  <si>
    <t>Kasmetinių atostogų darbo dienų skaičius</t>
  </si>
  <si>
    <t>Darbo užmokesčio sąnaudos su darbdavio  įmokomis, Eur</t>
  </si>
  <si>
    <t>1.1.1.</t>
  </si>
  <si>
    <t>Vardenis Pavardenis 1</t>
  </si>
  <si>
    <t>Specialistas 1</t>
  </si>
  <si>
    <t>Vardenis Pavardenis 2</t>
  </si>
  <si>
    <t>Specialistas 2</t>
  </si>
  <si>
    <t>Vardenis Pavardenis 3</t>
  </si>
  <si>
    <t>Specialistas 3</t>
  </si>
  <si>
    <t>1.1.2.</t>
  </si>
  <si>
    <t>Vardenis Pavardenis 4</t>
  </si>
  <si>
    <t>Specialistas 4</t>
  </si>
  <si>
    <t>Vardenis Pavardenis 5</t>
  </si>
  <si>
    <t>Specialistas 5</t>
  </si>
  <si>
    <t>Vardenis Pavardenis 6</t>
  </si>
  <si>
    <t>Specialistas 6</t>
  </si>
  <si>
    <t>2.1.1.</t>
  </si>
  <si>
    <t>Vardenis Pavardenis 7</t>
  </si>
  <si>
    <t>Specialistas 7</t>
  </si>
  <si>
    <t>2.1. Kasmetinių atostogų išmokų fiksuotosios normos, taikomos nuo 2017 m. liepos 1 d. darbuotojams, kuriems kasmetinės atostogos skaičiuojamos darbo dienomis</t>
  </si>
  <si>
    <t>2.2. Kasmetinių atostogų išmokų fiksuotosios normos, taikomos nuo 2017 m. liepos 1 d. darbuotojams, kuriems kasmetinės atostogos skaičiuojamos kalendorinėmis dienomis</t>
  </si>
  <si>
    <t>Komentaras</t>
  </si>
  <si>
    <t>** Taikoma politinėms partijoms, profesinėms sąjungas, religinėms bendruomenėms ir bendrijoms.</t>
  </si>
  <si>
    <t>Terminuota</t>
  </si>
  <si>
    <t>Neterminuota</t>
  </si>
  <si>
    <t>*Organizacijos tipas pasirenkamas iš sąrašo. Atsižvelgiant į pasirinktą organizacijos tipą, nurodomas bendras įmokų tarifas Garantiniam fondui, Ilgalaikio darbo išmokų fondui ir Nelaimingų atsitikimų darbe ir profesinių ligų socialiniam draudimui</t>
  </si>
  <si>
    <t>Darbo sutarties tipas (nuo tipo priklauso įmokos tarifas Nedarbo socialiniam draudimui)</t>
  </si>
  <si>
    <t>Darbo užmokestis už viršvalandinį darbą, darbą poilsio ir švenčių dienomis, darbą naktį,  Eur ****</t>
  </si>
  <si>
    <t>Mėnesinės premijos arba mėnesiui tenkanti premijų dalis***, Eur</t>
  </si>
  <si>
    <t>**** Nepildoma, kai darbuotojo prašymu pagal LR DK 144 straipsnį dirbtas laikas pridedamas prie kasmetinių atostogų ir pažymima komentaro stulpelyje, kad laikas pridėtas prie kasmetinių atostogų.</t>
  </si>
  <si>
    <t>Kitos organizacijos**</t>
  </si>
  <si>
    <t>7</t>
  </si>
  <si>
    <t>sausio</t>
  </si>
  <si>
    <t>2019-01</t>
  </si>
  <si>
    <t>XXX</t>
  </si>
  <si>
    <t>YYY</t>
  </si>
  <si>
    <t>Kitos organizacijos** Neterminuota</t>
  </si>
  <si>
    <t>13=12*6/5</t>
  </si>
  <si>
    <t>6</t>
  </si>
  <si>
    <t>12=11*5/4</t>
  </si>
  <si>
    <t>Organizacijos ir darbo sutarties tipas*</t>
  </si>
  <si>
    <t>*Organizacijos tipas pasirenkamas iš sąrašo. Atsižvelgiant į pasirinktą organizacijos tipą, nurodomas bendras įmokų tarifas Nedarbo socialiniam draudimui, Garantiniam fondui, Ilgalaikio darbo išmokų fondui ir Nelaimingų atsitikimų darbe ir profesinių ligų socialiniam draudimui</t>
  </si>
  <si>
    <t>Organizacijos tipas*</t>
  </si>
  <si>
    <t>*** Pagal DK 139 str. 2 d. 5 p. "Premijos, už atliktą darbą, nustatytos šalių susitarimu ar mokamos pagal darbo teisės normas ar darbovietėje taikomą darbo apmokėjimo sistemą".</t>
  </si>
  <si>
    <t>FORMAI PRITARTA
2014–2020 m. Europos Sąjungos struktūrinių fondų administravimo darbo grupės, sudarytos Lietuvos Respublikos finansų ministro 2013 m. liepos 11 d. įsakymu Nr. 1K-243 „Dėl darbo grupės sudarymo“, 2018 m. gruodžio 19 d. posėdžio protokolu Nr. 4 (43)</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</si>
</sst>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2"/>
      <color rgb="FF333333"/>
      <name val="Times New Roman"/>
      <family val="1"/>
      <charset val="186"/>
    </font>
    <font>
      <sz val="12"/>
      <color indexed="8"/>
      <name val="Times New Roman"/>
      <family val="1"/>
      <charset val="186"/>
    </font>
    <font>
      <b/>
      <sz val="9"/>
      <color rgb="FFFF0000"/>
      <name val="Calibri"/>
      <family val="2"/>
      <charset val="186"/>
    </font>
    <font>
      <sz val="9"/>
      <color theme="1"/>
      <name val="Calibri"/>
      <family val="2"/>
      <charset val="186"/>
    </font>
    <font>
      <b/>
      <sz val="10"/>
      <color indexed="8"/>
      <name val="Times New Roman"/>
      <family val="1"/>
      <charset val="186"/>
    </font>
    <font>
      <sz val="11"/>
      <name val="Arial"/>
      <family val="2"/>
      <charset val="186"/>
    </font>
    <font>
      <sz val="10"/>
      <color rgb="FFFF0000"/>
      <name val="Times New Roman"/>
      <family val="1"/>
      <charset val="186"/>
    </font>
    <font>
      <sz val="11"/>
      <color indexed="8"/>
      <name val="Times New Roman"/>
      <family val="1"/>
      <charset val="186"/>
    </font>
  </fonts>
  <fills count="2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6">
    <xf numFmtId="0" fontId="0"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9" applyNumberFormat="0" applyAlignment="0" applyProtection="0"/>
    <xf numFmtId="0" fontId="13" fillId="23" borderId="10" applyNumberFormat="0" applyAlignment="0" applyProtection="0"/>
    <xf numFmtId="0" fontId="14" fillId="9" borderId="9" applyNumberFormat="0" applyAlignment="0" applyProtection="0"/>
    <xf numFmtId="0" fontId="15" fillId="0" borderId="11" applyNumberFormat="0" applyFill="0" applyAlignment="0" applyProtection="0"/>
    <xf numFmtId="0" fontId="16" fillId="24" borderId="0" applyNumberFormat="0" applyBorder="0" applyAlignment="0" applyProtection="0"/>
    <xf numFmtId="0" fontId="2" fillId="25" borderId="12" applyNumberFormat="0" applyFont="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cellStyleXfs>
  <cellXfs count="126">
    <xf numFmtId="0" fontId="0" fillId="0" borderId="0" xfId="0"/>
    <xf numFmtId="0" fontId="0" fillId="0" borderId="1" xfId="0" applyBorder="1" applyAlignment="1">
      <alignment horizontal="center"/>
    </xf>
    <xf numFmtId="0" fontId="1" fillId="0" borderId="0" xfId="0" applyFont="1"/>
    <xf numFmtId="0" fontId="6" fillId="0" borderId="1" xfId="1" applyFont="1" applyBorder="1" applyAlignment="1">
      <alignment vertical="center"/>
    </xf>
    <xf numFmtId="4" fontId="6" fillId="0" borderId="1" xfId="1" applyNumberFormat="1" applyFont="1" applyBorder="1" applyAlignment="1">
      <alignment horizontal="center" vertical="center"/>
    </xf>
    <xf numFmtId="0" fontId="8" fillId="0" borderId="0" xfId="1" applyFont="1" applyBorder="1" applyAlignment="1">
      <alignment horizontal="center"/>
    </xf>
    <xf numFmtId="0" fontId="8" fillId="0" borderId="0" xfId="1" applyFont="1" applyBorder="1"/>
    <xf numFmtId="2" fontId="8" fillId="0" borderId="0" xfId="1" applyNumberFormat="1" applyFont="1" applyBorder="1" applyAlignment="1">
      <alignment horizontal="center"/>
    </xf>
    <xf numFmtId="2" fontId="8" fillId="0" borderId="0" xfId="1" applyNumberFormat="1"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5" fillId="0" borderId="0" xfId="1" applyFont="1" applyBorder="1" applyAlignment="1">
      <alignment vertical="top" wrapText="1"/>
    </xf>
    <xf numFmtId="0" fontId="6" fillId="0" borderId="0" xfId="1" applyFont="1" applyBorder="1"/>
    <xf numFmtId="2" fontId="6" fillId="0" borderId="1" xfId="0" applyNumberFormat="1" applyFont="1" applyFill="1" applyBorder="1" applyAlignment="1">
      <alignment horizontal="center" vertical="center"/>
    </xf>
    <xf numFmtId="0" fontId="0" fillId="0" borderId="0" xfId="0" applyAlignment="1">
      <alignment horizontal="center"/>
    </xf>
    <xf numFmtId="0" fontId="7" fillId="26" borderId="1" xfId="1" applyFont="1" applyFill="1" applyBorder="1" applyAlignment="1">
      <alignment horizontal="center" vertical="center"/>
    </xf>
    <xf numFmtId="0" fontId="6" fillId="0" borderId="0" xfId="1" applyFont="1"/>
    <xf numFmtId="0" fontId="3" fillId="0" borderId="0" xfId="1" applyFont="1"/>
    <xf numFmtId="0" fontId="6" fillId="0" borderId="0" xfId="1" applyFont="1" applyAlignment="1"/>
    <xf numFmtId="0" fontId="6" fillId="0" borderId="0" xfId="1" applyFont="1" applyFill="1" applyBorder="1"/>
    <xf numFmtId="0" fontId="6" fillId="0" borderId="8" xfId="1" applyFont="1" applyFill="1" applyBorder="1"/>
    <xf numFmtId="0" fontId="6" fillId="0" borderId="0" xfId="1" applyFont="1" applyFill="1"/>
    <xf numFmtId="0" fontId="6" fillId="0" borderId="0" xfId="1" applyFont="1" applyBorder="1" applyAlignment="1"/>
    <xf numFmtId="0" fontId="6" fillId="0" borderId="0" xfId="1" applyFont="1" applyBorder="1" applyAlignment="1">
      <alignment wrapText="1"/>
    </xf>
    <xf numFmtId="0" fontId="6" fillId="0" borderId="0" xfId="0" applyFont="1"/>
    <xf numFmtId="0" fontId="17" fillId="0" borderId="0" xfId="0" applyFont="1"/>
    <xf numFmtId="0" fontId="18" fillId="0" borderId="0" xfId="0" applyFont="1" applyAlignment="1"/>
    <xf numFmtId="0" fontId="4" fillId="0" borderId="0" xfId="1" applyFont="1" applyAlignment="1"/>
    <xf numFmtId="0" fontId="4" fillId="0" borderId="0" xfId="1" applyFont="1" applyAlignment="1">
      <alignment horizontal="right"/>
    </xf>
    <xf numFmtId="0" fontId="4" fillId="0" borderId="8" xfId="1" applyFont="1" applyBorder="1" applyAlignment="1"/>
    <xf numFmtId="49" fontId="7" fillId="26" borderId="1" xfId="1" applyNumberFormat="1" applyFont="1" applyFill="1" applyBorder="1" applyAlignment="1">
      <alignment horizontal="center" vertical="center" wrapText="1"/>
    </xf>
    <xf numFmtId="4" fontId="7" fillId="26" borderId="1" xfId="1" applyNumberFormat="1" applyFont="1" applyFill="1" applyBorder="1" applyAlignment="1">
      <alignment horizontal="center" vertical="center"/>
    </xf>
    <xf numFmtId="3" fontId="6" fillId="0" borderId="1" xfId="1" applyNumberFormat="1" applyFont="1" applyBorder="1" applyAlignment="1">
      <alignment horizontal="center" vertical="center"/>
    </xf>
    <xf numFmtId="10" fontId="6" fillId="0" borderId="1" xfId="1" applyNumberFormat="1" applyFont="1" applyBorder="1" applyAlignment="1">
      <alignment horizontal="center" vertical="center"/>
    </xf>
    <xf numFmtId="4" fontId="7" fillId="26" borderId="1" xfId="1" applyNumberFormat="1" applyFont="1" applyFill="1" applyBorder="1" applyAlignment="1">
      <alignment horizontal="center"/>
    </xf>
    <xf numFmtId="0" fontId="6" fillId="0" borderId="0" xfId="1" applyFont="1" applyBorder="1" applyAlignment="1">
      <alignment horizontal="center" vertical="center" wrapText="1"/>
    </xf>
    <xf numFmtId="0" fontId="6" fillId="0" borderId="0" xfId="1" applyFont="1" applyBorder="1" applyAlignment="1">
      <alignment horizontal="center" vertical="top" wrapText="1"/>
    </xf>
    <xf numFmtId="10" fontId="6" fillId="0" borderId="0" xfId="1" applyNumberFormat="1" applyFont="1" applyBorder="1" applyAlignment="1">
      <alignment horizontal="center"/>
    </xf>
    <xf numFmtId="49" fontId="6" fillId="0" borderId="1" xfId="1" applyNumberFormat="1" applyFont="1" applyBorder="1" applyAlignment="1">
      <alignment horizontal="center" vertical="center"/>
    </xf>
    <xf numFmtId="0" fontId="7" fillId="0" borderId="0" xfId="1" applyFont="1" applyBorder="1" applyAlignment="1">
      <alignment horizontal="center"/>
    </xf>
    <xf numFmtId="0" fontId="7" fillId="0" borderId="0" xfId="1" applyFont="1" applyBorder="1"/>
    <xf numFmtId="2" fontId="7" fillId="0" borderId="0" xfId="1" applyNumberFormat="1" applyFont="1" applyBorder="1" applyAlignment="1">
      <alignment horizontal="center"/>
    </xf>
    <xf numFmtId="2" fontId="7" fillId="0" borderId="0" xfId="1" applyNumberFormat="1" applyFont="1" applyFill="1" applyBorder="1" applyAlignment="1">
      <alignment horizontal="center"/>
    </xf>
    <xf numFmtId="0" fontId="19" fillId="0" borderId="0" xfId="0" applyFont="1"/>
    <xf numFmtId="10" fontId="6" fillId="0" borderId="0" xfId="33" applyNumberFormat="1" applyFont="1"/>
    <xf numFmtId="0" fontId="3" fillId="0" borderId="0" xfId="1" applyFont="1" applyAlignment="1"/>
    <xf numFmtId="0" fontId="3" fillId="0" borderId="0" xfId="1" applyFont="1" applyAlignment="1">
      <alignment horizontal="right"/>
    </xf>
    <xf numFmtId="0" fontId="3" fillId="0" borderId="8" xfId="1" applyFont="1" applyBorder="1" applyAlignment="1"/>
    <xf numFmtId="0" fontId="21" fillId="0" borderId="8" xfId="0" applyFont="1" applyBorder="1" applyAlignment="1">
      <alignment horizontal="center" vertical="center"/>
    </xf>
    <xf numFmtId="0" fontId="3" fillId="0" borderId="0" xfId="1" applyFont="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6" fillId="0" borderId="1" xfId="1" applyFont="1" applyBorder="1"/>
    <xf numFmtId="0" fontId="5" fillId="0" borderId="0" xfId="1" applyFont="1" applyBorder="1" applyAlignment="1">
      <alignment vertical="top"/>
    </xf>
    <xf numFmtId="0" fontId="5" fillId="0" borderId="0" xfId="0" applyFont="1" applyBorder="1" applyAlignment="1">
      <alignment horizontal="left" vertical="center"/>
    </xf>
    <xf numFmtId="0" fontId="5" fillId="0" borderId="0" xfId="0" applyFont="1" applyBorder="1"/>
    <xf numFmtId="2" fontId="5" fillId="0" borderId="0" xfId="0" applyNumberFormat="1" applyFont="1" applyBorder="1" applyAlignment="1">
      <alignment horizontal="center"/>
    </xf>
    <xf numFmtId="0" fontId="5" fillId="0" borderId="0" xfId="0" applyFont="1" applyBorder="1" applyAlignment="1">
      <alignment horizontal="center"/>
    </xf>
    <xf numFmtId="2" fontId="5" fillId="0" borderId="0" xfId="0" applyNumberFormat="1" applyFont="1" applyFill="1" applyBorder="1" applyAlignment="1">
      <alignment horizontal="center"/>
    </xf>
    <xf numFmtId="0" fontId="22" fillId="0" borderId="0" xfId="0" applyFont="1"/>
    <xf numFmtId="0" fontId="23" fillId="0" borderId="1" xfId="1" applyFont="1" applyBorder="1" applyAlignment="1">
      <alignment vertical="center"/>
    </xf>
    <xf numFmtId="0" fontId="7" fillId="26" borderId="1" xfId="1" applyFont="1" applyFill="1" applyBorder="1" applyAlignment="1">
      <alignment horizontal="left" vertical="top" wrapText="1"/>
    </xf>
    <xf numFmtId="0" fontId="4" fillId="0" borderId="0" xfId="1" applyFont="1" applyAlignment="1">
      <alignment horizontal="center"/>
    </xf>
    <xf numFmtId="0" fontId="7" fillId="0" borderId="0" xfId="1" applyFont="1" applyBorder="1" applyAlignment="1">
      <alignment horizontal="left"/>
    </xf>
    <xf numFmtId="0" fontId="7" fillId="26" borderId="1" xfId="1" applyFont="1" applyFill="1" applyBorder="1" applyAlignment="1">
      <alignment horizontal="center" vertical="center" wrapText="1"/>
    </xf>
    <xf numFmtId="0" fontId="7" fillId="3" borderId="1" xfId="1" applyFont="1" applyFill="1" applyBorder="1" applyAlignment="1">
      <alignment horizontal="right"/>
    </xf>
    <xf numFmtId="0" fontId="5" fillId="0" borderId="0" xfId="1" applyFont="1" applyBorder="1" applyAlignment="1">
      <alignment horizontal="left" vertical="top" wrapText="1"/>
    </xf>
    <xf numFmtId="0" fontId="6" fillId="0" borderId="0" xfId="1" applyFont="1" applyFill="1" applyBorder="1" applyAlignment="1"/>
    <xf numFmtId="10" fontId="6" fillId="0" borderId="0" xfId="1" applyNumberFormat="1" applyFont="1" applyFill="1" applyBorder="1" applyAlignment="1">
      <alignment horizontal="center"/>
    </xf>
    <xf numFmtId="10" fontId="6" fillId="0" borderId="1" xfId="1" applyNumberFormat="1" applyFont="1" applyFill="1" applyBorder="1" applyAlignment="1">
      <alignment horizontal="center" vertical="center"/>
    </xf>
    <xf numFmtId="0" fontId="6" fillId="0" borderId="1" xfId="1" applyFont="1" applyFill="1" applyBorder="1" applyAlignment="1">
      <alignment horizontal="center" vertical="center"/>
    </xf>
    <xf numFmtId="0" fontId="7" fillId="26" borderId="1" xfId="1" applyFont="1" applyFill="1" applyBorder="1" applyAlignment="1">
      <alignment horizontal="center" vertical="center" wrapText="1"/>
    </xf>
    <xf numFmtId="0" fontId="4" fillId="0" borderId="8" xfId="1" applyFont="1" applyBorder="1" applyAlignment="1">
      <alignment horizontal="center"/>
    </xf>
    <xf numFmtId="49" fontId="3" fillId="0" borderId="8" xfId="1" applyNumberFormat="1" applyFont="1" applyBorder="1" applyAlignment="1">
      <alignment horizontal="center"/>
    </xf>
    <xf numFmtId="0" fontId="3" fillId="0" borderId="8" xfId="1" applyFont="1" applyBorder="1" applyAlignment="1">
      <alignment vertical="center"/>
    </xf>
    <xf numFmtId="0" fontId="6" fillId="0" borderId="0" xfId="1" applyFont="1" applyAlignment="1">
      <alignment vertical="center"/>
    </xf>
    <xf numFmtId="0" fontId="5" fillId="0" borderId="0" xfId="1" applyFont="1" applyBorder="1" applyAlignment="1">
      <alignment horizontal="left" vertical="top" wrapText="1"/>
    </xf>
    <xf numFmtId="0" fontId="7" fillId="3" borderId="1" xfId="1" applyFont="1" applyFill="1" applyBorder="1" applyAlignment="1">
      <alignment horizontal="right"/>
    </xf>
    <xf numFmtId="0" fontId="5" fillId="0" borderId="0" xfId="1" applyFont="1" applyBorder="1" applyAlignment="1">
      <alignment horizontal="left" vertical="top" wrapText="1"/>
    </xf>
    <xf numFmtId="0" fontId="7" fillId="0" borderId="0" xfId="1" applyFont="1" applyBorder="1" applyAlignment="1">
      <alignment horizontal="left"/>
    </xf>
    <xf numFmtId="0" fontId="6" fillId="0" borderId="0" xfId="1" applyFont="1" applyBorder="1" applyAlignment="1">
      <alignment horizontal="left" vertical="center" wrapText="1"/>
    </xf>
    <xf numFmtId="0" fontId="6" fillId="0" borderId="13" xfId="1" applyFont="1" applyBorder="1" applyAlignment="1">
      <alignment horizontal="center"/>
    </xf>
    <xf numFmtId="0" fontId="7" fillId="26" borderId="1" xfId="1" applyFont="1" applyFill="1" applyBorder="1" applyAlignment="1">
      <alignment horizontal="center" vertical="center" wrapText="1"/>
    </xf>
    <xf numFmtId="0" fontId="7" fillId="26" borderId="5" xfId="1" applyFont="1" applyFill="1" applyBorder="1" applyAlignment="1">
      <alignment horizontal="center" vertical="center" wrapText="1"/>
    </xf>
    <xf numFmtId="0" fontId="7" fillId="26" borderId="7" xfId="1" applyFont="1" applyFill="1" applyBorder="1" applyAlignment="1">
      <alignment horizontal="center" vertical="center" wrapText="1"/>
    </xf>
    <xf numFmtId="0" fontId="7" fillId="26" borderId="6" xfId="1" applyFont="1" applyFill="1" applyBorder="1" applyAlignment="1">
      <alignment horizontal="center" vertical="center" wrapText="1"/>
    </xf>
    <xf numFmtId="0" fontId="7" fillId="26" borderId="1" xfId="1" applyFont="1" applyFill="1" applyBorder="1" applyAlignment="1">
      <alignment horizontal="left" vertical="center" wrapText="1"/>
    </xf>
    <xf numFmtId="0" fontId="7" fillId="26" borderId="2" xfId="1" applyFont="1" applyFill="1" applyBorder="1" applyAlignment="1">
      <alignment horizontal="center"/>
    </xf>
    <xf numFmtId="0" fontId="7" fillId="26" borderId="3" xfId="1" applyFont="1" applyFill="1" applyBorder="1" applyAlignment="1">
      <alignment horizontal="center"/>
    </xf>
    <xf numFmtId="0" fontId="7" fillId="26" borderId="4" xfId="1" applyFont="1" applyFill="1" applyBorder="1" applyAlignment="1">
      <alignment horizontal="center"/>
    </xf>
    <xf numFmtId="0" fontId="6" fillId="0" borderId="1" xfId="1" applyFont="1" applyFill="1" applyBorder="1" applyAlignment="1">
      <alignment horizontal="center" vertical="center"/>
    </xf>
    <xf numFmtId="0" fontId="4" fillId="0" borderId="0" xfId="1" applyFont="1" applyAlignment="1">
      <alignment horizontal="center"/>
    </xf>
    <xf numFmtId="0" fontId="7" fillId="0" borderId="1" xfId="1" applyFont="1" applyFill="1" applyBorder="1" applyAlignment="1">
      <alignment horizontal="left" vertical="top" wrapText="1"/>
    </xf>
    <xf numFmtId="0" fontId="7" fillId="26" borderId="2" xfId="1" applyFont="1" applyFill="1" applyBorder="1" applyAlignment="1">
      <alignment horizontal="left" vertical="top" wrapText="1"/>
    </xf>
    <xf numFmtId="0" fontId="7" fillId="26" borderId="3" xfId="1" applyFont="1" applyFill="1" applyBorder="1" applyAlignment="1">
      <alignment horizontal="left" vertical="top" wrapText="1"/>
    </xf>
    <xf numFmtId="0" fontId="7" fillId="26" borderId="4" xfId="1" applyFont="1" applyFill="1" applyBorder="1" applyAlignment="1">
      <alignment horizontal="left" vertical="top" wrapText="1"/>
    </xf>
    <xf numFmtId="0" fontId="7" fillId="26" borderId="1" xfId="1" applyFont="1" applyFill="1" applyBorder="1" applyAlignment="1">
      <alignment horizontal="left" vertical="top" wrapText="1"/>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24" fillId="0" borderId="0" xfId="0" applyFont="1" applyAlignment="1">
      <alignment horizontal="left" wrapText="1"/>
    </xf>
  </cellXfs>
  <cellStyles count="3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Input" xfId="29"/>
    <cellStyle name="Įprastas" xfId="0" builtinId="0"/>
    <cellStyle name="Įprastas 2" xfId="1"/>
    <cellStyle name="Linked Cell" xfId="30"/>
    <cellStyle name="Neutral" xfId="31"/>
    <cellStyle name="Normal 2" xfId="34"/>
    <cellStyle name="Note" xfId="32"/>
    <cellStyle name="Percent 2" xfId="35"/>
    <cellStyle name="Procentai" xfId="3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126839</xdr:colOff>
      <xdr:row>0</xdr:row>
      <xdr:rowOff>0</xdr:rowOff>
    </xdr:from>
    <xdr:to>
      <xdr:col>10</xdr:col>
      <xdr:colOff>705872</xdr:colOff>
      <xdr:row>1</xdr:row>
      <xdr:rowOff>38227</xdr:rowOff>
    </xdr:to>
    <xdr:pic>
      <xdr:nvPicPr>
        <xdr:cNvPr id="2" name="Picture 4" descr="http://www.esinvesticijos.lt/uploads/documents/images/%C5%BEenklai/zenklas_2015%2004%2013.jpg">
          <a:extLst>
            <a:ext uri="{FF2B5EF4-FFF2-40B4-BE49-F238E27FC236}">
              <a16:creationId xmlns:a16="http://schemas.microsoft.com/office/drawing/2014/main" xmlns="" id="{ADE2C431-07D5-4D5E-9785-BC54D2F1A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5189" y="0"/>
          <a:ext cx="165535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126839</xdr:colOff>
      <xdr:row>0</xdr:row>
      <xdr:rowOff>0</xdr:rowOff>
    </xdr:from>
    <xdr:to>
      <xdr:col>10</xdr:col>
      <xdr:colOff>705872</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xmlns="" id="{0513B9E9-52DE-4CA0-A48F-B130F383A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5189" y="0"/>
          <a:ext cx="165535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126839</xdr:colOff>
      <xdr:row>0</xdr:row>
      <xdr:rowOff>0</xdr:rowOff>
    </xdr:from>
    <xdr:to>
      <xdr:col>10</xdr:col>
      <xdr:colOff>705872</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xmlns="" id="{EE14CCE6-86DC-494D-8DB1-2FB491169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5189" y="0"/>
          <a:ext cx="165535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126839</xdr:colOff>
      <xdr:row>0</xdr:row>
      <xdr:rowOff>0</xdr:rowOff>
    </xdr:from>
    <xdr:to>
      <xdr:col>10</xdr:col>
      <xdr:colOff>705872</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xmlns="" id="{E78A7B20-0A83-4989-A324-2CEEA5635E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5189" y="0"/>
          <a:ext cx="165535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IV88"/>
  <sheetViews>
    <sheetView showGridLines="0" tabSelected="1" zoomScale="85" zoomScaleNormal="85" zoomScaleSheetLayoutView="75" workbookViewId="0">
      <selection activeCell="M1" sqref="M1:R1"/>
    </sheetView>
  </sheetViews>
  <sheetFormatPr defaultRowHeight="12.75" x14ac:dyDescent="0.2"/>
  <cols>
    <col min="1" max="1" width="12.1640625" style="17" customWidth="1"/>
    <col min="2" max="2" width="30" style="17" customWidth="1"/>
    <col min="3" max="4" width="24.5" style="17" customWidth="1"/>
    <col min="5" max="5" width="17.1640625" style="17" customWidth="1"/>
    <col min="6" max="6" width="15.33203125" style="17" customWidth="1"/>
    <col min="7" max="7" width="14.83203125" style="17" customWidth="1"/>
    <col min="8" max="8" width="13.6640625" style="17" customWidth="1"/>
    <col min="9" max="9" width="20.5" style="17" customWidth="1"/>
    <col min="10" max="10" width="18.83203125" style="17" customWidth="1"/>
    <col min="11" max="11" width="16.83203125" style="17" customWidth="1"/>
    <col min="12" max="12" width="16.1640625" style="17" customWidth="1"/>
    <col min="13" max="13" width="19.5" style="17" customWidth="1"/>
    <col min="14" max="14" width="18.5" style="17" customWidth="1"/>
    <col min="15" max="15" width="14.33203125" style="17" customWidth="1"/>
    <col min="16" max="16" width="15.83203125" style="17" customWidth="1"/>
    <col min="17" max="17" width="17.6640625" style="17" customWidth="1"/>
    <col min="18" max="18" width="19.6640625" style="17" customWidth="1"/>
    <col min="19" max="20" width="16.83203125" style="17" customWidth="1"/>
    <col min="21" max="251" width="9.33203125" style="17"/>
    <col min="252" max="252" width="12.1640625" style="17" customWidth="1"/>
    <col min="253" max="253" width="30" style="17" customWidth="1"/>
    <col min="254" max="254" width="24.5" style="17" customWidth="1"/>
    <col min="255" max="255" width="17.1640625" style="17" customWidth="1"/>
    <col min="256" max="256" width="15.33203125" style="17" customWidth="1"/>
    <col min="257" max="257" width="13.5" style="17" customWidth="1"/>
    <col min="258" max="259" width="12.83203125" style="17" customWidth="1"/>
    <col min="260" max="260" width="15" style="17" customWidth="1"/>
    <col min="261" max="261" width="16.83203125" style="17" customWidth="1"/>
    <col min="262" max="262" width="16.1640625" style="17" customWidth="1"/>
    <col min="263" max="263" width="15.5" style="17" customWidth="1"/>
    <col min="264" max="264" width="15.83203125" style="17" customWidth="1"/>
    <col min="265" max="265" width="19.5" style="17" customWidth="1"/>
    <col min="266" max="266" width="15.83203125" style="17" customWidth="1"/>
    <col min="267" max="267" width="14.33203125" style="17" customWidth="1"/>
    <col min="268" max="268" width="15.83203125" style="17" customWidth="1"/>
    <col min="269" max="269" width="17.6640625" style="17" customWidth="1"/>
    <col min="270" max="270" width="19.6640625" style="17" customWidth="1"/>
    <col min="271" max="271" width="14.5" style="17" customWidth="1"/>
    <col min="272" max="507" width="9.33203125" style="17"/>
    <col min="508" max="508" width="12.1640625" style="17" customWidth="1"/>
    <col min="509" max="509" width="30" style="17" customWidth="1"/>
    <col min="510" max="510" width="24.5" style="17" customWidth="1"/>
    <col min="511" max="511" width="17.1640625" style="17" customWidth="1"/>
    <col min="512" max="512" width="15.33203125" style="17" customWidth="1"/>
    <col min="513" max="513" width="13.5" style="17" customWidth="1"/>
    <col min="514" max="515" width="12.83203125" style="17" customWidth="1"/>
    <col min="516" max="516" width="15" style="17" customWidth="1"/>
    <col min="517" max="517" width="16.83203125" style="17" customWidth="1"/>
    <col min="518" max="518" width="16.1640625" style="17" customWidth="1"/>
    <col min="519" max="519" width="15.5" style="17" customWidth="1"/>
    <col min="520" max="520" width="15.83203125" style="17" customWidth="1"/>
    <col min="521" max="521" width="19.5" style="17" customWidth="1"/>
    <col min="522" max="522" width="15.83203125" style="17" customWidth="1"/>
    <col min="523" max="523" width="14.33203125" style="17" customWidth="1"/>
    <col min="524" max="524" width="15.83203125" style="17" customWidth="1"/>
    <col min="525" max="525" width="17.6640625" style="17" customWidth="1"/>
    <col min="526" max="526" width="19.6640625" style="17" customWidth="1"/>
    <col min="527" max="527" width="14.5" style="17" customWidth="1"/>
    <col min="528" max="763" width="9.33203125" style="17"/>
    <col min="764" max="764" width="12.1640625" style="17" customWidth="1"/>
    <col min="765" max="765" width="30" style="17" customWidth="1"/>
    <col min="766" max="766" width="24.5" style="17" customWidth="1"/>
    <col min="767" max="767" width="17.1640625" style="17" customWidth="1"/>
    <col min="768" max="768" width="15.33203125" style="17" customWidth="1"/>
    <col min="769" max="769" width="13.5" style="17" customWidth="1"/>
    <col min="770" max="771" width="12.83203125" style="17" customWidth="1"/>
    <col min="772" max="772" width="15" style="17" customWidth="1"/>
    <col min="773" max="773" width="16.83203125" style="17" customWidth="1"/>
    <col min="774" max="774" width="16.1640625" style="17" customWidth="1"/>
    <col min="775" max="775" width="15.5" style="17" customWidth="1"/>
    <col min="776" max="776" width="15.83203125" style="17" customWidth="1"/>
    <col min="777" max="777" width="19.5" style="17" customWidth="1"/>
    <col min="778" max="778" width="15.83203125" style="17" customWidth="1"/>
    <col min="779" max="779" width="14.33203125" style="17" customWidth="1"/>
    <col min="780" max="780" width="15.83203125" style="17" customWidth="1"/>
    <col min="781" max="781" width="17.6640625" style="17" customWidth="1"/>
    <col min="782" max="782" width="19.6640625" style="17" customWidth="1"/>
    <col min="783" max="783" width="14.5" style="17" customWidth="1"/>
    <col min="784" max="1019" width="9.33203125" style="17"/>
    <col min="1020" max="1020" width="12.1640625" style="17" customWidth="1"/>
    <col min="1021" max="1021" width="30" style="17" customWidth="1"/>
    <col min="1022" max="1022" width="24.5" style="17" customWidth="1"/>
    <col min="1023" max="1023" width="17.1640625" style="17" customWidth="1"/>
    <col min="1024" max="1024" width="15.33203125" style="17" customWidth="1"/>
    <col min="1025" max="1025" width="13.5" style="17" customWidth="1"/>
    <col min="1026" max="1027" width="12.83203125" style="17" customWidth="1"/>
    <col min="1028" max="1028" width="15" style="17" customWidth="1"/>
    <col min="1029" max="1029" width="16.83203125" style="17" customWidth="1"/>
    <col min="1030" max="1030" width="16.1640625" style="17" customWidth="1"/>
    <col min="1031" max="1031" width="15.5" style="17" customWidth="1"/>
    <col min="1032" max="1032" width="15.83203125" style="17" customWidth="1"/>
    <col min="1033" max="1033" width="19.5" style="17" customWidth="1"/>
    <col min="1034" max="1034" width="15.83203125" style="17" customWidth="1"/>
    <col min="1035" max="1035" width="14.33203125" style="17" customWidth="1"/>
    <col min="1036" max="1036" width="15.83203125" style="17" customWidth="1"/>
    <col min="1037" max="1037" width="17.6640625" style="17" customWidth="1"/>
    <col min="1038" max="1038" width="19.6640625" style="17" customWidth="1"/>
    <col min="1039" max="1039" width="14.5" style="17" customWidth="1"/>
    <col min="1040" max="1275" width="9.33203125" style="17"/>
    <col min="1276" max="1276" width="12.1640625" style="17" customWidth="1"/>
    <col min="1277" max="1277" width="30" style="17" customWidth="1"/>
    <col min="1278" max="1278" width="24.5" style="17" customWidth="1"/>
    <col min="1279" max="1279" width="17.1640625" style="17" customWidth="1"/>
    <col min="1280" max="1280" width="15.33203125" style="17" customWidth="1"/>
    <col min="1281" max="1281" width="13.5" style="17" customWidth="1"/>
    <col min="1282" max="1283" width="12.83203125" style="17" customWidth="1"/>
    <col min="1284" max="1284" width="15" style="17" customWidth="1"/>
    <col min="1285" max="1285" width="16.83203125" style="17" customWidth="1"/>
    <col min="1286" max="1286" width="16.1640625" style="17" customWidth="1"/>
    <col min="1287" max="1287" width="15.5" style="17" customWidth="1"/>
    <col min="1288" max="1288" width="15.83203125" style="17" customWidth="1"/>
    <col min="1289" max="1289" width="19.5" style="17" customWidth="1"/>
    <col min="1290" max="1290" width="15.83203125" style="17" customWidth="1"/>
    <col min="1291" max="1291" width="14.33203125" style="17" customWidth="1"/>
    <col min="1292" max="1292" width="15.83203125" style="17" customWidth="1"/>
    <col min="1293" max="1293" width="17.6640625" style="17" customWidth="1"/>
    <col min="1294" max="1294" width="19.6640625" style="17" customWidth="1"/>
    <col min="1295" max="1295" width="14.5" style="17" customWidth="1"/>
    <col min="1296" max="1531" width="9.33203125" style="17"/>
    <col min="1532" max="1532" width="12.1640625" style="17" customWidth="1"/>
    <col min="1533" max="1533" width="30" style="17" customWidth="1"/>
    <col min="1534" max="1534" width="24.5" style="17" customWidth="1"/>
    <col min="1535" max="1535" width="17.1640625" style="17" customWidth="1"/>
    <col min="1536" max="1536" width="15.33203125" style="17" customWidth="1"/>
    <col min="1537" max="1537" width="13.5" style="17" customWidth="1"/>
    <col min="1538" max="1539" width="12.83203125" style="17" customWidth="1"/>
    <col min="1540" max="1540" width="15" style="17" customWidth="1"/>
    <col min="1541" max="1541" width="16.83203125" style="17" customWidth="1"/>
    <col min="1542" max="1542" width="16.1640625" style="17" customWidth="1"/>
    <col min="1543" max="1543" width="15.5" style="17" customWidth="1"/>
    <col min="1544" max="1544" width="15.83203125" style="17" customWidth="1"/>
    <col min="1545" max="1545" width="19.5" style="17" customWidth="1"/>
    <col min="1546" max="1546" width="15.83203125" style="17" customWidth="1"/>
    <col min="1547" max="1547" width="14.33203125" style="17" customWidth="1"/>
    <col min="1548" max="1548" width="15.83203125" style="17" customWidth="1"/>
    <col min="1549" max="1549" width="17.6640625" style="17" customWidth="1"/>
    <col min="1550" max="1550" width="19.6640625" style="17" customWidth="1"/>
    <col min="1551" max="1551" width="14.5" style="17" customWidth="1"/>
    <col min="1552" max="1787" width="9.33203125" style="17"/>
    <col min="1788" max="1788" width="12.1640625" style="17" customWidth="1"/>
    <col min="1789" max="1789" width="30" style="17" customWidth="1"/>
    <col min="1790" max="1790" width="24.5" style="17" customWidth="1"/>
    <col min="1791" max="1791" width="17.1640625" style="17" customWidth="1"/>
    <col min="1792" max="1792" width="15.33203125" style="17" customWidth="1"/>
    <col min="1793" max="1793" width="13.5" style="17" customWidth="1"/>
    <col min="1794" max="1795" width="12.83203125" style="17" customWidth="1"/>
    <col min="1796" max="1796" width="15" style="17" customWidth="1"/>
    <col min="1797" max="1797" width="16.83203125" style="17" customWidth="1"/>
    <col min="1798" max="1798" width="16.1640625" style="17" customWidth="1"/>
    <col min="1799" max="1799" width="15.5" style="17" customWidth="1"/>
    <col min="1800" max="1800" width="15.83203125" style="17" customWidth="1"/>
    <col min="1801" max="1801" width="19.5" style="17" customWidth="1"/>
    <col min="1802" max="1802" width="15.83203125" style="17" customWidth="1"/>
    <col min="1803" max="1803" width="14.33203125" style="17" customWidth="1"/>
    <col min="1804" max="1804" width="15.83203125" style="17" customWidth="1"/>
    <col min="1805" max="1805" width="17.6640625" style="17" customWidth="1"/>
    <col min="1806" max="1806" width="19.6640625" style="17" customWidth="1"/>
    <col min="1807" max="1807" width="14.5" style="17" customWidth="1"/>
    <col min="1808" max="2043" width="9.33203125" style="17"/>
    <col min="2044" max="2044" width="12.1640625" style="17" customWidth="1"/>
    <col min="2045" max="2045" width="30" style="17" customWidth="1"/>
    <col min="2046" max="2046" width="24.5" style="17" customWidth="1"/>
    <col min="2047" max="2047" width="17.1640625" style="17" customWidth="1"/>
    <col min="2048" max="2048" width="15.33203125" style="17" customWidth="1"/>
    <col min="2049" max="2049" width="13.5" style="17" customWidth="1"/>
    <col min="2050" max="2051" width="12.83203125" style="17" customWidth="1"/>
    <col min="2052" max="2052" width="15" style="17" customWidth="1"/>
    <col min="2053" max="2053" width="16.83203125" style="17" customWidth="1"/>
    <col min="2054" max="2054" width="16.1640625" style="17" customWidth="1"/>
    <col min="2055" max="2055" width="15.5" style="17" customWidth="1"/>
    <col min="2056" max="2056" width="15.83203125" style="17" customWidth="1"/>
    <col min="2057" max="2057" width="19.5" style="17" customWidth="1"/>
    <col min="2058" max="2058" width="15.83203125" style="17" customWidth="1"/>
    <col min="2059" max="2059" width="14.33203125" style="17" customWidth="1"/>
    <col min="2060" max="2060" width="15.83203125" style="17" customWidth="1"/>
    <col min="2061" max="2061" width="17.6640625" style="17" customWidth="1"/>
    <col min="2062" max="2062" width="19.6640625" style="17" customWidth="1"/>
    <col min="2063" max="2063" width="14.5" style="17" customWidth="1"/>
    <col min="2064" max="2299" width="9.33203125" style="17"/>
    <col min="2300" max="2300" width="12.1640625" style="17" customWidth="1"/>
    <col min="2301" max="2301" width="30" style="17" customWidth="1"/>
    <col min="2302" max="2302" width="24.5" style="17" customWidth="1"/>
    <col min="2303" max="2303" width="17.1640625" style="17" customWidth="1"/>
    <col min="2304" max="2304" width="15.33203125" style="17" customWidth="1"/>
    <col min="2305" max="2305" width="13.5" style="17" customWidth="1"/>
    <col min="2306" max="2307" width="12.83203125" style="17" customWidth="1"/>
    <col min="2308" max="2308" width="15" style="17" customWidth="1"/>
    <col min="2309" max="2309" width="16.83203125" style="17" customWidth="1"/>
    <col min="2310" max="2310" width="16.1640625" style="17" customWidth="1"/>
    <col min="2311" max="2311" width="15.5" style="17" customWidth="1"/>
    <col min="2312" max="2312" width="15.83203125" style="17" customWidth="1"/>
    <col min="2313" max="2313" width="19.5" style="17" customWidth="1"/>
    <col min="2314" max="2314" width="15.83203125" style="17" customWidth="1"/>
    <col min="2315" max="2315" width="14.33203125" style="17" customWidth="1"/>
    <col min="2316" max="2316" width="15.83203125" style="17" customWidth="1"/>
    <col min="2317" max="2317" width="17.6640625" style="17" customWidth="1"/>
    <col min="2318" max="2318" width="19.6640625" style="17" customWidth="1"/>
    <col min="2319" max="2319" width="14.5" style="17" customWidth="1"/>
    <col min="2320" max="2555" width="9.33203125" style="17"/>
    <col min="2556" max="2556" width="12.1640625" style="17" customWidth="1"/>
    <col min="2557" max="2557" width="30" style="17" customWidth="1"/>
    <col min="2558" max="2558" width="24.5" style="17" customWidth="1"/>
    <col min="2559" max="2559" width="17.1640625" style="17" customWidth="1"/>
    <col min="2560" max="2560" width="15.33203125" style="17" customWidth="1"/>
    <col min="2561" max="2561" width="13.5" style="17" customWidth="1"/>
    <col min="2562" max="2563" width="12.83203125" style="17" customWidth="1"/>
    <col min="2564" max="2564" width="15" style="17" customWidth="1"/>
    <col min="2565" max="2565" width="16.83203125" style="17" customWidth="1"/>
    <col min="2566" max="2566" width="16.1640625" style="17" customWidth="1"/>
    <col min="2567" max="2567" width="15.5" style="17" customWidth="1"/>
    <col min="2568" max="2568" width="15.83203125" style="17" customWidth="1"/>
    <col min="2569" max="2569" width="19.5" style="17" customWidth="1"/>
    <col min="2570" max="2570" width="15.83203125" style="17" customWidth="1"/>
    <col min="2571" max="2571" width="14.33203125" style="17" customWidth="1"/>
    <col min="2572" max="2572" width="15.83203125" style="17" customWidth="1"/>
    <col min="2573" max="2573" width="17.6640625" style="17" customWidth="1"/>
    <col min="2574" max="2574" width="19.6640625" style="17" customWidth="1"/>
    <col min="2575" max="2575" width="14.5" style="17" customWidth="1"/>
    <col min="2576" max="2811" width="9.33203125" style="17"/>
    <col min="2812" max="2812" width="12.1640625" style="17" customWidth="1"/>
    <col min="2813" max="2813" width="30" style="17" customWidth="1"/>
    <col min="2814" max="2814" width="24.5" style="17" customWidth="1"/>
    <col min="2815" max="2815" width="17.1640625" style="17" customWidth="1"/>
    <col min="2816" max="2816" width="15.33203125" style="17" customWidth="1"/>
    <col min="2817" max="2817" width="13.5" style="17" customWidth="1"/>
    <col min="2818" max="2819" width="12.83203125" style="17" customWidth="1"/>
    <col min="2820" max="2820" width="15" style="17" customWidth="1"/>
    <col min="2821" max="2821" width="16.83203125" style="17" customWidth="1"/>
    <col min="2822" max="2822" width="16.1640625" style="17" customWidth="1"/>
    <col min="2823" max="2823" width="15.5" style="17" customWidth="1"/>
    <col min="2824" max="2824" width="15.83203125" style="17" customWidth="1"/>
    <col min="2825" max="2825" width="19.5" style="17" customWidth="1"/>
    <col min="2826" max="2826" width="15.83203125" style="17" customWidth="1"/>
    <col min="2827" max="2827" width="14.33203125" style="17" customWidth="1"/>
    <col min="2828" max="2828" width="15.83203125" style="17" customWidth="1"/>
    <col min="2829" max="2829" width="17.6640625" style="17" customWidth="1"/>
    <col min="2830" max="2830" width="19.6640625" style="17" customWidth="1"/>
    <col min="2831" max="2831" width="14.5" style="17" customWidth="1"/>
    <col min="2832" max="3067" width="9.33203125" style="17"/>
    <col min="3068" max="3068" width="12.1640625" style="17" customWidth="1"/>
    <col min="3069" max="3069" width="30" style="17" customWidth="1"/>
    <col min="3070" max="3070" width="24.5" style="17" customWidth="1"/>
    <col min="3071" max="3071" width="17.1640625" style="17" customWidth="1"/>
    <col min="3072" max="3072" width="15.33203125" style="17" customWidth="1"/>
    <col min="3073" max="3073" width="13.5" style="17" customWidth="1"/>
    <col min="3074" max="3075" width="12.83203125" style="17" customWidth="1"/>
    <col min="3076" max="3076" width="15" style="17" customWidth="1"/>
    <col min="3077" max="3077" width="16.83203125" style="17" customWidth="1"/>
    <col min="3078" max="3078" width="16.1640625" style="17" customWidth="1"/>
    <col min="3079" max="3079" width="15.5" style="17" customWidth="1"/>
    <col min="3080" max="3080" width="15.83203125" style="17" customWidth="1"/>
    <col min="3081" max="3081" width="19.5" style="17" customWidth="1"/>
    <col min="3082" max="3082" width="15.83203125" style="17" customWidth="1"/>
    <col min="3083" max="3083" width="14.33203125" style="17" customWidth="1"/>
    <col min="3084" max="3084" width="15.83203125" style="17" customWidth="1"/>
    <col min="3085" max="3085" width="17.6640625" style="17" customWidth="1"/>
    <col min="3086" max="3086" width="19.6640625" style="17" customWidth="1"/>
    <col min="3087" max="3087" width="14.5" style="17" customWidth="1"/>
    <col min="3088" max="3323" width="9.33203125" style="17"/>
    <col min="3324" max="3324" width="12.1640625" style="17" customWidth="1"/>
    <col min="3325" max="3325" width="30" style="17" customWidth="1"/>
    <col min="3326" max="3326" width="24.5" style="17" customWidth="1"/>
    <col min="3327" max="3327" width="17.1640625" style="17" customWidth="1"/>
    <col min="3328" max="3328" width="15.33203125" style="17" customWidth="1"/>
    <col min="3329" max="3329" width="13.5" style="17" customWidth="1"/>
    <col min="3330" max="3331" width="12.83203125" style="17" customWidth="1"/>
    <col min="3332" max="3332" width="15" style="17" customWidth="1"/>
    <col min="3333" max="3333" width="16.83203125" style="17" customWidth="1"/>
    <col min="3334" max="3334" width="16.1640625" style="17" customWidth="1"/>
    <col min="3335" max="3335" width="15.5" style="17" customWidth="1"/>
    <col min="3336" max="3336" width="15.83203125" style="17" customWidth="1"/>
    <col min="3337" max="3337" width="19.5" style="17" customWidth="1"/>
    <col min="3338" max="3338" width="15.83203125" style="17" customWidth="1"/>
    <col min="3339" max="3339" width="14.33203125" style="17" customWidth="1"/>
    <col min="3340" max="3340" width="15.83203125" style="17" customWidth="1"/>
    <col min="3341" max="3341" width="17.6640625" style="17" customWidth="1"/>
    <col min="3342" max="3342" width="19.6640625" style="17" customWidth="1"/>
    <col min="3343" max="3343" width="14.5" style="17" customWidth="1"/>
    <col min="3344" max="3579" width="9.33203125" style="17"/>
    <col min="3580" max="3580" width="12.1640625" style="17" customWidth="1"/>
    <col min="3581" max="3581" width="30" style="17" customWidth="1"/>
    <col min="3582" max="3582" width="24.5" style="17" customWidth="1"/>
    <col min="3583" max="3583" width="17.1640625" style="17" customWidth="1"/>
    <col min="3584" max="3584" width="15.33203125" style="17" customWidth="1"/>
    <col min="3585" max="3585" width="13.5" style="17" customWidth="1"/>
    <col min="3586" max="3587" width="12.83203125" style="17" customWidth="1"/>
    <col min="3588" max="3588" width="15" style="17" customWidth="1"/>
    <col min="3589" max="3589" width="16.83203125" style="17" customWidth="1"/>
    <col min="3590" max="3590" width="16.1640625" style="17" customWidth="1"/>
    <col min="3591" max="3591" width="15.5" style="17" customWidth="1"/>
    <col min="3592" max="3592" width="15.83203125" style="17" customWidth="1"/>
    <col min="3593" max="3593" width="19.5" style="17" customWidth="1"/>
    <col min="3594" max="3594" width="15.83203125" style="17" customWidth="1"/>
    <col min="3595" max="3595" width="14.33203125" style="17" customWidth="1"/>
    <col min="3596" max="3596" width="15.83203125" style="17" customWidth="1"/>
    <col min="3597" max="3597" width="17.6640625" style="17" customWidth="1"/>
    <col min="3598" max="3598" width="19.6640625" style="17" customWidth="1"/>
    <col min="3599" max="3599" width="14.5" style="17" customWidth="1"/>
    <col min="3600" max="3835" width="9.33203125" style="17"/>
    <col min="3836" max="3836" width="12.1640625" style="17" customWidth="1"/>
    <col min="3837" max="3837" width="30" style="17" customWidth="1"/>
    <col min="3838" max="3838" width="24.5" style="17" customWidth="1"/>
    <col min="3839" max="3839" width="17.1640625" style="17" customWidth="1"/>
    <col min="3840" max="3840" width="15.33203125" style="17" customWidth="1"/>
    <col min="3841" max="3841" width="13.5" style="17" customWidth="1"/>
    <col min="3842" max="3843" width="12.83203125" style="17" customWidth="1"/>
    <col min="3844" max="3844" width="15" style="17" customWidth="1"/>
    <col min="3845" max="3845" width="16.83203125" style="17" customWidth="1"/>
    <col min="3846" max="3846" width="16.1640625" style="17" customWidth="1"/>
    <col min="3847" max="3847" width="15.5" style="17" customWidth="1"/>
    <col min="3848" max="3848" width="15.83203125" style="17" customWidth="1"/>
    <col min="3849" max="3849" width="19.5" style="17" customWidth="1"/>
    <col min="3850" max="3850" width="15.83203125" style="17" customWidth="1"/>
    <col min="3851" max="3851" width="14.33203125" style="17" customWidth="1"/>
    <col min="3852" max="3852" width="15.83203125" style="17" customWidth="1"/>
    <col min="3853" max="3853" width="17.6640625" style="17" customWidth="1"/>
    <col min="3854" max="3854" width="19.6640625" style="17" customWidth="1"/>
    <col min="3855" max="3855" width="14.5" style="17" customWidth="1"/>
    <col min="3856" max="4091" width="9.33203125" style="17"/>
    <col min="4092" max="4092" width="12.1640625" style="17" customWidth="1"/>
    <col min="4093" max="4093" width="30" style="17" customWidth="1"/>
    <col min="4094" max="4094" width="24.5" style="17" customWidth="1"/>
    <col min="4095" max="4095" width="17.1640625" style="17" customWidth="1"/>
    <col min="4096" max="4096" width="15.33203125" style="17" customWidth="1"/>
    <col min="4097" max="4097" width="13.5" style="17" customWidth="1"/>
    <col min="4098" max="4099" width="12.83203125" style="17" customWidth="1"/>
    <col min="4100" max="4100" width="15" style="17" customWidth="1"/>
    <col min="4101" max="4101" width="16.83203125" style="17" customWidth="1"/>
    <col min="4102" max="4102" width="16.1640625" style="17" customWidth="1"/>
    <col min="4103" max="4103" width="15.5" style="17" customWidth="1"/>
    <col min="4104" max="4104" width="15.83203125" style="17" customWidth="1"/>
    <col min="4105" max="4105" width="19.5" style="17" customWidth="1"/>
    <col min="4106" max="4106" width="15.83203125" style="17" customWidth="1"/>
    <col min="4107" max="4107" width="14.33203125" style="17" customWidth="1"/>
    <col min="4108" max="4108" width="15.83203125" style="17" customWidth="1"/>
    <col min="4109" max="4109" width="17.6640625" style="17" customWidth="1"/>
    <col min="4110" max="4110" width="19.6640625" style="17" customWidth="1"/>
    <col min="4111" max="4111" width="14.5" style="17" customWidth="1"/>
    <col min="4112" max="4347" width="9.33203125" style="17"/>
    <col min="4348" max="4348" width="12.1640625" style="17" customWidth="1"/>
    <col min="4349" max="4349" width="30" style="17" customWidth="1"/>
    <col min="4350" max="4350" width="24.5" style="17" customWidth="1"/>
    <col min="4351" max="4351" width="17.1640625" style="17" customWidth="1"/>
    <col min="4352" max="4352" width="15.33203125" style="17" customWidth="1"/>
    <col min="4353" max="4353" width="13.5" style="17" customWidth="1"/>
    <col min="4354" max="4355" width="12.83203125" style="17" customWidth="1"/>
    <col min="4356" max="4356" width="15" style="17" customWidth="1"/>
    <col min="4357" max="4357" width="16.83203125" style="17" customWidth="1"/>
    <col min="4358" max="4358" width="16.1640625" style="17" customWidth="1"/>
    <col min="4359" max="4359" width="15.5" style="17" customWidth="1"/>
    <col min="4360" max="4360" width="15.83203125" style="17" customWidth="1"/>
    <col min="4361" max="4361" width="19.5" style="17" customWidth="1"/>
    <col min="4362" max="4362" width="15.83203125" style="17" customWidth="1"/>
    <col min="4363" max="4363" width="14.33203125" style="17" customWidth="1"/>
    <col min="4364" max="4364" width="15.83203125" style="17" customWidth="1"/>
    <col min="4365" max="4365" width="17.6640625" style="17" customWidth="1"/>
    <col min="4366" max="4366" width="19.6640625" style="17" customWidth="1"/>
    <col min="4367" max="4367" width="14.5" style="17" customWidth="1"/>
    <col min="4368" max="4603" width="9.33203125" style="17"/>
    <col min="4604" max="4604" width="12.1640625" style="17" customWidth="1"/>
    <col min="4605" max="4605" width="30" style="17" customWidth="1"/>
    <col min="4606" max="4606" width="24.5" style="17" customWidth="1"/>
    <col min="4607" max="4607" width="17.1640625" style="17" customWidth="1"/>
    <col min="4608" max="4608" width="15.33203125" style="17" customWidth="1"/>
    <col min="4609" max="4609" width="13.5" style="17" customWidth="1"/>
    <col min="4610" max="4611" width="12.83203125" style="17" customWidth="1"/>
    <col min="4612" max="4612" width="15" style="17" customWidth="1"/>
    <col min="4613" max="4613" width="16.83203125" style="17" customWidth="1"/>
    <col min="4614" max="4614" width="16.1640625" style="17" customWidth="1"/>
    <col min="4615" max="4615" width="15.5" style="17" customWidth="1"/>
    <col min="4616" max="4616" width="15.83203125" style="17" customWidth="1"/>
    <col min="4617" max="4617" width="19.5" style="17" customWidth="1"/>
    <col min="4618" max="4618" width="15.83203125" style="17" customWidth="1"/>
    <col min="4619" max="4619" width="14.33203125" style="17" customWidth="1"/>
    <col min="4620" max="4620" width="15.83203125" style="17" customWidth="1"/>
    <col min="4621" max="4621" width="17.6640625" style="17" customWidth="1"/>
    <col min="4622" max="4622" width="19.6640625" style="17" customWidth="1"/>
    <col min="4623" max="4623" width="14.5" style="17" customWidth="1"/>
    <col min="4624" max="4859" width="9.33203125" style="17"/>
    <col min="4860" max="4860" width="12.1640625" style="17" customWidth="1"/>
    <col min="4861" max="4861" width="30" style="17" customWidth="1"/>
    <col min="4862" max="4862" width="24.5" style="17" customWidth="1"/>
    <col min="4863" max="4863" width="17.1640625" style="17" customWidth="1"/>
    <col min="4864" max="4864" width="15.33203125" style="17" customWidth="1"/>
    <col min="4865" max="4865" width="13.5" style="17" customWidth="1"/>
    <col min="4866" max="4867" width="12.83203125" style="17" customWidth="1"/>
    <col min="4868" max="4868" width="15" style="17" customWidth="1"/>
    <col min="4869" max="4869" width="16.83203125" style="17" customWidth="1"/>
    <col min="4870" max="4870" width="16.1640625" style="17" customWidth="1"/>
    <col min="4871" max="4871" width="15.5" style="17" customWidth="1"/>
    <col min="4872" max="4872" width="15.83203125" style="17" customWidth="1"/>
    <col min="4873" max="4873" width="19.5" style="17" customWidth="1"/>
    <col min="4874" max="4874" width="15.83203125" style="17" customWidth="1"/>
    <col min="4875" max="4875" width="14.33203125" style="17" customWidth="1"/>
    <col min="4876" max="4876" width="15.83203125" style="17" customWidth="1"/>
    <col min="4877" max="4877" width="17.6640625" style="17" customWidth="1"/>
    <col min="4878" max="4878" width="19.6640625" style="17" customWidth="1"/>
    <col min="4879" max="4879" width="14.5" style="17" customWidth="1"/>
    <col min="4880" max="5115" width="9.33203125" style="17"/>
    <col min="5116" max="5116" width="12.1640625" style="17" customWidth="1"/>
    <col min="5117" max="5117" width="30" style="17" customWidth="1"/>
    <col min="5118" max="5118" width="24.5" style="17" customWidth="1"/>
    <col min="5119" max="5119" width="17.1640625" style="17" customWidth="1"/>
    <col min="5120" max="5120" width="15.33203125" style="17" customWidth="1"/>
    <col min="5121" max="5121" width="13.5" style="17" customWidth="1"/>
    <col min="5122" max="5123" width="12.83203125" style="17" customWidth="1"/>
    <col min="5124" max="5124" width="15" style="17" customWidth="1"/>
    <col min="5125" max="5125" width="16.83203125" style="17" customWidth="1"/>
    <col min="5126" max="5126" width="16.1640625" style="17" customWidth="1"/>
    <col min="5127" max="5127" width="15.5" style="17" customWidth="1"/>
    <col min="5128" max="5128" width="15.83203125" style="17" customWidth="1"/>
    <col min="5129" max="5129" width="19.5" style="17" customWidth="1"/>
    <col min="5130" max="5130" width="15.83203125" style="17" customWidth="1"/>
    <col min="5131" max="5131" width="14.33203125" style="17" customWidth="1"/>
    <col min="5132" max="5132" width="15.83203125" style="17" customWidth="1"/>
    <col min="5133" max="5133" width="17.6640625" style="17" customWidth="1"/>
    <col min="5134" max="5134" width="19.6640625" style="17" customWidth="1"/>
    <col min="5135" max="5135" width="14.5" style="17" customWidth="1"/>
    <col min="5136" max="5371" width="9.33203125" style="17"/>
    <col min="5372" max="5372" width="12.1640625" style="17" customWidth="1"/>
    <col min="5373" max="5373" width="30" style="17" customWidth="1"/>
    <col min="5374" max="5374" width="24.5" style="17" customWidth="1"/>
    <col min="5375" max="5375" width="17.1640625" style="17" customWidth="1"/>
    <col min="5376" max="5376" width="15.33203125" style="17" customWidth="1"/>
    <col min="5377" max="5377" width="13.5" style="17" customWidth="1"/>
    <col min="5378" max="5379" width="12.83203125" style="17" customWidth="1"/>
    <col min="5380" max="5380" width="15" style="17" customWidth="1"/>
    <col min="5381" max="5381" width="16.83203125" style="17" customWidth="1"/>
    <col min="5382" max="5382" width="16.1640625" style="17" customWidth="1"/>
    <col min="5383" max="5383" width="15.5" style="17" customWidth="1"/>
    <col min="5384" max="5384" width="15.83203125" style="17" customWidth="1"/>
    <col min="5385" max="5385" width="19.5" style="17" customWidth="1"/>
    <col min="5386" max="5386" width="15.83203125" style="17" customWidth="1"/>
    <col min="5387" max="5387" width="14.33203125" style="17" customWidth="1"/>
    <col min="5388" max="5388" width="15.83203125" style="17" customWidth="1"/>
    <col min="5389" max="5389" width="17.6640625" style="17" customWidth="1"/>
    <col min="5390" max="5390" width="19.6640625" style="17" customWidth="1"/>
    <col min="5391" max="5391" width="14.5" style="17" customWidth="1"/>
    <col min="5392" max="5627" width="9.33203125" style="17"/>
    <col min="5628" max="5628" width="12.1640625" style="17" customWidth="1"/>
    <col min="5629" max="5629" width="30" style="17" customWidth="1"/>
    <col min="5630" max="5630" width="24.5" style="17" customWidth="1"/>
    <col min="5631" max="5631" width="17.1640625" style="17" customWidth="1"/>
    <col min="5632" max="5632" width="15.33203125" style="17" customWidth="1"/>
    <col min="5633" max="5633" width="13.5" style="17" customWidth="1"/>
    <col min="5634" max="5635" width="12.83203125" style="17" customWidth="1"/>
    <col min="5636" max="5636" width="15" style="17" customWidth="1"/>
    <col min="5637" max="5637" width="16.83203125" style="17" customWidth="1"/>
    <col min="5638" max="5638" width="16.1640625" style="17" customWidth="1"/>
    <col min="5639" max="5639" width="15.5" style="17" customWidth="1"/>
    <col min="5640" max="5640" width="15.83203125" style="17" customWidth="1"/>
    <col min="5641" max="5641" width="19.5" style="17" customWidth="1"/>
    <col min="5642" max="5642" width="15.83203125" style="17" customWidth="1"/>
    <col min="5643" max="5643" width="14.33203125" style="17" customWidth="1"/>
    <col min="5644" max="5644" width="15.83203125" style="17" customWidth="1"/>
    <col min="5645" max="5645" width="17.6640625" style="17" customWidth="1"/>
    <col min="5646" max="5646" width="19.6640625" style="17" customWidth="1"/>
    <col min="5647" max="5647" width="14.5" style="17" customWidth="1"/>
    <col min="5648" max="5883" width="9.33203125" style="17"/>
    <col min="5884" max="5884" width="12.1640625" style="17" customWidth="1"/>
    <col min="5885" max="5885" width="30" style="17" customWidth="1"/>
    <col min="5886" max="5886" width="24.5" style="17" customWidth="1"/>
    <col min="5887" max="5887" width="17.1640625" style="17" customWidth="1"/>
    <col min="5888" max="5888" width="15.33203125" style="17" customWidth="1"/>
    <col min="5889" max="5889" width="13.5" style="17" customWidth="1"/>
    <col min="5890" max="5891" width="12.83203125" style="17" customWidth="1"/>
    <col min="5892" max="5892" width="15" style="17" customWidth="1"/>
    <col min="5893" max="5893" width="16.83203125" style="17" customWidth="1"/>
    <col min="5894" max="5894" width="16.1640625" style="17" customWidth="1"/>
    <col min="5895" max="5895" width="15.5" style="17" customWidth="1"/>
    <col min="5896" max="5896" width="15.83203125" style="17" customWidth="1"/>
    <col min="5897" max="5897" width="19.5" style="17" customWidth="1"/>
    <col min="5898" max="5898" width="15.83203125" style="17" customWidth="1"/>
    <col min="5899" max="5899" width="14.33203125" style="17" customWidth="1"/>
    <col min="5900" max="5900" width="15.83203125" style="17" customWidth="1"/>
    <col min="5901" max="5901" width="17.6640625" style="17" customWidth="1"/>
    <col min="5902" max="5902" width="19.6640625" style="17" customWidth="1"/>
    <col min="5903" max="5903" width="14.5" style="17" customWidth="1"/>
    <col min="5904" max="6139" width="9.33203125" style="17"/>
    <col min="6140" max="6140" width="12.1640625" style="17" customWidth="1"/>
    <col min="6141" max="6141" width="30" style="17" customWidth="1"/>
    <col min="6142" max="6142" width="24.5" style="17" customWidth="1"/>
    <col min="6143" max="6143" width="17.1640625" style="17" customWidth="1"/>
    <col min="6144" max="6144" width="15.33203125" style="17" customWidth="1"/>
    <col min="6145" max="6145" width="13.5" style="17" customWidth="1"/>
    <col min="6146" max="6147" width="12.83203125" style="17" customWidth="1"/>
    <col min="6148" max="6148" width="15" style="17" customWidth="1"/>
    <col min="6149" max="6149" width="16.83203125" style="17" customWidth="1"/>
    <col min="6150" max="6150" width="16.1640625" style="17" customWidth="1"/>
    <col min="6151" max="6151" width="15.5" style="17" customWidth="1"/>
    <col min="6152" max="6152" width="15.83203125" style="17" customWidth="1"/>
    <col min="6153" max="6153" width="19.5" style="17" customWidth="1"/>
    <col min="6154" max="6154" width="15.83203125" style="17" customWidth="1"/>
    <col min="6155" max="6155" width="14.33203125" style="17" customWidth="1"/>
    <col min="6156" max="6156" width="15.83203125" style="17" customWidth="1"/>
    <col min="6157" max="6157" width="17.6640625" style="17" customWidth="1"/>
    <col min="6158" max="6158" width="19.6640625" style="17" customWidth="1"/>
    <col min="6159" max="6159" width="14.5" style="17" customWidth="1"/>
    <col min="6160" max="6395" width="9.33203125" style="17"/>
    <col min="6396" max="6396" width="12.1640625" style="17" customWidth="1"/>
    <col min="6397" max="6397" width="30" style="17" customWidth="1"/>
    <col min="6398" max="6398" width="24.5" style="17" customWidth="1"/>
    <col min="6399" max="6399" width="17.1640625" style="17" customWidth="1"/>
    <col min="6400" max="6400" width="15.33203125" style="17" customWidth="1"/>
    <col min="6401" max="6401" width="13.5" style="17" customWidth="1"/>
    <col min="6402" max="6403" width="12.83203125" style="17" customWidth="1"/>
    <col min="6404" max="6404" width="15" style="17" customWidth="1"/>
    <col min="6405" max="6405" width="16.83203125" style="17" customWidth="1"/>
    <col min="6406" max="6406" width="16.1640625" style="17" customWidth="1"/>
    <col min="6407" max="6407" width="15.5" style="17" customWidth="1"/>
    <col min="6408" max="6408" width="15.83203125" style="17" customWidth="1"/>
    <col min="6409" max="6409" width="19.5" style="17" customWidth="1"/>
    <col min="6410" max="6410" width="15.83203125" style="17" customWidth="1"/>
    <col min="6411" max="6411" width="14.33203125" style="17" customWidth="1"/>
    <col min="6412" max="6412" width="15.83203125" style="17" customWidth="1"/>
    <col min="6413" max="6413" width="17.6640625" style="17" customWidth="1"/>
    <col min="6414" max="6414" width="19.6640625" style="17" customWidth="1"/>
    <col min="6415" max="6415" width="14.5" style="17" customWidth="1"/>
    <col min="6416" max="6651" width="9.33203125" style="17"/>
    <col min="6652" max="6652" width="12.1640625" style="17" customWidth="1"/>
    <col min="6653" max="6653" width="30" style="17" customWidth="1"/>
    <col min="6654" max="6654" width="24.5" style="17" customWidth="1"/>
    <col min="6655" max="6655" width="17.1640625" style="17" customWidth="1"/>
    <col min="6656" max="6656" width="15.33203125" style="17" customWidth="1"/>
    <col min="6657" max="6657" width="13.5" style="17" customWidth="1"/>
    <col min="6658" max="6659" width="12.83203125" style="17" customWidth="1"/>
    <col min="6660" max="6660" width="15" style="17" customWidth="1"/>
    <col min="6661" max="6661" width="16.83203125" style="17" customWidth="1"/>
    <col min="6662" max="6662" width="16.1640625" style="17" customWidth="1"/>
    <col min="6663" max="6663" width="15.5" style="17" customWidth="1"/>
    <col min="6664" max="6664" width="15.83203125" style="17" customWidth="1"/>
    <col min="6665" max="6665" width="19.5" style="17" customWidth="1"/>
    <col min="6666" max="6666" width="15.83203125" style="17" customWidth="1"/>
    <col min="6667" max="6667" width="14.33203125" style="17" customWidth="1"/>
    <col min="6668" max="6668" width="15.83203125" style="17" customWidth="1"/>
    <col min="6669" max="6669" width="17.6640625" style="17" customWidth="1"/>
    <col min="6670" max="6670" width="19.6640625" style="17" customWidth="1"/>
    <col min="6671" max="6671" width="14.5" style="17" customWidth="1"/>
    <col min="6672" max="6907" width="9.33203125" style="17"/>
    <col min="6908" max="6908" width="12.1640625" style="17" customWidth="1"/>
    <col min="6909" max="6909" width="30" style="17" customWidth="1"/>
    <col min="6910" max="6910" width="24.5" style="17" customWidth="1"/>
    <col min="6911" max="6911" width="17.1640625" style="17" customWidth="1"/>
    <col min="6912" max="6912" width="15.33203125" style="17" customWidth="1"/>
    <col min="6913" max="6913" width="13.5" style="17" customWidth="1"/>
    <col min="6914" max="6915" width="12.83203125" style="17" customWidth="1"/>
    <col min="6916" max="6916" width="15" style="17" customWidth="1"/>
    <col min="6917" max="6917" width="16.83203125" style="17" customWidth="1"/>
    <col min="6918" max="6918" width="16.1640625" style="17" customWidth="1"/>
    <col min="6919" max="6919" width="15.5" style="17" customWidth="1"/>
    <col min="6920" max="6920" width="15.83203125" style="17" customWidth="1"/>
    <col min="6921" max="6921" width="19.5" style="17" customWidth="1"/>
    <col min="6922" max="6922" width="15.83203125" style="17" customWidth="1"/>
    <col min="6923" max="6923" width="14.33203125" style="17" customWidth="1"/>
    <col min="6924" max="6924" width="15.83203125" style="17" customWidth="1"/>
    <col min="6925" max="6925" width="17.6640625" style="17" customWidth="1"/>
    <col min="6926" max="6926" width="19.6640625" style="17" customWidth="1"/>
    <col min="6927" max="6927" width="14.5" style="17" customWidth="1"/>
    <col min="6928" max="7163" width="9.33203125" style="17"/>
    <col min="7164" max="7164" width="12.1640625" style="17" customWidth="1"/>
    <col min="7165" max="7165" width="30" style="17" customWidth="1"/>
    <col min="7166" max="7166" width="24.5" style="17" customWidth="1"/>
    <col min="7167" max="7167" width="17.1640625" style="17" customWidth="1"/>
    <col min="7168" max="7168" width="15.33203125" style="17" customWidth="1"/>
    <col min="7169" max="7169" width="13.5" style="17" customWidth="1"/>
    <col min="7170" max="7171" width="12.83203125" style="17" customWidth="1"/>
    <col min="7172" max="7172" width="15" style="17" customWidth="1"/>
    <col min="7173" max="7173" width="16.83203125" style="17" customWidth="1"/>
    <col min="7174" max="7174" width="16.1640625" style="17" customWidth="1"/>
    <col min="7175" max="7175" width="15.5" style="17" customWidth="1"/>
    <col min="7176" max="7176" width="15.83203125" style="17" customWidth="1"/>
    <col min="7177" max="7177" width="19.5" style="17" customWidth="1"/>
    <col min="7178" max="7178" width="15.83203125" style="17" customWidth="1"/>
    <col min="7179" max="7179" width="14.33203125" style="17" customWidth="1"/>
    <col min="7180" max="7180" width="15.83203125" style="17" customWidth="1"/>
    <col min="7181" max="7181" width="17.6640625" style="17" customWidth="1"/>
    <col min="7182" max="7182" width="19.6640625" style="17" customWidth="1"/>
    <col min="7183" max="7183" width="14.5" style="17" customWidth="1"/>
    <col min="7184" max="7419" width="9.33203125" style="17"/>
    <col min="7420" max="7420" width="12.1640625" style="17" customWidth="1"/>
    <col min="7421" max="7421" width="30" style="17" customWidth="1"/>
    <col min="7422" max="7422" width="24.5" style="17" customWidth="1"/>
    <col min="7423" max="7423" width="17.1640625" style="17" customWidth="1"/>
    <col min="7424" max="7424" width="15.33203125" style="17" customWidth="1"/>
    <col min="7425" max="7425" width="13.5" style="17" customWidth="1"/>
    <col min="7426" max="7427" width="12.83203125" style="17" customWidth="1"/>
    <col min="7428" max="7428" width="15" style="17" customWidth="1"/>
    <col min="7429" max="7429" width="16.83203125" style="17" customWidth="1"/>
    <col min="7430" max="7430" width="16.1640625" style="17" customWidth="1"/>
    <col min="7431" max="7431" width="15.5" style="17" customWidth="1"/>
    <col min="7432" max="7432" width="15.83203125" style="17" customWidth="1"/>
    <col min="7433" max="7433" width="19.5" style="17" customWidth="1"/>
    <col min="7434" max="7434" width="15.83203125" style="17" customWidth="1"/>
    <col min="7435" max="7435" width="14.33203125" style="17" customWidth="1"/>
    <col min="7436" max="7436" width="15.83203125" style="17" customWidth="1"/>
    <col min="7437" max="7437" width="17.6640625" style="17" customWidth="1"/>
    <col min="7438" max="7438" width="19.6640625" style="17" customWidth="1"/>
    <col min="7439" max="7439" width="14.5" style="17" customWidth="1"/>
    <col min="7440" max="7675" width="9.33203125" style="17"/>
    <col min="7676" max="7676" width="12.1640625" style="17" customWidth="1"/>
    <col min="7677" max="7677" width="30" style="17" customWidth="1"/>
    <col min="7678" max="7678" width="24.5" style="17" customWidth="1"/>
    <col min="7679" max="7679" width="17.1640625" style="17" customWidth="1"/>
    <col min="7680" max="7680" width="15.33203125" style="17" customWidth="1"/>
    <col min="7681" max="7681" width="13.5" style="17" customWidth="1"/>
    <col min="7682" max="7683" width="12.83203125" style="17" customWidth="1"/>
    <col min="7684" max="7684" width="15" style="17" customWidth="1"/>
    <col min="7685" max="7685" width="16.83203125" style="17" customWidth="1"/>
    <col min="7686" max="7686" width="16.1640625" style="17" customWidth="1"/>
    <col min="7687" max="7687" width="15.5" style="17" customWidth="1"/>
    <col min="7688" max="7688" width="15.83203125" style="17" customWidth="1"/>
    <col min="7689" max="7689" width="19.5" style="17" customWidth="1"/>
    <col min="7690" max="7690" width="15.83203125" style="17" customWidth="1"/>
    <col min="7691" max="7691" width="14.33203125" style="17" customWidth="1"/>
    <col min="7692" max="7692" width="15.83203125" style="17" customWidth="1"/>
    <col min="7693" max="7693" width="17.6640625" style="17" customWidth="1"/>
    <col min="7694" max="7694" width="19.6640625" style="17" customWidth="1"/>
    <col min="7695" max="7695" width="14.5" style="17" customWidth="1"/>
    <col min="7696" max="7931" width="9.33203125" style="17"/>
    <col min="7932" max="7932" width="12.1640625" style="17" customWidth="1"/>
    <col min="7933" max="7933" width="30" style="17" customWidth="1"/>
    <col min="7934" max="7934" width="24.5" style="17" customWidth="1"/>
    <col min="7935" max="7935" width="17.1640625" style="17" customWidth="1"/>
    <col min="7936" max="7936" width="15.33203125" style="17" customWidth="1"/>
    <col min="7937" max="7937" width="13.5" style="17" customWidth="1"/>
    <col min="7938" max="7939" width="12.83203125" style="17" customWidth="1"/>
    <col min="7940" max="7940" width="15" style="17" customWidth="1"/>
    <col min="7941" max="7941" width="16.83203125" style="17" customWidth="1"/>
    <col min="7942" max="7942" width="16.1640625" style="17" customWidth="1"/>
    <col min="7943" max="7943" width="15.5" style="17" customWidth="1"/>
    <col min="7944" max="7944" width="15.83203125" style="17" customWidth="1"/>
    <col min="7945" max="7945" width="19.5" style="17" customWidth="1"/>
    <col min="7946" max="7946" width="15.83203125" style="17" customWidth="1"/>
    <col min="7947" max="7947" width="14.33203125" style="17" customWidth="1"/>
    <col min="7948" max="7948" width="15.83203125" style="17" customWidth="1"/>
    <col min="7949" max="7949" width="17.6640625" style="17" customWidth="1"/>
    <col min="7950" max="7950" width="19.6640625" style="17" customWidth="1"/>
    <col min="7951" max="7951" width="14.5" style="17" customWidth="1"/>
    <col min="7952" max="8187" width="9.33203125" style="17"/>
    <col min="8188" max="8188" width="12.1640625" style="17" customWidth="1"/>
    <col min="8189" max="8189" width="30" style="17" customWidth="1"/>
    <col min="8190" max="8190" width="24.5" style="17" customWidth="1"/>
    <col min="8191" max="8191" width="17.1640625" style="17" customWidth="1"/>
    <col min="8192" max="8192" width="15.33203125" style="17" customWidth="1"/>
    <col min="8193" max="8193" width="13.5" style="17" customWidth="1"/>
    <col min="8194" max="8195" width="12.83203125" style="17" customWidth="1"/>
    <col min="8196" max="8196" width="15" style="17" customWidth="1"/>
    <col min="8197" max="8197" width="16.83203125" style="17" customWidth="1"/>
    <col min="8198" max="8198" width="16.1640625" style="17" customWidth="1"/>
    <col min="8199" max="8199" width="15.5" style="17" customWidth="1"/>
    <col min="8200" max="8200" width="15.83203125" style="17" customWidth="1"/>
    <col min="8201" max="8201" width="19.5" style="17" customWidth="1"/>
    <col min="8202" max="8202" width="15.83203125" style="17" customWidth="1"/>
    <col min="8203" max="8203" width="14.33203125" style="17" customWidth="1"/>
    <col min="8204" max="8204" width="15.83203125" style="17" customWidth="1"/>
    <col min="8205" max="8205" width="17.6640625" style="17" customWidth="1"/>
    <col min="8206" max="8206" width="19.6640625" style="17" customWidth="1"/>
    <col min="8207" max="8207" width="14.5" style="17" customWidth="1"/>
    <col min="8208" max="8443" width="9.33203125" style="17"/>
    <col min="8444" max="8444" width="12.1640625" style="17" customWidth="1"/>
    <col min="8445" max="8445" width="30" style="17" customWidth="1"/>
    <col min="8446" max="8446" width="24.5" style="17" customWidth="1"/>
    <col min="8447" max="8447" width="17.1640625" style="17" customWidth="1"/>
    <col min="8448" max="8448" width="15.33203125" style="17" customWidth="1"/>
    <col min="8449" max="8449" width="13.5" style="17" customWidth="1"/>
    <col min="8450" max="8451" width="12.83203125" style="17" customWidth="1"/>
    <col min="8452" max="8452" width="15" style="17" customWidth="1"/>
    <col min="8453" max="8453" width="16.83203125" style="17" customWidth="1"/>
    <col min="8454" max="8454" width="16.1640625" style="17" customWidth="1"/>
    <col min="8455" max="8455" width="15.5" style="17" customWidth="1"/>
    <col min="8456" max="8456" width="15.83203125" style="17" customWidth="1"/>
    <col min="8457" max="8457" width="19.5" style="17" customWidth="1"/>
    <col min="8458" max="8458" width="15.83203125" style="17" customWidth="1"/>
    <col min="8459" max="8459" width="14.33203125" style="17" customWidth="1"/>
    <col min="8460" max="8460" width="15.83203125" style="17" customWidth="1"/>
    <col min="8461" max="8461" width="17.6640625" style="17" customWidth="1"/>
    <col min="8462" max="8462" width="19.6640625" style="17" customWidth="1"/>
    <col min="8463" max="8463" width="14.5" style="17" customWidth="1"/>
    <col min="8464" max="8699" width="9.33203125" style="17"/>
    <col min="8700" max="8700" width="12.1640625" style="17" customWidth="1"/>
    <col min="8701" max="8701" width="30" style="17" customWidth="1"/>
    <col min="8702" max="8702" width="24.5" style="17" customWidth="1"/>
    <col min="8703" max="8703" width="17.1640625" style="17" customWidth="1"/>
    <col min="8704" max="8704" width="15.33203125" style="17" customWidth="1"/>
    <col min="8705" max="8705" width="13.5" style="17" customWidth="1"/>
    <col min="8706" max="8707" width="12.83203125" style="17" customWidth="1"/>
    <col min="8708" max="8708" width="15" style="17" customWidth="1"/>
    <col min="8709" max="8709" width="16.83203125" style="17" customWidth="1"/>
    <col min="8710" max="8710" width="16.1640625" style="17" customWidth="1"/>
    <col min="8711" max="8711" width="15.5" style="17" customWidth="1"/>
    <col min="8712" max="8712" width="15.83203125" style="17" customWidth="1"/>
    <col min="8713" max="8713" width="19.5" style="17" customWidth="1"/>
    <col min="8714" max="8714" width="15.83203125" style="17" customWidth="1"/>
    <col min="8715" max="8715" width="14.33203125" style="17" customWidth="1"/>
    <col min="8716" max="8716" width="15.83203125" style="17" customWidth="1"/>
    <col min="8717" max="8717" width="17.6640625" style="17" customWidth="1"/>
    <col min="8718" max="8718" width="19.6640625" style="17" customWidth="1"/>
    <col min="8719" max="8719" width="14.5" style="17" customWidth="1"/>
    <col min="8720" max="8955" width="9.33203125" style="17"/>
    <col min="8956" max="8956" width="12.1640625" style="17" customWidth="1"/>
    <col min="8957" max="8957" width="30" style="17" customWidth="1"/>
    <col min="8958" max="8958" width="24.5" style="17" customWidth="1"/>
    <col min="8959" max="8959" width="17.1640625" style="17" customWidth="1"/>
    <col min="8960" max="8960" width="15.33203125" style="17" customWidth="1"/>
    <col min="8961" max="8961" width="13.5" style="17" customWidth="1"/>
    <col min="8962" max="8963" width="12.83203125" style="17" customWidth="1"/>
    <col min="8964" max="8964" width="15" style="17" customWidth="1"/>
    <col min="8965" max="8965" width="16.83203125" style="17" customWidth="1"/>
    <col min="8966" max="8966" width="16.1640625" style="17" customWidth="1"/>
    <col min="8967" max="8967" width="15.5" style="17" customWidth="1"/>
    <col min="8968" max="8968" width="15.83203125" style="17" customWidth="1"/>
    <col min="8969" max="8969" width="19.5" style="17" customWidth="1"/>
    <col min="8970" max="8970" width="15.83203125" style="17" customWidth="1"/>
    <col min="8971" max="8971" width="14.33203125" style="17" customWidth="1"/>
    <col min="8972" max="8972" width="15.83203125" style="17" customWidth="1"/>
    <col min="8973" max="8973" width="17.6640625" style="17" customWidth="1"/>
    <col min="8974" max="8974" width="19.6640625" style="17" customWidth="1"/>
    <col min="8975" max="8975" width="14.5" style="17" customWidth="1"/>
    <col min="8976" max="9211" width="9.33203125" style="17"/>
    <col min="9212" max="9212" width="12.1640625" style="17" customWidth="1"/>
    <col min="9213" max="9213" width="30" style="17" customWidth="1"/>
    <col min="9214" max="9214" width="24.5" style="17" customWidth="1"/>
    <col min="9215" max="9215" width="17.1640625" style="17" customWidth="1"/>
    <col min="9216" max="9216" width="15.33203125" style="17" customWidth="1"/>
    <col min="9217" max="9217" width="13.5" style="17" customWidth="1"/>
    <col min="9218" max="9219" width="12.83203125" style="17" customWidth="1"/>
    <col min="9220" max="9220" width="15" style="17" customWidth="1"/>
    <col min="9221" max="9221" width="16.83203125" style="17" customWidth="1"/>
    <col min="9222" max="9222" width="16.1640625" style="17" customWidth="1"/>
    <col min="9223" max="9223" width="15.5" style="17" customWidth="1"/>
    <col min="9224" max="9224" width="15.83203125" style="17" customWidth="1"/>
    <col min="9225" max="9225" width="19.5" style="17" customWidth="1"/>
    <col min="9226" max="9226" width="15.83203125" style="17" customWidth="1"/>
    <col min="9227" max="9227" width="14.33203125" style="17" customWidth="1"/>
    <col min="9228" max="9228" width="15.83203125" style="17" customWidth="1"/>
    <col min="9229" max="9229" width="17.6640625" style="17" customWidth="1"/>
    <col min="9230" max="9230" width="19.6640625" style="17" customWidth="1"/>
    <col min="9231" max="9231" width="14.5" style="17" customWidth="1"/>
    <col min="9232" max="9467" width="9.33203125" style="17"/>
    <col min="9468" max="9468" width="12.1640625" style="17" customWidth="1"/>
    <col min="9469" max="9469" width="30" style="17" customWidth="1"/>
    <col min="9470" max="9470" width="24.5" style="17" customWidth="1"/>
    <col min="9471" max="9471" width="17.1640625" style="17" customWidth="1"/>
    <col min="9472" max="9472" width="15.33203125" style="17" customWidth="1"/>
    <col min="9473" max="9473" width="13.5" style="17" customWidth="1"/>
    <col min="9474" max="9475" width="12.83203125" style="17" customWidth="1"/>
    <col min="9476" max="9476" width="15" style="17" customWidth="1"/>
    <col min="9477" max="9477" width="16.83203125" style="17" customWidth="1"/>
    <col min="9478" max="9478" width="16.1640625" style="17" customWidth="1"/>
    <col min="9479" max="9479" width="15.5" style="17" customWidth="1"/>
    <col min="9480" max="9480" width="15.83203125" style="17" customWidth="1"/>
    <col min="9481" max="9481" width="19.5" style="17" customWidth="1"/>
    <col min="9482" max="9482" width="15.83203125" style="17" customWidth="1"/>
    <col min="9483" max="9483" width="14.33203125" style="17" customWidth="1"/>
    <col min="9484" max="9484" width="15.83203125" style="17" customWidth="1"/>
    <col min="9485" max="9485" width="17.6640625" style="17" customWidth="1"/>
    <col min="9486" max="9486" width="19.6640625" style="17" customWidth="1"/>
    <col min="9487" max="9487" width="14.5" style="17" customWidth="1"/>
    <col min="9488" max="9723" width="9.33203125" style="17"/>
    <col min="9724" max="9724" width="12.1640625" style="17" customWidth="1"/>
    <col min="9725" max="9725" width="30" style="17" customWidth="1"/>
    <col min="9726" max="9726" width="24.5" style="17" customWidth="1"/>
    <col min="9727" max="9727" width="17.1640625" style="17" customWidth="1"/>
    <col min="9728" max="9728" width="15.33203125" style="17" customWidth="1"/>
    <col min="9729" max="9729" width="13.5" style="17" customWidth="1"/>
    <col min="9730" max="9731" width="12.83203125" style="17" customWidth="1"/>
    <col min="9732" max="9732" width="15" style="17" customWidth="1"/>
    <col min="9733" max="9733" width="16.83203125" style="17" customWidth="1"/>
    <col min="9734" max="9734" width="16.1640625" style="17" customWidth="1"/>
    <col min="9735" max="9735" width="15.5" style="17" customWidth="1"/>
    <col min="9736" max="9736" width="15.83203125" style="17" customWidth="1"/>
    <col min="9737" max="9737" width="19.5" style="17" customWidth="1"/>
    <col min="9738" max="9738" width="15.83203125" style="17" customWidth="1"/>
    <col min="9739" max="9739" width="14.33203125" style="17" customWidth="1"/>
    <col min="9740" max="9740" width="15.83203125" style="17" customWidth="1"/>
    <col min="9741" max="9741" width="17.6640625" style="17" customWidth="1"/>
    <col min="9742" max="9742" width="19.6640625" style="17" customWidth="1"/>
    <col min="9743" max="9743" width="14.5" style="17" customWidth="1"/>
    <col min="9744" max="9979" width="9.33203125" style="17"/>
    <col min="9980" max="9980" width="12.1640625" style="17" customWidth="1"/>
    <col min="9981" max="9981" width="30" style="17" customWidth="1"/>
    <col min="9982" max="9982" width="24.5" style="17" customWidth="1"/>
    <col min="9983" max="9983" width="17.1640625" style="17" customWidth="1"/>
    <col min="9984" max="9984" width="15.33203125" style="17" customWidth="1"/>
    <col min="9985" max="9985" width="13.5" style="17" customWidth="1"/>
    <col min="9986" max="9987" width="12.83203125" style="17" customWidth="1"/>
    <col min="9988" max="9988" width="15" style="17" customWidth="1"/>
    <col min="9989" max="9989" width="16.83203125" style="17" customWidth="1"/>
    <col min="9990" max="9990" width="16.1640625" style="17" customWidth="1"/>
    <col min="9991" max="9991" width="15.5" style="17" customWidth="1"/>
    <col min="9992" max="9992" width="15.83203125" style="17" customWidth="1"/>
    <col min="9993" max="9993" width="19.5" style="17" customWidth="1"/>
    <col min="9994" max="9994" width="15.83203125" style="17" customWidth="1"/>
    <col min="9995" max="9995" width="14.33203125" style="17" customWidth="1"/>
    <col min="9996" max="9996" width="15.83203125" style="17" customWidth="1"/>
    <col min="9997" max="9997" width="17.6640625" style="17" customWidth="1"/>
    <col min="9998" max="9998" width="19.6640625" style="17" customWidth="1"/>
    <col min="9999" max="9999" width="14.5" style="17" customWidth="1"/>
    <col min="10000" max="10235" width="9.33203125" style="17"/>
    <col min="10236" max="10236" width="12.1640625" style="17" customWidth="1"/>
    <col min="10237" max="10237" width="30" style="17" customWidth="1"/>
    <col min="10238" max="10238" width="24.5" style="17" customWidth="1"/>
    <col min="10239" max="10239" width="17.1640625" style="17" customWidth="1"/>
    <col min="10240" max="10240" width="15.33203125" style="17" customWidth="1"/>
    <col min="10241" max="10241" width="13.5" style="17" customWidth="1"/>
    <col min="10242" max="10243" width="12.83203125" style="17" customWidth="1"/>
    <col min="10244" max="10244" width="15" style="17" customWidth="1"/>
    <col min="10245" max="10245" width="16.83203125" style="17" customWidth="1"/>
    <col min="10246" max="10246" width="16.1640625" style="17" customWidth="1"/>
    <col min="10247" max="10247" width="15.5" style="17" customWidth="1"/>
    <col min="10248" max="10248" width="15.83203125" style="17" customWidth="1"/>
    <col min="10249" max="10249" width="19.5" style="17" customWidth="1"/>
    <col min="10250" max="10250" width="15.83203125" style="17" customWidth="1"/>
    <col min="10251" max="10251" width="14.33203125" style="17" customWidth="1"/>
    <col min="10252" max="10252" width="15.83203125" style="17" customWidth="1"/>
    <col min="10253" max="10253" width="17.6640625" style="17" customWidth="1"/>
    <col min="10254" max="10254" width="19.6640625" style="17" customWidth="1"/>
    <col min="10255" max="10255" width="14.5" style="17" customWidth="1"/>
    <col min="10256" max="10491" width="9.33203125" style="17"/>
    <col min="10492" max="10492" width="12.1640625" style="17" customWidth="1"/>
    <col min="10493" max="10493" width="30" style="17" customWidth="1"/>
    <col min="10494" max="10494" width="24.5" style="17" customWidth="1"/>
    <col min="10495" max="10495" width="17.1640625" style="17" customWidth="1"/>
    <col min="10496" max="10496" width="15.33203125" style="17" customWidth="1"/>
    <col min="10497" max="10497" width="13.5" style="17" customWidth="1"/>
    <col min="10498" max="10499" width="12.83203125" style="17" customWidth="1"/>
    <col min="10500" max="10500" width="15" style="17" customWidth="1"/>
    <col min="10501" max="10501" width="16.83203125" style="17" customWidth="1"/>
    <col min="10502" max="10502" width="16.1640625" style="17" customWidth="1"/>
    <col min="10503" max="10503" width="15.5" style="17" customWidth="1"/>
    <col min="10504" max="10504" width="15.83203125" style="17" customWidth="1"/>
    <col min="10505" max="10505" width="19.5" style="17" customWidth="1"/>
    <col min="10506" max="10506" width="15.83203125" style="17" customWidth="1"/>
    <col min="10507" max="10507" width="14.33203125" style="17" customWidth="1"/>
    <col min="10508" max="10508" width="15.83203125" style="17" customWidth="1"/>
    <col min="10509" max="10509" width="17.6640625" style="17" customWidth="1"/>
    <col min="10510" max="10510" width="19.6640625" style="17" customWidth="1"/>
    <col min="10511" max="10511" width="14.5" style="17" customWidth="1"/>
    <col min="10512" max="10747" width="9.33203125" style="17"/>
    <col min="10748" max="10748" width="12.1640625" style="17" customWidth="1"/>
    <col min="10749" max="10749" width="30" style="17" customWidth="1"/>
    <col min="10750" max="10750" width="24.5" style="17" customWidth="1"/>
    <col min="10751" max="10751" width="17.1640625" style="17" customWidth="1"/>
    <col min="10752" max="10752" width="15.33203125" style="17" customWidth="1"/>
    <col min="10753" max="10753" width="13.5" style="17" customWidth="1"/>
    <col min="10754" max="10755" width="12.83203125" style="17" customWidth="1"/>
    <col min="10756" max="10756" width="15" style="17" customWidth="1"/>
    <col min="10757" max="10757" width="16.83203125" style="17" customWidth="1"/>
    <col min="10758" max="10758" width="16.1640625" style="17" customWidth="1"/>
    <col min="10759" max="10759" width="15.5" style="17" customWidth="1"/>
    <col min="10760" max="10760" width="15.83203125" style="17" customWidth="1"/>
    <col min="10761" max="10761" width="19.5" style="17" customWidth="1"/>
    <col min="10762" max="10762" width="15.83203125" style="17" customWidth="1"/>
    <col min="10763" max="10763" width="14.33203125" style="17" customWidth="1"/>
    <col min="10764" max="10764" width="15.83203125" style="17" customWidth="1"/>
    <col min="10765" max="10765" width="17.6640625" style="17" customWidth="1"/>
    <col min="10766" max="10766" width="19.6640625" style="17" customWidth="1"/>
    <col min="10767" max="10767" width="14.5" style="17" customWidth="1"/>
    <col min="10768" max="11003" width="9.33203125" style="17"/>
    <col min="11004" max="11004" width="12.1640625" style="17" customWidth="1"/>
    <col min="11005" max="11005" width="30" style="17" customWidth="1"/>
    <col min="11006" max="11006" width="24.5" style="17" customWidth="1"/>
    <col min="11007" max="11007" width="17.1640625" style="17" customWidth="1"/>
    <col min="11008" max="11008" width="15.33203125" style="17" customWidth="1"/>
    <col min="11009" max="11009" width="13.5" style="17" customWidth="1"/>
    <col min="11010" max="11011" width="12.83203125" style="17" customWidth="1"/>
    <col min="11012" max="11012" width="15" style="17" customWidth="1"/>
    <col min="11013" max="11013" width="16.83203125" style="17" customWidth="1"/>
    <col min="11014" max="11014" width="16.1640625" style="17" customWidth="1"/>
    <col min="11015" max="11015" width="15.5" style="17" customWidth="1"/>
    <col min="11016" max="11016" width="15.83203125" style="17" customWidth="1"/>
    <col min="11017" max="11017" width="19.5" style="17" customWidth="1"/>
    <col min="11018" max="11018" width="15.83203125" style="17" customWidth="1"/>
    <col min="11019" max="11019" width="14.33203125" style="17" customWidth="1"/>
    <col min="11020" max="11020" width="15.83203125" style="17" customWidth="1"/>
    <col min="11021" max="11021" width="17.6640625" style="17" customWidth="1"/>
    <col min="11022" max="11022" width="19.6640625" style="17" customWidth="1"/>
    <col min="11023" max="11023" width="14.5" style="17" customWidth="1"/>
    <col min="11024" max="11259" width="9.33203125" style="17"/>
    <col min="11260" max="11260" width="12.1640625" style="17" customWidth="1"/>
    <col min="11261" max="11261" width="30" style="17" customWidth="1"/>
    <col min="11262" max="11262" width="24.5" style="17" customWidth="1"/>
    <col min="11263" max="11263" width="17.1640625" style="17" customWidth="1"/>
    <col min="11264" max="11264" width="15.33203125" style="17" customWidth="1"/>
    <col min="11265" max="11265" width="13.5" style="17" customWidth="1"/>
    <col min="11266" max="11267" width="12.83203125" style="17" customWidth="1"/>
    <col min="11268" max="11268" width="15" style="17" customWidth="1"/>
    <col min="11269" max="11269" width="16.83203125" style="17" customWidth="1"/>
    <col min="11270" max="11270" width="16.1640625" style="17" customWidth="1"/>
    <col min="11271" max="11271" width="15.5" style="17" customWidth="1"/>
    <col min="11272" max="11272" width="15.83203125" style="17" customWidth="1"/>
    <col min="11273" max="11273" width="19.5" style="17" customWidth="1"/>
    <col min="11274" max="11274" width="15.83203125" style="17" customWidth="1"/>
    <col min="11275" max="11275" width="14.33203125" style="17" customWidth="1"/>
    <col min="11276" max="11276" width="15.83203125" style="17" customWidth="1"/>
    <col min="11277" max="11277" width="17.6640625" style="17" customWidth="1"/>
    <col min="11278" max="11278" width="19.6640625" style="17" customWidth="1"/>
    <col min="11279" max="11279" width="14.5" style="17" customWidth="1"/>
    <col min="11280" max="11515" width="9.33203125" style="17"/>
    <col min="11516" max="11516" width="12.1640625" style="17" customWidth="1"/>
    <col min="11517" max="11517" width="30" style="17" customWidth="1"/>
    <col min="11518" max="11518" width="24.5" style="17" customWidth="1"/>
    <col min="11519" max="11519" width="17.1640625" style="17" customWidth="1"/>
    <col min="11520" max="11520" width="15.33203125" style="17" customWidth="1"/>
    <col min="11521" max="11521" width="13.5" style="17" customWidth="1"/>
    <col min="11522" max="11523" width="12.83203125" style="17" customWidth="1"/>
    <col min="11524" max="11524" width="15" style="17" customWidth="1"/>
    <col min="11525" max="11525" width="16.83203125" style="17" customWidth="1"/>
    <col min="11526" max="11526" width="16.1640625" style="17" customWidth="1"/>
    <col min="11527" max="11527" width="15.5" style="17" customWidth="1"/>
    <col min="11528" max="11528" width="15.83203125" style="17" customWidth="1"/>
    <col min="11529" max="11529" width="19.5" style="17" customWidth="1"/>
    <col min="11530" max="11530" width="15.83203125" style="17" customWidth="1"/>
    <col min="11531" max="11531" width="14.33203125" style="17" customWidth="1"/>
    <col min="11532" max="11532" width="15.83203125" style="17" customWidth="1"/>
    <col min="11533" max="11533" width="17.6640625" style="17" customWidth="1"/>
    <col min="11534" max="11534" width="19.6640625" style="17" customWidth="1"/>
    <col min="11535" max="11535" width="14.5" style="17" customWidth="1"/>
    <col min="11536" max="11771" width="9.33203125" style="17"/>
    <col min="11772" max="11772" width="12.1640625" style="17" customWidth="1"/>
    <col min="11773" max="11773" width="30" style="17" customWidth="1"/>
    <col min="11774" max="11774" width="24.5" style="17" customWidth="1"/>
    <col min="11775" max="11775" width="17.1640625" style="17" customWidth="1"/>
    <col min="11776" max="11776" width="15.33203125" style="17" customWidth="1"/>
    <col min="11777" max="11777" width="13.5" style="17" customWidth="1"/>
    <col min="11778" max="11779" width="12.83203125" style="17" customWidth="1"/>
    <col min="11780" max="11780" width="15" style="17" customWidth="1"/>
    <col min="11781" max="11781" width="16.83203125" style="17" customWidth="1"/>
    <col min="11782" max="11782" width="16.1640625" style="17" customWidth="1"/>
    <col min="11783" max="11783" width="15.5" style="17" customWidth="1"/>
    <col min="11784" max="11784" width="15.83203125" style="17" customWidth="1"/>
    <col min="11785" max="11785" width="19.5" style="17" customWidth="1"/>
    <col min="11786" max="11786" width="15.83203125" style="17" customWidth="1"/>
    <col min="11787" max="11787" width="14.33203125" style="17" customWidth="1"/>
    <col min="11788" max="11788" width="15.83203125" style="17" customWidth="1"/>
    <col min="11789" max="11789" width="17.6640625" style="17" customWidth="1"/>
    <col min="11790" max="11790" width="19.6640625" style="17" customWidth="1"/>
    <col min="11791" max="11791" width="14.5" style="17" customWidth="1"/>
    <col min="11792" max="12027" width="9.33203125" style="17"/>
    <col min="12028" max="12028" width="12.1640625" style="17" customWidth="1"/>
    <col min="12029" max="12029" width="30" style="17" customWidth="1"/>
    <col min="12030" max="12030" width="24.5" style="17" customWidth="1"/>
    <col min="12031" max="12031" width="17.1640625" style="17" customWidth="1"/>
    <col min="12032" max="12032" width="15.33203125" style="17" customWidth="1"/>
    <col min="12033" max="12033" width="13.5" style="17" customWidth="1"/>
    <col min="12034" max="12035" width="12.83203125" style="17" customWidth="1"/>
    <col min="12036" max="12036" width="15" style="17" customWidth="1"/>
    <col min="12037" max="12037" width="16.83203125" style="17" customWidth="1"/>
    <col min="12038" max="12038" width="16.1640625" style="17" customWidth="1"/>
    <col min="12039" max="12039" width="15.5" style="17" customWidth="1"/>
    <col min="12040" max="12040" width="15.83203125" style="17" customWidth="1"/>
    <col min="12041" max="12041" width="19.5" style="17" customWidth="1"/>
    <col min="12042" max="12042" width="15.83203125" style="17" customWidth="1"/>
    <col min="12043" max="12043" width="14.33203125" style="17" customWidth="1"/>
    <col min="12044" max="12044" width="15.83203125" style="17" customWidth="1"/>
    <col min="12045" max="12045" width="17.6640625" style="17" customWidth="1"/>
    <col min="12046" max="12046" width="19.6640625" style="17" customWidth="1"/>
    <col min="12047" max="12047" width="14.5" style="17" customWidth="1"/>
    <col min="12048" max="12283" width="9.33203125" style="17"/>
    <col min="12284" max="12284" width="12.1640625" style="17" customWidth="1"/>
    <col min="12285" max="12285" width="30" style="17" customWidth="1"/>
    <col min="12286" max="12286" width="24.5" style="17" customWidth="1"/>
    <col min="12287" max="12287" width="17.1640625" style="17" customWidth="1"/>
    <col min="12288" max="12288" width="15.33203125" style="17" customWidth="1"/>
    <col min="12289" max="12289" width="13.5" style="17" customWidth="1"/>
    <col min="12290" max="12291" width="12.83203125" style="17" customWidth="1"/>
    <col min="12292" max="12292" width="15" style="17" customWidth="1"/>
    <col min="12293" max="12293" width="16.83203125" style="17" customWidth="1"/>
    <col min="12294" max="12294" width="16.1640625" style="17" customWidth="1"/>
    <col min="12295" max="12295" width="15.5" style="17" customWidth="1"/>
    <col min="12296" max="12296" width="15.83203125" style="17" customWidth="1"/>
    <col min="12297" max="12297" width="19.5" style="17" customWidth="1"/>
    <col min="12298" max="12298" width="15.83203125" style="17" customWidth="1"/>
    <col min="12299" max="12299" width="14.33203125" style="17" customWidth="1"/>
    <col min="12300" max="12300" width="15.83203125" style="17" customWidth="1"/>
    <col min="12301" max="12301" width="17.6640625" style="17" customWidth="1"/>
    <col min="12302" max="12302" width="19.6640625" style="17" customWidth="1"/>
    <col min="12303" max="12303" width="14.5" style="17" customWidth="1"/>
    <col min="12304" max="12539" width="9.33203125" style="17"/>
    <col min="12540" max="12540" width="12.1640625" style="17" customWidth="1"/>
    <col min="12541" max="12541" width="30" style="17" customWidth="1"/>
    <col min="12542" max="12542" width="24.5" style="17" customWidth="1"/>
    <col min="12543" max="12543" width="17.1640625" style="17" customWidth="1"/>
    <col min="12544" max="12544" width="15.33203125" style="17" customWidth="1"/>
    <col min="12545" max="12545" width="13.5" style="17" customWidth="1"/>
    <col min="12546" max="12547" width="12.83203125" style="17" customWidth="1"/>
    <col min="12548" max="12548" width="15" style="17" customWidth="1"/>
    <col min="12549" max="12549" width="16.83203125" style="17" customWidth="1"/>
    <col min="12550" max="12550" width="16.1640625" style="17" customWidth="1"/>
    <col min="12551" max="12551" width="15.5" style="17" customWidth="1"/>
    <col min="12552" max="12552" width="15.83203125" style="17" customWidth="1"/>
    <col min="12553" max="12553" width="19.5" style="17" customWidth="1"/>
    <col min="12554" max="12554" width="15.83203125" style="17" customWidth="1"/>
    <col min="12555" max="12555" width="14.33203125" style="17" customWidth="1"/>
    <col min="12556" max="12556" width="15.83203125" style="17" customWidth="1"/>
    <col min="12557" max="12557" width="17.6640625" style="17" customWidth="1"/>
    <col min="12558" max="12558" width="19.6640625" style="17" customWidth="1"/>
    <col min="12559" max="12559" width="14.5" style="17" customWidth="1"/>
    <col min="12560" max="12795" width="9.33203125" style="17"/>
    <col min="12796" max="12796" width="12.1640625" style="17" customWidth="1"/>
    <col min="12797" max="12797" width="30" style="17" customWidth="1"/>
    <col min="12798" max="12798" width="24.5" style="17" customWidth="1"/>
    <col min="12799" max="12799" width="17.1640625" style="17" customWidth="1"/>
    <col min="12800" max="12800" width="15.33203125" style="17" customWidth="1"/>
    <col min="12801" max="12801" width="13.5" style="17" customWidth="1"/>
    <col min="12802" max="12803" width="12.83203125" style="17" customWidth="1"/>
    <col min="12804" max="12804" width="15" style="17" customWidth="1"/>
    <col min="12805" max="12805" width="16.83203125" style="17" customWidth="1"/>
    <col min="12806" max="12806" width="16.1640625" style="17" customWidth="1"/>
    <col min="12807" max="12807" width="15.5" style="17" customWidth="1"/>
    <col min="12808" max="12808" width="15.83203125" style="17" customWidth="1"/>
    <col min="12809" max="12809" width="19.5" style="17" customWidth="1"/>
    <col min="12810" max="12810" width="15.83203125" style="17" customWidth="1"/>
    <col min="12811" max="12811" width="14.33203125" style="17" customWidth="1"/>
    <col min="12812" max="12812" width="15.83203125" style="17" customWidth="1"/>
    <col min="12813" max="12813" width="17.6640625" style="17" customWidth="1"/>
    <col min="12814" max="12814" width="19.6640625" style="17" customWidth="1"/>
    <col min="12815" max="12815" width="14.5" style="17" customWidth="1"/>
    <col min="12816" max="13051" width="9.33203125" style="17"/>
    <col min="13052" max="13052" width="12.1640625" style="17" customWidth="1"/>
    <col min="13053" max="13053" width="30" style="17" customWidth="1"/>
    <col min="13054" max="13054" width="24.5" style="17" customWidth="1"/>
    <col min="13055" max="13055" width="17.1640625" style="17" customWidth="1"/>
    <col min="13056" max="13056" width="15.33203125" style="17" customWidth="1"/>
    <col min="13057" max="13057" width="13.5" style="17" customWidth="1"/>
    <col min="13058" max="13059" width="12.83203125" style="17" customWidth="1"/>
    <col min="13060" max="13060" width="15" style="17" customWidth="1"/>
    <col min="13061" max="13061" width="16.83203125" style="17" customWidth="1"/>
    <col min="13062" max="13062" width="16.1640625" style="17" customWidth="1"/>
    <col min="13063" max="13063" width="15.5" style="17" customWidth="1"/>
    <col min="13064" max="13064" width="15.83203125" style="17" customWidth="1"/>
    <col min="13065" max="13065" width="19.5" style="17" customWidth="1"/>
    <col min="13066" max="13066" width="15.83203125" style="17" customWidth="1"/>
    <col min="13067" max="13067" width="14.33203125" style="17" customWidth="1"/>
    <col min="13068" max="13068" width="15.83203125" style="17" customWidth="1"/>
    <col min="13069" max="13069" width="17.6640625" style="17" customWidth="1"/>
    <col min="13070" max="13070" width="19.6640625" style="17" customWidth="1"/>
    <col min="13071" max="13071" width="14.5" style="17" customWidth="1"/>
    <col min="13072" max="13307" width="9.33203125" style="17"/>
    <col min="13308" max="13308" width="12.1640625" style="17" customWidth="1"/>
    <col min="13309" max="13309" width="30" style="17" customWidth="1"/>
    <col min="13310" max="13310" width="24.5" style="17" customWidth="1"/>
    <col min="13311" max="13311" width="17.1640625" style="17" customWidth="1"/>
    <col min="13312" max="13312" width="15.33203125" style="17" customWidth="1"/>
    <col min="13313" max="13313" width="13.5" style="17" customWidth="1"/>
    <col min="13314" max="13315" width="12.83203125" style="17" customWidth="1"/>
    <col min="13316" max="13316" width="15" style="17" customWidth="1"/>
    <col min="13317" max="13317" width="16.83203125" style="17" customWidth="1"/>
    <col min="13318" max="13318" width="16.1640625" style="17" customWidth="1"/>
    <col min="13319" max="13319" width="15.5" style="17" customWidth="1"/>
    <col min="13320" max="13320" width="15.83203125" style="17" customWidth="1"/>
    <col min="13321" max="13321" width="19.5" style="17" customWidth="1"/>
    <col min="13322" max="13322" width="15.83203125" style="17" customWidth="1"/>
    <col min="13323" max="13323" width="14.33203125" style="17" customWidth="1"/>
    <col min="13324" max="13324" width="15.83203125" style="17" customWidth="1"/>
    <col min="13325" max="13325" width="17.6640625" style="17" customWidth="1"/>
    <col min="13326" max="13326" width="19.6640625" style="17" customWidth="1"/>
    <col min="13327" max="13327" width="14.5" style="17" customWidth="1"/>
    <col min="13328" max="13563" width="9.33203125" style="17"/>
    <col min="13564" max="13564" width="12.1640625" style="17" customWidth="1"/>
    <col min="13565" max="13565" width="30" style="17" customWidth="1"/>
    <col min="13566" max="13566" width="24.5" style="17" customWidth="1"/>
    <col min="13567" max="13567" width="17.1640625" style="17" customWidth="1"/>
    <col min="13568" max="13568" width="15.33203125" style="17" customWidth="1"/>
    <col min="13569" max="13569" width="13.5" style="17" customWidth="1"/>
    <col min="13570" max="13571" width="12.83203125" style="17" customWidth="1"/>
    <col min="13572" max="13572" width="15" style="17" customWidth="1"/>
    <col min="13573" max="13573" width="16.83203125" style="17" customWidth="1"/>
    <col min="13574" max="13574" width="16.1640625" style="17" customWidth="1"/>
    <col min="13575" max="13575" width="15.5" style="17" customWidth="1"/>
    <col min="13576" max="13576" width="15.83203125" style="17" customWidth="1"/>
    <col min="13577" max="13577" width="19.5" style="17" customWidth="1"/>
    <col min="13578" max="13578" width="15.83203125" style="17" customWidth="1"/>
    <col min="13579" max="13579" width="14.33203125" style="17" customWidth="1"/>
    <col min="13580" max="13580" width="15.83203125" style="17" customWidth="1"/>
    <col min="13581" max="13581" width="17.6640625" style="17" customWidth="1"/>
    <col min="13582" max="13582" width="19.6640625" style="17" customWidth="1"/>
    <col min="13583" max="13583" width="14.5" style="17" customWidth="1"/>
    <col min="13584" max="13819" width="9.33203125" style="17"/>
    <col min="13820" max="13820" width="12.1640625" style="17" customWidth="1"/>
    <col min="13821" max="13821" width="30" style="17" customWidth="1"/>
    <col min="13822" max="13822" width="24.5" style="17" customWidth="1"/>
    <col min="13823" max="13823" width="17.1640625" style="17" customWidth="1"/>
    <col min="13824" max="13824" width="15.33203125" style="17" customWidth="1"/>
    <col min="13825" max="13825" width="13.5" style="17" customWidth="1"/>
    <col min="13826" max="13827" width="12.83203125" style="17" customWidth="1"/>
    <col min="13828" max="13828" width="15" style="17" customWidth="1"/>
    <col min="13829" max="13829" width="16.83203125" style="17" customWidth="1"/>
    <col min="13830" max="13830" width="16.1640625" style="17" customWidth="1"/>
    <col min="13831" max="13831" width="15.5" style="17" customWidth="1"/>
    <col min="13832" max="13832" width="15.83203125" style="17" customWidth="1"/>
    <col min="13833" max="13833" width="19.5" style="17" customWidth="1"/>
    <col min="13834" max="13834" width="15.83203125" style="17" customWidth="1"/>
    <col min="13835" max="13835" width="14.33203125" style="17" customWidth="1"/>
    <col min="13836" max="13836" width="15.83203125" style="17" customWidth="1"/>
    <col min="13837" max="13837" width="17.6640625" style="17" customWidth="1"/>
    <col min="13838" max="13838" width="19.6640625" style="17" customWidth="1"/>
    <col min="13839" max="13839" width="14.5" style="17" customWidth="1"/>
    <col min="13840" max="14075" width="9.33203125" style="17"/>
    <col min="14076" max="14076" width="12.1640625" style="17" customWidth="1"/>
    <col min="14077" max="14077" width="30" style="17" customWidth="1"/>
    <col min="14078" max="14078" width="24.5" style="17" customWidth="1"/>
    <col min="14079" max="14079" width="17.1640625" style="17" customWidth="1"/>
    <col min="14080" max="14080" width="15.33203125" style="17" customWidth="1"/>
    <col min="14081" max="14081" width="13.5" style="17" customWidth="1"/>
    <col min="14082" max="14083" width="12.83203125" style="17" customWidth="1"/>
    <col min="14084" max="14084" width="15" style="17" customWidth="1"/>
    <col min="14085" max="14085" width="16.83203125" style="17" customWidth="1"/>
    <col min="14086" max="14086" width="16.1640625" style="17" customWidth="1"/>
    <col min="14087" max="14087" width="15.5" style="17" customWidth="1"/>
    <col min="14088" max="14088" width="15.83203125" style="17" customWidth="1"/>
    <col min="14089" max="14089" width="19.5" style="17" customWidth="1"/>
    <col min="14090" max="14090" width="15.83203125" style="17" customWidth="1"/>
    <col min="14091" max="14091" width="14.33203125" style="17" customWidth="1"/>
    <col min="14092" max="14092" width="15.83203125" style="17" customWidth="1"/>
    <col min="14093" max="14093" width="17.6640625" style="17" customWidth="1"/>
    <col min="14094" max="14094" width="19.6640625" style="17" customWidth="1"/>
    <col min="14095" max="14095" width="14.5" style="17" customWidth="1"/>
    <col min="14096" max="14331" width="9.33203125" style="17"/>
    <col min="14332" max="14332" width="12.1640625" style="17" customWidth="1"/>
    <col min="14333" max="14333" width="30" style="17" customWidth="1"/>
    <col min="14334" max="14334" width="24.5" style="17" customWidth="1"/>
    <col min="14335" max="14335" width="17.1640625" style="17" customWidth="1"/>
    <col min="14336" max="14336" width="15.33203125" style="17" customWidth="1"/>
    <col min="14337" max="14337" width="13.5" style="17" customWidth="1"/>
    <col min="14338" max="14339" width="12.83203125" style="17" customWidth="1"/>
    <col min="14340" max="14340" width="15" style="17" customWidth="1"/>
    <col min="14341" max="14341" width="16.83203125" style="17" customWidth="1"/>
    <col min="14342" max="14342" width="16.1640625" style="17" customWidth="1"/>
    <col min="14343" max="14343" width="15.5" style="17" customWidth="1"/>
    <col min="14344" max="14344" width="15.83203125" style="17" customWidth="1"/>
    <col min="14345" max="14345" width="19.5" style="17" customWidth="1"/>
    <col min="14346" max="14346" width="15.83203125" style="17" customWidth="1"/>
    <col min="14347" max="14347" width="14.33203125" style="17" customWidth="1"/>
    <col min="14348" max="14348" width="15.83203125" style="17" customWidth="1"/>
    <col min="14349" max="14349" width="17.6640625" style="17" customWidth="1"/>
    <col min="14350" max="14350" width="19.6640625" style="17" customWidth="1"/>
    <col min="14351" max="14351" width="14.5" style="17" customWidth="1"/>
    <col min="14352" max="14587" width="9.33203125" style="17"/>
    <col min="14588" max="14588" width="12.1640625" style="17" customWidth="1"/>
    <col min="14589" max="14589" width="30" style="17" customWidth="1"/>
    <col min="14590" max="14590" width="24.5" style="17" customWidth="1"/>
    <col min="14591" max="14591" width="17.1640625" style="17" customWidth="1"/>
    <col min="14592" max="14592" width="15.33203125" style="17" customWidth="1"/>
    <col min="14593" max="14593" width="13.5" style="17" customWidth="1"/>
    <col min="14594" max="14595" width="12.83203125" style="17" customWidth="1"/>
    <col min="14596" max="14596" width="15" style="17" customWidth="1"/>
    <col min="14597" max="14597" width="16.83203125" style="17" customWidth="1"/>
    <col min="14598" max="14598" width="16.1640625" style="17" customWidth="1"/>
    <col min="14599" max="14599" width="15.5" style="17" customWidth="1"/>
    <col min="14600" max="14600" width="15.83203125" style="17" customWidth="1"/>
    <col min="14601" max="14601" width="19.5" style="17" customWidth="1"/>
    <col min="14602" max="14602" width="15.83203125" style="17" customWidth="1"/>
    <col min="14603" max="14603" width="14.33203125" style="17" customWidth="1"/>
    <col min="14604" max="14604" width="15.83203125" style="17" customWidth="1"/>
    <col min="14605" max="14605" width="17.6640625" style="17" customWidth="1"/>
    <col min="14606" max="14606" width="19.6640625" style="17" customWidth="1"/>
    <col min="14607" max="14607" width="14.5" style="17" customWidth="1"/>
    <col min="14608" max="14843" width="9.33203125" style="17"/>
    <col min="14844" max="14844" width="12.1640625" style="17" customWidth="1"/>
    <col min="14845" max="14845" width="30" style="17" customWidth="1"/>
    <col min="14846" max="14846" width="24.5" style="17" customWidth="1"/>
    <col min="14847" max="14847" width="17.1640625" style="17" customWidth="1"/>
    <col min="14848" max="14848" width="15.33203125" style="17" customWidth="1"/>
    <col min="14849" max="14849" width="13.5" style="17" customWidth="1"/>
    <col min="14850" max="14851" width="12.83203125" style="17" customWidth="1"/>
    <col min="14852" max="14852" width="15" style="17" customWidth="1"/>
    <col min="14853" max="14853" width="16.83203125" style="17" customWidth="1"/>
    <col min="14854" max="14854" width="16.1640625" style="17" customWidth="1"/>
    <col min="14855" max="14855" width="15.5" style="17" customWidth="1"/>
    <col min="14856" max="14856" width="15.83203125" style="17" customWidth="1"/>
    <col min="14857" max="14857" width="19.5" style="17" customWidth="1"/>
    <col min="14858" max="14858" width="15.83203125" style="17" customWidth="1"/>
    <col min="14859" max="14859" width="14.33203125" style="17" customWidth="1"/>
    <col min="14860" max="14860" width="15.83203125" style="17" customWidth="1"/>
    <col min="14861" max="14861" width="17.6640625" style="17" customWidth="1"/>
    <col min="14862" max="14862" width="19.6640625" style="17" customWidth="1"/>
    <col min="14863" max="14863" width="14.5" style="17" customWidth="1"/>
    <col min="14864" max="15099" width="9.33203125" style="17"/>
    <col min="15100" max="15100" width="12.1640625" style="17" customWidth="1"/>
    <col min="15101" max="15101" width="30" style="17" customWidth="1"/>
    <col min="15102" max="15102" width="24.5" style="17" customWidth="1"/>
    <col min="15103" max="15103" width="17.1640625" style="17" customWidth="1"/>
    <col min="15104" max="15104" width="15.33203125" style="17" customWidth="1"/>
    <col min="15105" max="15105" width="13.5" style="17" customWidth="1"/>
    <col min="15106" max="15107" width="12.83203125" style="17" customWidth="1"/>
    <col min="15108" max="15108" width="15" style="17" customWidth="1"/>
    <col min="15109" max="15109" width="16.83203125" style="17" customWidth="1"/>
    <col min="15110" max="15110" width="16.1640625" style="17" customWidth="1"/>
    <col min="15111" max="15111" width="15.5" style="17" customWidth="1"/>
    <col min="15112" max="15112" width="15.83203125" style="17" customWidth="1"/>
    <col min="15113" max="15113" width="19.5" style="17" customWidth="1"/>
    <col min="15114" max="15114" width="15.83203125" style="17" customWidth="1"/>
    <col min="15115" max="15115" width="14.33203125" style="17" customWidth="1"/>
    <col min="15116" max="15116" width="15.83203125" style="17" customWidth="1"/>
    <col min="15117" max="15117" width="17.6640625" style="17" customWidth="1"/>
    <col min="15118" max="15118" width="19.6640625" style="17" customWidth="1"/>
    <col min="15119" max="15119" width="14.5" style="17" customWidth="1"/>
    <col min="15120" max="15355" width="9.33203125" style="17"/>
    <col min="15356" max="15356" width="12.1640625" style="17" customWidth="1"/>
    <col min="15357" max="15357" width="30" style="17" customWidth="1"/>
    <col min="15358" max="15358" width="24.5" style="17" customWidth="1"/>
    <col min="15359" max="15359" width="17.1640625" style="17" customWidth="1"/>
    <col min="15360" max="15360" width="15.33203125" style="17" customWidth="1"/>
    <col min="15361" max="15361" width="13.5" style="17" customWidth="1"/>
    <col min="15362" max="15363" width="12.83203125" style="17" customWidth="1"/>
    <col min="15364" max="15364" width="15" style="17" customWidth="1"/>
    <col min="15365" max="15365" width="16.83203125" style="17" customWidth="1"/>
    <col min="15366" max="15366" width="16.1640625" style="17" customWidth="1"/>
    <col min="15367" max="15367" width="15.5" style="17" customWidth="1"/>
    <col min="15368" max="15368" width="15.83203125" style="17" customWidth="1"/>
    <col min="15369" max="15369" width="19.5" style="17" customWidth="1"/>
    <col min="15370" max="15370" width="15.83203125" style="17" customWidth="1"/>
    <col min="15371" max="15371" width="14.33203125" style="17" customWidth="1"/>
    <col min="15372" max="15372" width="15.83203125" style="17" customWidth="1"/>
    <col min="15373" max="15373" width="17.6640625" style="17" customWidth="1"/>
    <col min="15374" max="15374" width="19.6640625" style="17" customWidth="1"/>
    <col min="15375" max="15375" width="14.5" style="17" customWidth="1"/>
    <col min="15376" max="15611" width="9.33203125" style="17"/>
    <col min="15612" max="15612" width="12.1640625" style="17" customWidth="1"/>
    <col min="15613" max="15613" width="30" style="17" customWidth="1"/>
    <col min="15614" max="15614" width="24.5" style="17" customWidth="1"/>
    <col min="15615" max="15615" width="17.1640625" style="17" customWidth="1"/>
    <col min="15616" max="15616" width="15.33203125" style="17" customWidth="1"/>
    <col min="15617" max="15617" width="13.5" style="17" customWidth="1"/>
    <col min="15618" max="15619" width="12.83203125" style="17" customWidth="1"/>
    <col min="15620" max="15620" width="15" style="17" customWidth="1"/>
    <col min="15621" max="15621" width="16.83203125" style="17" customWidth="1"/>
    <col min="15622" max="15622" width="16.1640625" style="17" customWidth="1"/>
    <col min="15623" max="15623" width="15.5" style="17" customWidth="1"/>
    <col min="15624" max="15624" width="15.83203125" style="17" customWidth="1"/>
    <col min="15625" max="15625" width="19.5" style="17" customWidth="1"/>
    <col min="15626" max="15626" width="15.83203125" style="17" customWidth="1"/>
    <col min="15627" max="15627" width="14.33203125" style="17" customWidth="1"/>
    <col min="15628" max="15628" width="15.83203125" style="17" customWidth="1"/>
    <col min="15629" max="15629" width="17.6640625" style="17" customWidth="1"/>
    <col min="15630" max="15630" width="19.6640625" style="17" customWidth="1"/>
    <col min="15631" max="15631" width="14.5" style="17" customWidth="1"/>
    <col min="15632" max="15867" width="9.33203125" style="17"/>
    <col min="15868" max="15868" width="12.1640625" style="17" customWidth="1"/>
    <col min="15869" max="15869" width="30" style="17" customWidth="1"/>
    <col min="15870" max="15870" width="24.5" style="17" customWidth="1"/>
    <col min="15871" max="15871" width="17.1640625" style="17" customWidth="1"/>
    <col min="15872" max="15872" width="15.33203125" style="17" customWidth="1"/>
    <col min="15873" max="15873" width="13.5" style="17" customWidth="1"/>
    <col min="15874" max="15875" width="12.83203125" style="17" customWidth="1"/>
    <col min="15876" max="15876" width="15" style="17" customWidth="1"/>
    <col min="15877" max="15877" width="16.83203125" style="17" customWidth="1"/>
    <col min="15878" max="15878" width="16.1640625" style="17" customWidth="1"/>
    <col min="15879" max="15879" width="15.5" style="17" customWidth="1"/>
    <col min="15880" max="15880" width="15.83203125" style="17" customWidth="1"/>
    <col min="15881" max="15881" width="19.5" style="17" customWidth="1"/>
    <col min="15882" max="15882" width="15.83203125" style="17" customWidth="1"/>
    <col min="15883" max="15883" width="14.33203125" style="17" customWidth="1"/>
    <col min="15884" max="15884" width="15.83203125" style="17" customWidth="1"/>
    <col min="15885" max="15885" width="17.6640625" style="17" customWidth="1"/>
    <col min="15886" max="15886" width="19.6640625" style="17" customWidth="1"/>
    <col min="15887" max="15887" width="14.5" style="17" customWidth="1"/>
    <col min="15888" max="16123" width="9.33203125" style="17"/>
    <col min="16124" max="16124" width="12.1640625" style="17" customWidth="1"/>
    <col min="16125" max="16125" width="30" style="17" customWidth="1"/>
    <col min="16126" max="16126" width="24.5" style="17" customWidth="1"/>
    <col min="16127" max="16127" width="17.1640625" style="17" customWidth="1"/>
    <col min="16128" max="16128" width="15.33203125" style="17" customWidth="1"/>
    <col min="16129" max="16129" width="13.5" style="17" customWidth="1"/>
    <col min="16130" max="16131" width="12.83203125" style="17" customWidth="1"/>
    <col min="16132" max="16132" width="15" style="17" customWidth="1"/>
    <col min="16133" max="16133" width="16.83203125" style="17" customWidth="1"/>
    <col min="16134" max="16134" width="16.1640625" style="17" customWidth="1"/>
    <col min="16135" max="16135" width="15.5" style="17" customWidth="1"/>
    <col min="16136" max="16136" width="15.83203125" style="17" customWidth="1"/>
    <col min="16137" max="16137" width="19.5" style="17" customWidth="1"/>
    <col min="16138" max="16138" width="15.83203125" style="17" customWidth="1"/>
    <col min="16139" max="16139" width="14.33203125" style="17" customWidth="1"/>
    <col min="16140" max="16140" width="15.83203125" style="17" customWidth="1"/>
    <col min="16141" max="16141" width="17.6640625" style="17" customWidth="1"/>
    <col min="16142" max="16142" width="19.6640625" style="17" customWidth="1"/>
    <col min="16143" max="16143" width="14.5" style="17" customWidth="1"/>
    <col min="16144" max="16384" width="9.33203125" style="17"/>
  </cols>
  <sheetData>
    <row r="1" spans="1:20" s="25" customFormat="1" ht="68.25" customHeight="1" x14ac:dyDescent="0.25">
      <c r="G1" s="26"/>
      <c r="I1" s="27"/>
      <c r="J1" s="27"/>
      <c r="K1" s="27"/>
      <c r="L1" s="27"/>
      <c r="M1" s="125" t="s">
        <v>92</v>
      </c>
      <c r="N1" s="125"/>
      <c r="O1" s="125"/>
      <c r="P1" s="125"/>
      <c r="Q1" s="125"/>
      <c r="R1" s="125"/>
      <c r="S1" s="27"/>
    </row>
    <row r="2" spans="1:20" s="25" customFormat="1" ht="15.75" x14ac:dyDescent="0.25">
      <c r="A2" s="45"/>
      <c r="G2" s="26"/>
      <c r="I2" s="27"/>
      <c r="J2" s="27"/>
      <c r="K2" s="27"/>
      <c r="L2" s="27"/>
      <c r="M2" s="27"/>
      <c r="N2" s="27"/>
      <c r="O2" s="27"/>
      <c r="P2" s="27"/>
      <c r="Q2" s="27"/>
      <c r="R2" s="27"/>
      <c r="S2" s="27"/>
    </row>
    <row r="3" spans="1:20" s="25" customFormat="1" ht="15.75" x14ac:dyDescent="0.25">
      <c r="A3" s="45"/>
      <c r="G3" s="26"/>
      <c r="I3" s="27"/>
      <c r="J3" s="27"/>
      <c r="K3" s="27"/>
      <c r="L3" s="27"/>
      <c r="M3" s="27"/>
      <c r="N3" s="27"/>
      <c r="O3" s="27"/>
      <c r="P3" s="27"/>
      <c r="Q3" s="27"/>
      <c r="R3" s="27"/>
      <c r="S3" s="27"/>
    </row>
    <row r="4" spans="1:20" x14ac:dyDescent="0.2">
      <c r="A4" s="45"/>
    </row>
    <row r="5" spans="1:20" x14ac:dyDescent="0.2">
      <c r="A5" s="45"/>
    </row>
    <row r="6" spans="1:20" ht="15.75" x14ac:dyDescent="0.25">
      <c r="A6" s="101" t="s">
        <v>25</v>
      </c>
      <c r="B6" s="101"/>
      <c r="C6" s="101"/>
      <c r="D6" s="101"/>
      <c r="E6" s="101"/>
      <c r="F6" s="101"/>
      <c r="G6" s="101"/>
      <c r="H6" s="101"/>
      <c r="I6" s="101"/>
      <c r="J6" s="101"/>
      <c r="K6" s="101"/>
      <c r="L6" s="101"/>
      <c r="M6" s="101"/>
      <c r="N6" s="101"/>
      <c r="O6" s="101"/>
      <c r="P6" s="101"/>
      <c r="Q6" s="101"/>
      <c r="R6" s="101"/>
      <c r="S6" s="101"/>
      <c r="T6" s="101"/>
    </row>
    <row r="7" spans="1:20" ht="15.75" x14ac:dyDescent="0.25">
      <c r="A7" s="101"/>
      <c r="B7" s="101"/>
      <c r="C7" s="101"/>
      <c r="D7" s="101"/>
      <c r="E7" s="101"/>
      <c r="F7" s="101"/>
      <c r="G7" s="101"/>
      <c r="H7" s="101"/>
      <c r="I7" s="101"/>
      <c r="J7" s="101"/>
      <c r="K7" s="101"/>
      <c r="L7" s="101"/>
      <c r="M7" s="101"/>
      <c r="N7" s="101"/>
      <c r="O7" s="101"/>
      <c r="P7" s="101"/>
      <c r="Q7" s="101"/>
      <c r="R7" s="101"/>
      <c r="S7" s="101"/>
      <c r="T7" s="101"/>
    </row>
    <row r="8" spans="1:20" ht="15.75" x14ac:dyDescent="0.25">
      <c r="A8" s="50"/>
      <c r="B8" s="50"/>
      <c r="C8" s="50"/>
      <c r="D8" s="50"/>
      <c r="E8" s="50"/>
      <c r="F8" s="50"/>
      <c r="G8" s="50"/>
      <c r="H8" s="50"/>
      <c r="I8" s="50"/>
      <c r="J8" s="50"/>
      <c r="K8" s="50"/>
      <c r="L8" s="50"/>
      <c r="M8" s="50"/>
      <c r="N8" s="50"/>
      <c r="O8" s="50"/>
      <c r="P8" s="50"/>
      <c r="Q8" s="50"/>
      <c r="R8" s="50"/>
      <c r="S8" s="50"/>
      <c r="T8" s="50"/>
    </row>
    <row r="9" spans="1:20" ht="15.75" x14ac:dyDescent="0.25">
      <c r="A9" s="28"/>
      <c r="B9" s="28"/>
      <c r="C9" s="28"/>
      <c r="D9" s="28"/>
      <c r="E9" s="28"/>
      <c r="F9" s="28"/>
      <c r="G9" s="28"/>
      <c r="I9" s="29" t="s">
        <v>33</v>
      </c>
      <c r="J9" s="82"/>
      <c r="K9" s="28" t="s">
        <v>34</v>
      </c>
      <c r="L9" s="82"/>
      <c r="M9" s="28" t="s">
        <v>35</v>
      </c>
      <c r="N9" s="28"/>
      <c r="O9" s="28"/>
      <c r="P9" s="28"/>
      <c r="Q9" s="28"/>
      <c r="R9" s="28"/>
    </row>
    <row r="10" spans="1:20" ht="15.75" x14ac:dyDescent="0.25">
      <c r="A10" s="72"/>
      <c r="B10" s="72"/>
      <c r="C10" s="72"/>
      <c r="D10" s="72"/>
      <c r="E10" s="72"/>
      <c r="F10" s="72"/>
      <c r="G10" s="72"/>
      <c r="I10" s="72"/>
      <c r="J10" s="72"/>
      <c r="K10" s="72"/>
      <c r="L10" s="72"/>
      <c r="M10" s="72"/>
      <c r="N10" s="72"/>
      <c r="O10" s="72"/>
      <c r="P10" s="72"/>
      <c r="Q10" s="72"/>
      <c r="R10" s="72"/>
    </row>
    <row r="11" spans="1:20" ht="15" customHeight="1" x14ac:dyDescent="0.25">
      <c r="A11" s="46"/>
      <c r="B11" s="46"/>
      <c r="C11" s="46"/>
      <c r="D11" s="46"/>
      <c r="E11" s="46"/>
      <c r="F11" s="46"/>
      <c r="G11" s="46"/>
      <c r="I11" s="46"/>
      <c r="J11" s="47" t="s">
        <v>41</v>
      </c>
      <c r="K11" s="84"/>
      <c r="L11" s="46"/>
      <c r="M11" s="46"/>
      <c r="N11" s="46"/>
      <c r="O11" s="46"/>
      <c r="P11" s="46"/>
      <c r="Q11" s="46"/>
      <c r="R11" s="46"/>
    </row>
    <row r="12" spans="1:20" ht="15.75" x14ac:dyDescent="0.25">
      <c r="A12" s="18"/>
      <c r="B12" s="18"/>
      <c r="C12" s="18"/>
      <c r="D12" s="18"/>
      <c r="E12" s="18"/>
      <c r="F12" s="18"/>
      <c r="G12" s="18"/>
      <c r="H12" s="18"/>
      <c r="I12" s="18"/>
      <c r="J12" s="18"/>
      <c r="K12" s="18"/>
      <c r="L12" s="18"/>
      <c r="M12" s="18"/>
      <c r="N12" s="18"/>
      <c r="O12" s="18"/>
      <c r="P12" s="18"/>
      <c r="Q12" s="18"/>
      <c r="R12" s="18"/>
    </row>
    <row r="13" spans="1:20" x14ac:dyDescent="0.2">
      <c r="A13" s="89" t="s">
        <v>36</v>
      </c>
      <c r="B13" s="89"/>
      <c r="C13" s="89"/>
      <c r="D13" s="89"/>
      <c r="E13" s="89"/>
      <c r="F13" s="89"/>
      <c r="G13" s="89"/>
      <c r="H13" s="89"/>
      <c r="I13" s="89"/>
      <c r="J13" s="89"/>
      <c r="K13" s="89"/>
      <c r="L13" s="73"/>
    </row>
    <row r="14" spans="1:20" ht="12.75" customHeight="1" x14ac:dyDescent="0.2">
      <c r="A14" s="103" t="s">
        <v>21</v>
      </c>
      <c r="B14" s="104"/>
      <c r="C14" s="104"/>
      <c r="D14" s="105"/>
      <c r="E14" s="102"/>
      <c r="F14" s="102"/>
      <c r="G14" s="102"/>
      <c r="H14" s="102"/>
      <c r="I14" s="102"/>
      <c r="J14" s="102"/>
      <c r="K14" s="102"/>
      <c r="L14" s="102"/>
      <c r="M14" s="102"/>
      <c r="N14" s="102"/>
      <c r="O14" s="102"/>
      <c r="P14" s="102"/>
      <c r="Q14" s="102"/>
      <c r="R14" s="102"/>
      <c r="S14" s="102"/>
      <c r="T14" s="102"/>
    </row>
    <row r="15" spans="1:20" ht="12.75" customHeight="1" x14ac:dyDescent="0.2">
      <c r="A15" s="103" t="s">
        <v>29</v>
      </c>
      <c r="B15" s="104"/>
      <c r="C15" s="104"/>
      <c r="D15" s="105"/>
      <c r="E15" s="102"/>
      <c r="F15" s="102"/>
      <c r="G15" s="102"/>
      <c r="H15" s="102"/>
      <c r="I15" s="102"/>
      <c r="J15" s="102"/>
      <c r="K15" s="102"/>
      <c r="L15" s="102"/>
      <c r="M15" s="102"/>
      <c r="N15" s="102"/>
      <c r="O15" s="102"/>
      <c r="P15" s="102"/>
      <c r="Q15" s="102"/>
      <c r="R15" s="102"/>
      <c r="S15" s="102"/>
      <c r="T15" s="102"/>
    </row>
    <row r="16" spans="1:20" x14ac:dyDescent="0.2">
      <c r="A16" s="36"/>
      <c r="B16" s="36"/>
      <c r="C16" s="36"/>
      <c r="D16" s="36"/>
      <c r="E16" s="37"/>
      <c r="F16" s="37"/>
      <c r="G16" s="37"/>
      <c r="H16" s="37"/>
      <c r="I16" s="37"/>
      <c r="J16" s="37"/>
      <c r="K16" s="37"/>
      <c r="L16" s="37"/>
    </row>
    <row r="17" spans="1:20" x14ac:dyDescent="0.2">
      <c r="A17" s="89" t="s">
        <v>37</v>
      </c>
      <c r="B17" s="89"/>
      <c r="C17" s="89"/>
      <c r="D17" s="89"/>
      <c r="E17" s="89"/>
      <c r="F17" s="89"/>
      <c r="G17" s="89"/>
      <c r="H17" s="89"/>
      <c r="I17" s="89"/>
      <c r="J17" s="89"/>
      <c r="K17" s="89"/>
      <c r="L17" s="73"/>
    </row>
    <row r="18" spans="1:20" ht="18" customHeight="1" x14ac:dyDescent="0.2">
      <c r="A18" s="96" t="s">
        <v>88</v>
      </c>
      <c r="B18" s="96"/>
      <c r="C18" s="96"/>
      <c r="D18" s="100"/>
      <c r="E18" s="100"/>
      <c r="F18" s="79">
        <f>+IF(D18="Biudžetinė Terminuota",0.0217,IF(D18="Biudžetinė Neterminuota",0.0145,IF(D18="Verslo įm. ir kt. Terminuota",0.0249,IF(D18="Verslo įm. ir kt. Neterminuota",0.0177,IF(D18="Kitos organizacijos** Terminuota",0.0233,IF(D18="Kitos organizacijos** Neterminuota",0.0161,0))))))</f>
        <v>0</v>
      </c>
      <c r="G18" s="78"/>
      <c r="H18" s="73"/>
      <c r="I18" s="73"/>
      <c r="J18" s="73"/>
      <c r="K18" s="73"/>
      <c r="L18" s="73"/>
    </row>
    <row r="19" spans="1:20" x14ac:dyDescent="0.2">
      <c r="E19" s="38"/>
    </row>
    <row r="20" spans="1:20" s="19" customFormat="1" ht="16.5" customHeight="1" x14ac:dyDescent="0.2">
      <c r="A20" s="92" t="s">
        <v>5</v>
      </c>
      <c r="B20" s="92" t="s">
        <v>6</v>
      </c>
      <c r="C20" s="92" t="s">
        <v>7</v>
      </c>
      <c r="D20" s="92" t="s">
        <v>8</v>
      </c>
      <c r="E20" s="92" t="s">
        <v>42</v>
      </c>
      <c r="F20" s="97" t="s">
        <v>9</v>
      </c>
      <c r="G20" s="98"/>
      <c r="H20" s="98"/>
      <c r="I20" s="98"/>
      <c r="J20" s="99"/>
      <c r="K20" s="93" t="s">
        <v>49</v>
      </c>
      <c r="L20" s="93" t="s">
        <v>38</v>
      </c>
      <c r="M20" s="92" t="s">
        <v>10</v>
      </c>
      <c r="N20" s="92" t="s">
        <v>48</v>
      </c>
      <c r="O20" s="92" t="s">
        <v>16</v>
      </c>
      <c r="P20" s="92" t="s">
        <v>22</v>
      </c>
      <c r="Q20" s="92" t="s">
        <v>23</v>
      </c>
      <c r="R20" s="92" t="s">
        <v>26</v>
      </c>
      <c r="S20" s="92" t="s">
        <v>24</v>
      </c>
      <c r="T20" s="93" t="s">
        <v>69</v>
      </c>
    </row>
    <row r="21" spans="1:20" s="19" customFormat="1" ht="12.75" customHeight="1" x14ac:dyDescent="0.2">
      <c r="A21" s="92"/>
      <c r="B21" s="92"/>
      <c r="C21" s="92"/>
      <c r="D21" s="92"/>
      <c r="E21" s="92"/>
      <c r="F21" s="92" t="s">
        <v>11</v>
      </c>
      <c r="G21" s="92" t="s">
        <v>12</v>
      </c>
      <c r="H21" s="92" t="s">
        <v>76</v>
      </c>
      <c r="I21" s="92" t="s">
        <v>75</v>
      </c>
      <c r="J21" s="92" t="s">
        <v>13</v>
      </c>
      <c r="K21" s="94"/>
      <c r="L21" s="94"/>
      <c r="M21" s="92"/>
      <c r="N21" s="92"/>
      <c r="O21" s="92"/>
      <c r="P21" s="92"/>
      <c r="Q21" s="92"/>
      <c r="R21" s="92"/>
      <c r="S21" s="92"/>
      <c r="T21" s="94"/>
    </row>
    <row r="22" spans="1:20" s="19" customFormat="1" ht="88.9" customHeight="1" x14ac:dyDescent="0.2">
      <c r="A22" s="92"/>
      <c r="B22" s="92"/>
      <c r="C22" s="92"/>
      <c r="D22" s="92"/>
      <c r="E22" s="92"/>
      <c r="F22" s="92"/>
      <c r="G22" s="92"/>
      <c r="H22" s="92"/>
      <c r="I22" s="92"/>
      <c r="J22" s="92"/>
      <c r="K22" s="95"/>
      <c r="L22" s="95"/>
      <c r="M22" s="92"/>
      <c r="N22" s="92"/>
      <c r="O22" s="92"/>
      <c r="P22" s="92"/>
      <c r="Q22" s="92"/>
      <c r="R22" s="92"/>
      <c r="S22" s="92"/>
      <c r="T22" s="95"/>
    </row>
    <row r="23" spans="1:20" ht="20.45" customHeight="1" x14ac:dyDescent="0.2">
      <c r="A23" s="16">
        <v>1</v>
      </c>
      <c r="B23" s="16">
        <v>2</v>
      </c>
      <c r="C23" s="16">
        <v>3</v>
      </c>
      <c r="D23" s="16">
        <v>4</v>
      </c>
      <c r="E23" s="16">
        <v>5</v>
      </c>
      <c r="F23" s="31" t="s">
        <v>86</v>
      </c>
      <c r="G23" s="16">
        <v>7</v>
      </c>
      <c r="H23" s="16">
        <v>8</v>
      </c>
      <c r="I23" s="16">
        <v>9</v>
      </c>
      <c r="J23" s="16">
        <v>10</v>
      </c>
      <c r="K23" s="16">
        <v>11</v>
      </c>
      <c r="L23" s="74" t="s">
        <v>87</v>
      </c>
      <c r="M23" s="74">
        <v>13</v>
      </c>
      <c r="N23" s="74">
        <v>14</v>
      </c>
      <c r="O23" s="74">
        <v>15</v>
      </c>
      <c r="P23" s="74">
        <v>16</v>
      </c>
      <c r="Q23" s="74">
        <v>17</v>
      </c>
      <c r="R23" s="74">
        <v>18</v>
      </c>
      <c r="S23" s="74">
        <v>19</v>
      </c>
      <c r="T23" s="74">
        <v>20</v>
      </c>
    </row>
    <row r="24" spans="1:20" x14ac:dyDescent="0.2">
      <c r="A24" s="39"/>
      <c r="B24" s="3"/>
      <c r="C24" s="3"/>
      <c r="D24" s="4"/>
      <c r="E24" s="4"/>
      <c r="F24" s="4"/>
      <c r="G24" s="4"/>
      <c r="H24" s="4"/>
      <c r="I24" s="4"/>
      <c r="J24" s="4"/>
      <c r="K24" s="4" t="str">
        <f>IF($F$18=0,"0,00",(1+$F$18)*(F24+G24+H24+I24)+J24)</f>
        <v>0,00</v>
      </c>
      <c r="L24" s="32">
        <f>IF(D24=0,0,ROUND((K24*E24/D24),2))</f>
        <v>0</v>
      </c>
      <c r="M24" s="33"/>
      <c r="N24" s="14"/>
      <c r="O24" s="34" t="str">
        <f>IF(OR(M24="",N24=""),"",VLOOKUP(CONCATENATE(M24," dienų darbo savaitė"),'Atostogų išmokų FN'!$A$8:$AH$9,N24-16)/100)</f>
        <v/>
      </c>
      <c r="P24" s="32">
        <f>IF(M24="",0,(L24-(((J24+H24+(H24*$F$18))*E24/D24)))*O24)</f>
        <v>0</v>
      </c>
      <c r="Q24" s="4"/>
      <c r="R24" s="34" t="str">
        <f>IF(OR(M24="",Q24=""),"",HLOOKUP(Q24,'Papild.poilsio d. išmokų FN '!$C$6:$Q$8,3,0)/100)</f>
        <v/>
      </c>
      <c r="S24" s="32">
        <f>+IF(Q24="",0,(L24-(((J24+H24+(H24*$F$18))*E24/D24)))*R24)</f>
        <v>0</v>
      </c>
      <c r="T24" s="62"/>
    </row>
    <row r="25" spans="1:20" x14ac:dyDescent="0.2">
      <c r="A25" s="39"/>
      <c r="B25" s="3"/>
      <c r="C25" s="3"/>
      <c r="D25" s="4"/>
      <c r="E25" s="4"/>
      <c r="F25" s="4"/>
      <c r="G25" s="4"/>
      <c r="H25" s="4"/>
      <c r="I25" s="4"/>
      <c r="J25" s="4"/>
      <c r="K25" s="4" t="str">
        <f t="shared" ref="K25:K68" si="0">IF($F$18=0,"0,00",(1+$F$18)*(F25+G25+H25+I25)+J25)</f>
        <v>0,00</v>
      </c>
      <c r="L25" s="32">
        <f t="shared" ref="L25:L68" si="1">IF(D25=0,0,ROUND((K25*E25/D25),2))</f>
        <v>0</v>
      </c>
      <c r="M25" s="33"/>
      <c r="N25" s="14"/>
      <c r="O25" s="34" t="str">
        <f>IF(OR(M25="",N25=""),"",VLOOKUP(CONCATENATE(M25," dienų darbo savaitė"),'Atostogų išmokų FN'!$A$8:$AH$9,N25-16)/100)</f>
        <v/>
      </c>
      <c r="P25" s="32">
        <f t="shared" ref="P25:P68" si="2">IF(M25="",0,(L25-(((J25+H25+(H25*$F$18))*E25/D25)))*O25)</f>
        <v>0</v>
      </c>
      <c r="Q25" s="4"/>
      <c r="R25" s="34" t="str">
        <f>IF(OR(M25="",Q25=""),"",HLOOKUP(Q25,'Papild.poilsio d. išmokų FN '!$C$6:$Q$8,3,0)/100)</f>
        <v/>
      </c>
      <c r="S25" s="32">
        <f t="shared" ref="S25:S68" si="3">+IF(Q25="",0,(L25-(((J25+H25+(H25*$F$18))*E25/D25)))*R25)</f>
        <v>0</v>
      </c>
      <c r="T25" s="62"/>
    </row>
    <row r="26" spans="1:20" x14ac:dyDescent="0.2">
      <c r="A26" s="39"/>
      <c r="B26" s="3"/>
      <c r="C26" s="3"/>
      <c r="D26" s="4"/>
      <c r="E26" s="4"/>
      <c r="F26" s="4"/>
      <c r="G26" s="4"/>
      <c r="H26" s="4"/>
      <c r="I26" s="4"/>
      <c r="J26" s="4"/>
      <c r="K26" s="4" t="str">
        <f t="shared" si="0"/>
        <v>0,00</v>
      </c>
      <c r="L26" s="32">
        <f t="shared" si="1"/>
        <v>0</v>
      </c>
      <c r="M26" s="33"/>
      <c r="N26" s="14"/>
      <c r="O26" s="34" t="str">
        <f>IF(OR(M26="",N26=""),"",VLOOKUP(CONCATENATE(M26," dienų darbo savaitė"),'Atostogų išmokų FN'!$A$8:$AH$9,N26-16)/100)</f>
        <v/>
      </c>
      <c r="P26" s="32">
        <f t="shared" si="2"/>
        <v>0</v>
      </c>
      <c r="Q26" s="4"/>
      <c r="R26" s="34" t="str">
        <f>IF(OR(M26="",Q26=""),"",HLOOKUP(Q26,'Papild.poilsio d. išmokų FN '!$C$6:$Q$8,3,0)/100)</f>
        <v/>
      </c>
      <c r="S26" s="32">
        <f t="shared" si="3"/>
        <v>0</v>
      </c>
      <c r="T26" s="62"/>
    </row>
    <row r="27" spans="1:20" x14ac:dyDescent="0.2">
      <c r="A27" s="39"/>
      <c r="B27" s="3"/>
      <c r="C27" s="3"/>
      <c r="D27" s="4"/>
      <c r="E27" s="4"/>
      <c r="F27" s="4"/>
      <c r="G27" s="4"/>
      <c r="H27" s="4"/>
      <c r="I27" s="4"/>
      <c r="J27" s="4"/>
      <c r="K27" s="4" t="str">
        <f t="shared" si="0"/>
        <v>0,00</v>
      </c>
      <c r="L27" s="32">
        <f t="shared" si="1"/>
        <v>0</v>
      </c>
      <c r="M27" s="33"/>
      <c r="N27" s="14"/>
      <c r="O27" s="34" t="str">
        <f>IF(OR(M27="",N27=""),"",VLOOKUP(CONCATENATE(M27," dienų darbo savaitė"),'Atostogų išmokų FN'!$A$8:$AH$9,N27-16)/100)</f>
        <v/>
      </c>
      <c r="P27" s="32">
        <f t="shared" si="2"/>
        <v>0</v>
      </c>
      <c r="Q27" s="4"/>
      <c r="R27" s="34" t="str">
        <f>IF(OR(M27="",Q27=""),"",HLOOKUP(Q27,'Papild.poilsio d. išmokų FN '!$C$6:$Q$8,3,0)/100)</f>
        <v/>
      </c>
      <c r="S27" s="32">
        <f t="shared" si="3"/>
        <v>0</v>
      </c>
      <c r="T27" s="62"/>
    </row>
    <row r="28" spans="1:20" x14ac:dyDescent="0.2">
      <c r="A28" s="39"/>
      <c r="B28" s="3"/>
      <c r="C28" s="3"/>
      <c r="D28" s="4"/>
      <c r="E28" s="4"/>
      <c r="F28" s="4"/>
      <c r="G28" s="4"/>
      <c r="H28" s="4"/>
      <c r="I28" s="4"/>
      <c r="J28" s="4"/>
      <c r="K28" s="4" t="str">
        <f t="shared" si="0"/>
        <v>0,00</v>
      </c>
      <c r="L28" s="32">
        <f t="shared" si="1"/>
        <v>0</v>
      </c>
      <c r="M28" s="33"/>
      <c r="N28" s="14"/>
      <c r="O28" s="34" t="str">
        <f>IF(OR(M28="",N28=""),"",VLOOKUP(CONCATENATE(M28," dienų darbo savaitė"),'Atostogų išmokų FN'!$A$8:$AH$9,N28-16)/100)</f>
        <v/>
      </c>
      <c r="P28" s="32">
        <f t="shared" si="2"/>
        <v>0</v>
      </c>
      <c r="Q28" s="4"/>
      <c r="R28" s="34" t="str">
        <f>IF(OR(M28="",Q28=""),"",HLOOKUP(Q28,'Papild.poilsio d. išmokų FN '!$C$6:$Q$8,3,0)/100)</f>
        <v/>
      </c>
      <c r="S28" s="32">
        <f t="shared" si="3"/>
        <v>0</v>
      </c>
      <c r="T28" s="62"/>
    </row>
    <row r="29" spans="1:20" x14ac:dyDescent="0.2">
      <c r="A29" s="39"/>
      <c r="B29" s="3"/>
      <c r="C29" s="3"/>
      <c r="D29" s="4"/>
      <c r="E29" s="4"/>
      <c r="F29" s="4"/>
      <c r="G29" s="4"/>
      <c r="H29" s="4"/>
      <c r="I29" s="4"/>
      <c r="J29" s="4"/>
      <c r="K29" s="4" t="str">
        <f t="shared" si="0"/>
        <v>0,00</v>
      </c>
      <c r="L29" s="32">
        <f t="shared" si="1"/>
        <v>0</v>
      </c>
      <c r="M29" s="33"/>
      <c r="N29" s="14"/>
      <c r="O29" s="34" t="str">
        <f>IF(OR(M29="",N29=""),"",VLOOKUP(CONCATENATE(M29," dienų darbo savaitė"),'Atostogų išmokų FN'!$A$8:$AH$9,N29-16)/100)</f>
        <v/>
      </c>
      <c r="P29" s="32">
        <f t="shared" si="2"/>
        <v>0</v>
      </c>
      <c r="Q29" s="4"/>
      <c r="R29" s="34" t="str">
        <f>IF(OR(M29="",Q29=""),"",HLOOKUP(Q29,'Papild.poilsio d. išmokų FN '!$C$6:$Q$8,3,0)/100)</f>
        <v/>
      </c>
      <c r="S29" s="32">
        <f t="shared" si="3"/>
        <v>0</v>
      </c>
      <c r="T29" s="62"/>
    </row>
    <row r="30" spans="1:20" x14ac:dyDescent="0.2">
      <c r="A30" s="39"/>
      <c r="B30" s="3"/>
      <c r="C30" s="3"/>
      <c r="D30" s="4"/>
      <c r="E30" s="4"/>
      <c r="F30" s="4"/>
      <c r="G30" s="4"/>
      <c r="H30" s="4"/>
      <c r="I30" s="4"/>
      <c r="J30" s="4"/>
      <c r="K30" s="4" t="str">
        <f t="shared" si="0"/>
        <v>0,00</v>
      </c>
      <c r="L30" s="32">
        <f t="shared" si="1"/>
        <v>0</v>
      </c>
      <c r="M30" s="33"/>
      <c r="N30" s="14"/>
      <c r="O30" s="34" t="str">
        <f>IF(OR(M30="",N30=""),"",VLOOKUP(CONCATENATE(M30," dienų darbo savaitė"),'Atostogų išmokų FN'!$A$8:$AH$9,N30-16)/100)</f>
        <v/>
      </c>
      <c r="P30" s="32">
        <f t="shared" si="2"/>
        <v>0</v>
      </c>
      <c r="Q30" s="4"/>
      <c r="R30" s="34" t="str">
        <f>IF(OR(M30="",Q30=""),"",HLOOKUP(Q30,'Papild.poilsio d. išmokų FN '!$C$6:$Q$8,3,0)/100)</f>
        <v/>
      </c>
      <c r="S30" s="32">
        <f t="shared" si="3"/>
        <v>0</v>
      </c>
      <c r="T30" s="62"/>
    </row>
    <row r="31" spans="1:20" x14ac:dyDescent="0.2">
      <c r="A31" s="39"/>
      <c r="B31" s="3"/>
      <c r="C31" s="3"/>
      <c r="D31" s="4"/>
      <c r="E31" s="4"/>
      <c r="F31" s="4"/>
      <c r="G31" s="4"/>
      <c r="H31" s="4"/>
      <c r="I31" s="4"/>
      <c r="J31" s="4"/>
      <c r="K31" s="4" t="str">
        <f t="shared" si="0"/>
        <v>0,00</v>
      </c>
      <c r="L31" s="32">
        <f t="shared" si="1"/>
        <v>0</v>
      </c>
      <c r="M31" s="33"/>
      <c r="N31" s="14"/>
      <c r="O31" s="34" t="str">
        <f>IF(OR(M31="",N31=""),"",VLOOKUP(CONCATENATE(M31," dienų darbo savaitė"),'Atostogų išmokų FN'!$A$8:$AH$9,N31-16)/100)</f>
        <v/>
      </c>
      <c r="P31" s="32">
        <f t="shared" si="2"/>
        <v>0</v>
      </c>
      <c r="Q31" s="4"/>
      <c r="R31" s="34" t="str">
        <f>IF(OR(M31="",Q31=""),"",HLOOKUP(Q31,'Papild.poilsio d. išmokų FN '!$C$6:$Q$8,3,0)/100)</f>
        <v/>
      </c>
      <c r="S31" s="32">
        <f t="shared" si="3"/>
        <v>0</v>
      </c>
      <c r="T31" s="62"/>
    </row>
    <row r="32" spans="1:20" x14ac:dyDescent="0.2">
      <c r="A32" s="39"/>
      <c r="B32" s="3"/>
      <c r="C32" s="3"/>
      <c r="D32" s="4"/>
      <c r="E32" s="4"/>
      <c r="F32" s="4"/>
      <c r="G32" s="4"/>
      <c r="H32" s="4"/>
      <c r="I32" s="4"/>
      <c r="J32" s="4"/>
      <c r="K32" s="4" t="str">
        <f t="shared" si="0"/>
        <v>0,00</v>
      </c>
      <c r="L32" s="32">
        <f t="shared" si="1"/>
        <v>0</v>
      </c>
      <c r="M32" s="33"/>
      <c r="N32" s="14"/>
      <c r="O32" s="34" t="str">
        <f>IF(OR(M32="",N32=""),"",VLOOKUP(CONCATENATE(M32," dienų darbo savaitė"),'Atostogų išmokų FN'!$A$8:$AH$9,N32-16)/100)</f>
        <v/>
      </c>
      <c r="P32" s="32">
        <f>IF(M32="",0,(L32-(((J32+H32+(H32*$F$18))*E32/D32)))*O32)</f>
        <v>0</v>
      </c>
      <c r="Q32" s="4"/>
      <c r="R32" s="34" t="str">
        <f>IF(OR(M32="",Q32=""),"",HLOOKUP(Q32,'Papild.poilsio d. išmokų FN '!$C$6:$Q$8,3,0)/100)</f>
        <v/>
      </c>
      <c r="S32" s="32">
        <f t="shared" si="3"/>
        <v>0</v>
      </c>
      <c r="T32" s="62"/>
    </row>
    <row r="33" spans="1:20" x14ac:dyDescent="0.2">
      <c r="A33" s="39"/>
      <c r="B33" s="3"/>
      <c r="C33" s="3"/>
      <c r="D33" s="4"/>
      <c r="E33" s="4"/>
      <c r="F33" s="4"/>
      <c r="G33" s="4"/>
      <c r="H33" s="4"/>
      <c r="I33" s="4"/>
      <c r="J33" s="4"/>
      <c r="K33" s="4" t="str">
        <f t="shared" si="0"/>
        <v>0,00</v>
      </c>
      <c r="L33" s="32">
        <f t="shared" si="1"/>
        <v>0</v>
      </c>
      <c r="M33" s="33"/>
      <c r="N33" s="14"/>
      <c r="O33" s="34" t="str">
        <f>IF(OR(M33="",N33=""),"",VLOOKUP(CONCATENATE(M33," dienų darbo savaitė"),'Atostogų išmokų FN'!$A$8:$AH$9,N33-16)/100)</f>
        <v/>
      </c>
      <c r="P33" s="32">
        <f t="shared" si="2"/>
        <v>0</v>
      </c>
      <c r="Q33" s="4"/>
      <c r="R33" s="34" t="str">
        <f>IF(OR(M33="",Q33=""),"",HLOOKUP(Q33,'Papild.poilsio d. išmokų FN '!$C$6:$Q$8,3,0)/100)</f>
        <v/>
      </c>
      <c r="S33" s="32">
        <f t="shared" si="3"/>
        <v>0</v>
      </c>
      <c r="T33" s="62"/>
    </row>
    <row r="34" spans="1:20" x14ac:dyDescent="0.2">
      <c r="A34" s="39"/>
      <c r="B34" s="3"/>
      <c r="C34" s="3"/>
      <c r="D34" s="4"/>
      <c r="E34" s="4"/>
      <c r="F34" s="4"/>
      <c r="G34" s="4"/>
      <c r="H34" s="4"/>
      <c r="I34" s="4"/>
      <c r="J34" s="4"/>
      <c r="K34" s="4" t="str">
        <f t="shared" si="0"/>
        <v>0,00</v>
      </c>
      <c r="L34" s="32">
        <f t="shared" si="1"/>
        <v>0</v>
      </c>
      <c r="M34" s="33"/>
      <c r="N34" s="14"/>
      <c r="O34" s="34" t="str">
        <f>IF(OR(M34="",N34=""),"",VLOOKUP(CONCATENATE(M34," dienų darbo savaitė"),'Atostogų išmokų FN'!$A$8:$AH$9,N34-16)/100)</f>
        <v/>
      </c>
      <c r="P34" s="32">
        <f t="shared" si="2"/>
        <v>0</v>
      </c>
      <c r="Q34" s="4"/>
      <c r="R34" s="34" t="str">
        <f>IF(OR(M34="",Q34=""),"",HLOOKUP(Q34,'Papild.poilsio d. išmokų FN '!$C$6:$Q$8,3,0)/100)</f>
        <v/>
      </c>
      <c r="S34" s="32">
        <f t="shared" si="3"/>
        <v>0</v>
      </c>
      <c r="T34" s="62"/>
    </row>
    <row r="35" spans="1:20" x14ac:dyDescent="0.2">
      <c r="A35" s="39"/>
      <c r="B35" s="3"/>
      <c r="C35" s="3"/>
      <c r="D35" s="4"/>
      <c r="E35" s="4"/>
      <c r="F35" s="4"/>
      <c r="G35" s="4"/>
      <c r="H35" s="4"/>
      <c r="I35" s="4"/>
      <c r="J35" s="4"/>
      <c r="K35" s="4" t="str">
        <f t="shared" si="0"/>
        <v>0,00</v>
      </c>
      <c r="L35" s="32">
        <f t="shared" si="1"/>
        <v>0</v>
      </c>
      <c r="M35" s="33"/>
      <c r="N35" s="14"/>
      <c r="O35" s="34" t="str">
        <f>IF(OR(M35="",N35=""),"",VLOOKUP(CONCATENATE(M35," dienų darbo savaitė"),'Atostogų išmokų FN'!$A$8:$AH$9,N35-16)/100)</f>
        <v/>
      </c>
      <c r="P35" s="32">
        <f t="shared" si="2"/>
        <v>0</v>
      </c>
      <c r="Q35" s="4"/>
      <c r="R35" s="34" t="str">
        <f>IF(OR(M35="",Q35=""),"",HLOOKUP(Q35,'Papild.poilsio d. išmokų FN '!$C$6:$Q$8,3,0)/100)</f>
        <v/>
      </c>
      <c r="S35" s="32">
        <f t="shared" si="3"/>
        <v>0</v>
      </c>
      <c r="T35" s="62"/>
    </row>
    <row r="36" spans="1:20" x14ac:dyDescent="0.2">
      <c r="A36" s="39"/>
      <c r="B36" s="3"/>
      <c r="C36" s="3"/>
      <c r="D36" s="4"/>
      <c r="E36" s="4"/>
      <c r="F36" s="4"/>
      <c r="G36" s="4"/>
      <c r="H36" s="4"/>
      <c r="I36" s="4"/>
      <c r="J36" s="4"/>
      <c r="K36" s="4" t="str">
        <f t="shared" si="0"/>
        <v>0,00</v>
      </c>
      <c r="L36" s="32">
        <f t="shared" si="1"/>
        <v>0</v>
      </c>
      <c r="M36" s="33"/>
      <c r="N36" s="14"/>
      <c r="O36" s="34" t="str">
        <f>IF(OR(M36="",N36=""),"",VLOOKUP(CONCATENATE(M36," dienų darbo savaitė"),'Atostogų išmokų FN'!$A$8:$AH$9,N36-16)/100)</f>
        <v/>
      </c>
      <c r="P36" s="32">
        <f t="shared" si="2"/>
        <v>0</v>
      </c>
      <c r="Q36" s="4"/>
      <c r="R36" s="34" t="str">
        <f>IF(OR(M36="",Q36=""),"",HLOOKUP(Q36,'Papild.poilsio d. išmokų FN '!$C$6:$Q$8,3,0)/100)</f>
        <v/>
      </c>
      <c r="S36" s="32">
        <f t="shared" si="3"/>
        <v>0</v>
      </c>
      <c r="T36" s="62"/>
    </row>
    <row r="37" spans="1:20" x14ac:dyDescent="0.2">
      <c r="A37" s="39"/>
      <c r="B37" s="3"/>
      <c r="C37" s="3"/>
      <c r="D37" s="4"/>
      <c r="E37" s="4"/>
      <c r="F37" s="4"/>
      <c r="G37" s="4"/>
      <c r="H37" s="4"/>
      <c r="I37" s="4"/>
      <c r="J37" s="4"/>
      <c r="K37" s="4" t="str">
        <f t="shared" si="0"/>
        <v>0,00</v>
      </c>
      <c r="L37" s="32">
        <f t="shared" si="1"/>
        <v>0</v>
      </c>
      <c r="M37" s="33"/>
      <c r="N37" s="14"/>
      <c r="O37" s="34" t="str">
        <f>IF(OR(M37="",N37=""),"",VLOOKUP(CONCATENATE(M37," dienų darbo savaitė"),'Atostogų išmokų FN'!$A$8:$AH$9,N37-16)/100)</f>
        <v/>
      </c>
      <c r="P37" s="32">
        <f t="shared" si="2"/>
        <v>0</v>
      </c>
      <c r="Q37" s="4"/>
      <c r="R37" s="34" t="str">
        <f>IF(OR(M37="",Q37=""),"",HLOOKUP(Q37,'Papild.poilsio d. išmokų FN '!$C$6:$Q$8,3,0)/100)</f>
        <v/>
      </c>
      <c r="S37" s="32">
        <f t="shared" si="3"/>
        <v>0</v>
      </c>
      <c r="T37" s="62"/>
    </row>
    <row r="38" spans="1:20" x14ac:dyDescent="0.2">
      <c r="A38" s="39"/>
      <c r="B38" s="3"/>
      <c r="C38" s="3"/>
      <c r="D38" s="4"/>
      <c r="E38" s="4"/>
      <c r="F38" s="4"/>
      <c r="G38" s="4"/>
      <c r="H38" s="4"/>
      <c r="I38" s="4"/>
      <c r="J38" s="4"/>
      <c r="K38" s="4" t="str">
        <f t="shared" si="0"/>
        <v>0,00</v>
      </c>
      <c r="L38" s="32">
        <f t="shared" si="1"/>
        <v>0</v>
      </c>
      <c r="M38" s="33"/>
      <c r="N38" s="14"/>
      <c r="O38" s="34" t="str">
        <f>IF(OR(M38="",N38=""),"",VLOOKUP(CONCATENATE(M38," dienų darbo savaitė"),'Atostogų išmokų FN'!$A$8:$AH$9,N38-16)/100)</f>
        <v/>
      </c>
      <c r="P38" s="32">
        <f t="shared" si="2"/>
        <v>0</v>
      </c>
      <c r="Q38" s="4"/>
      <c r="R38" s="34" t="str">
        <f>IF(OR(M38="",Q38=""),"",HLOOKUP(Q38,'Papild.poilsio d. išmokų FN '!$C$6:$Q$8,3,0)/100)</f>
        <v/>
      </c>
      <c r="S38" s="32">
        <f t="shared" si="3"/>
        <v>0</v>
      </c>
      <c r="T38" s="62"/>
    </row>
    <row r="39" spans="1:20" x14ac:dyDescent="0.2">
      <c r="A39" s="39"/>
      <c r="B39" s="3"/>
      <c r="C39" s="3"/>
      <c r="D39" s="4"/>
      <c r="E39" s="4"/>
      <c r="F39" s="4"/>
      <c r="G39" s="4"/>
      <c r="H39" s="4"/>
      <c r="I39" s="4"/>
      <c r="J39" s="4"/>
      <c r="K39" s="4" t="str">
        <f t="shared" si="0"/>
        <v>0,00</v>
      </c>
      <c r="L39" s="32">
        <f t="shared" si="1"/>
        <v>0</v>
      </c>
      <c r="M39" s="33"/>
      <c r="N39" s="14"/>
      <c r="O39" s="34" t="str">
        <f>IF(OR(M39="",N39=""),"",VLOOKUP(CONCATENATE(M39," dienų darbo savaitė"),'Atostogų išmokų FN'!$A$8:$AH$9,N39-16)/100)</f>
        <v/>
      </c>
      <c r="P39" s="32">
        <f t="shared" si="2"/>
        <v>0</v>
      </c>
      <c r="Q39" s="4"/>
      <c r="R39" s="34" t="str">
        <f>IF(OR(M39="",Q39=""),"",HLOOKUP(Q39,'Papild.poilsio d. išmokų FN '!$C$6:$Q$8,3,0)/100)</f>
        <v/>
      </c>
      <c r="S39" s="32">
        <f t="shared" si="3"/>
        <v>0</v>
      </c>
      <c r="T39" s="62"/>
    </row>
    <row r="40" spans="1:20" x14ac:dyDescent="0.2">
      <c r="A40" s="39"/>
      <c r="B40" s="3"/>
      <c r="C40" s="3"/>
      <c r="D40" s="4"/>
      <c r="E40" s="4"/>
      <c r="F40" s="4"/>
      <c r="G40" s="4"/>
      <c r="H40" s="4"/>
      <c r="I40" s="4"/>
      <c r="J40" s="4"/>
      <c r="K40" s="4" t="str">
        <f t="shared" si="0"/>
        <v>0,00</v>
      </c>
      <c r="L40" s="32">
        <f t="shared" si="1"/>
        <v>0</v>
      </c>
      <c r="M40" s="33"/>
      <c r="N40" s="14"/>
      <c r="O40" s="34" t="str">
        <f>IF(OR(M40="",N40=""),"",VLOOKUP(CONCATENATE(M40," dienų darbo savaitė"),'Atostogų išmokų FN'!$A$8:$AH$9,N40-16)/100)</f>
        <v/>
      </c>
      <c r="P40" s="32">
        <f t="shared" si="2"/>
        <v>0</v>
      </c>
      <c r="Q40" s="4"/>
      <c r="R40" s="34" t="str">
        <f>IF(OR(M40="",Q40=""),"",HLOOKUP(Q40,'Papild.poilsio d. išmokų FN '!$C$6:$Q$8,3,0)/100)</f>
        <v/>
      </c>
      <c r="S40" s="32">
        <f t="shared" si="3"/>
        <v>0</v>
      </c>
      <c r="T40" s="62"/>
    </row>
    <row r="41" spans="1:20" x14ac:dyDescent="0.2">
      <c r="A41" s="39"/>
      <c r="B41" s="3"/>
      <c r="C41" s="3"/>
      <c r="D41" s="4"/>
      <c r="E41" s="4"/>
      <c r="F41" s="4"/>
      <c r="G41" s="4"/>
      <c r="H41" s="4"/>
      <c r="I41" s="4"/>
      <c r="J41" s="4"/>
      <c r="K41" s="4" t="str">
        <f t="shared" si="0"/>
        <v>0,00</v>
      </c>
      <c r="L41" s="32">
        <f t="shared" si="1"/>
        <v>0</v>
      </c>
      <c r="M41" s="33"/>
      <c r="N41" s="14"/>
      <c r="O41" s="34" t="str">
        <f>IF(OR(M41="",N41=""),"",VLOOKUP(CONCATENATE(M41," dienų darbo savaitė"),'Atostogų išmokų FN'!$A$8:$AH$9,N41-16)/100)</f>
        <v/>
      </c>
      <c r="P41" s="32">
        <f t="shared" si="2"/>
        <v>0</v>
      </c>
      <c r="Q41" s="4"/>
      <c r="R41" s="34" t="str">
        <f>IF(OR(M41="",Q41=""),"",HLOOKUP(Q41,'Papild.poilsio d. išmokų FN '!$C$6:$Q$8,3,0)/100)</f>
        <v/>
      </c>
      <c r="S41" s="32">
        <f t="shared" si="3"/>
        <v>0</v>
      </c>
      <c r="T41" s="62"/>
    </row>
    <row r="42" spans="1:20" x14ac:dyDescent="0.2">
      <c r="A42" s="39"/>
      <c r="B42" s="3"/>
      <c r="C42" s="3"/>
      <c r="D42" s="4"/>
      <c r="E42" s="4"/>
      <c r="F42" s="4"/>
      <c r="G42" s="4"/>
      <c r="H42" s="4"/>
      <c r="I42" s="4"/>
      <c r="J42" s="4"/>
      <c r="K42" s="4" t="str">
        <f t="shared" si="0"/>
        <v>0,00</v>
      </c>
      <c r="L42" s="32">
        <f t="shared" si="1"/>
        <v>0</v>
      </c>
      <c r="M42" s="33"/>
      <c r="N42" s="14"/>
      <c r="O42" s="34" t="str">
        <f>IF(OR(M42="",N42=""),"",VLOOKUP(CONCATENATE(M42," dienų darbo savaitė"),'Atostogų išmokų FN'!$A$8:$AH$9,N42-16)/100)</f>
        <v/>
      </c>
      <c r="P42" s="32">
        <f>IF(M42="",0,(L42-(((J42+H42+(H42*$F$18))*E42/D42)))*O42)</f>
        <v>0</v>
      </c>
      <c r="Q42" s="4"/>
      <c r="R42" s="34" t="str">
        <f>IF(OR(M42="",Q42=""),"",HLOOKUP(Q42,'Papild.poilsio d. išmokų FN '!$C$6:$Q$8,3,0)/100)</f>
        <v/>
      </c>
      <c r="S42" s="32">
        <f t="shared" si="3"/>
        <v>0</v>
      </c>
      <c r="T42" s="62"/>
    </row>
    <row r="43" spans="1:20" x14ac:dyDescent="0.2">
      <c r="A43" s="39"/>
      <c r="B43" s="3"/>
      <c r="C43" s="3"/>
      <c r="D43" s="4"/>
      <c r="E43" s="4"/>
      <c r="F43" s="4"/>
      <c r="G43" s="4"/>
      <c r="H43" s="4"/>
      <c r="I43" s="4"/>
      <c r="J43" s="4"/>
      <c r="K43" s="4" t="str">
        <f t="shared" si="0"/>
        <v>0,00</v>
      </c>
      <c r="L43" s="32">
        <f t="shared" si="1"/>
        <v>0</v>
      </c>
      <c r="M43" s="33"/>
      <c r="N43" s="14"/>
      <c r="O43" s="34" t="str">
        <f>IF(OR(M43="",N43=""),"",VLOOKUP(CONCATENATE(M43," dienų darbo savaitė"),'Atostogų išmokų FN'!$A$8:$AH$9,N43-16)/100)</f>
        <v/>
      </c>
      <c r="P43" s="32">
        <f t="shared" si="2"/>
        <v>0</v>
      </c>
      <c r="Q43" s="4"/>
      <c r="R43" s="34" t="str">
        <f>IF(OR(M43="",Q43=""),"",HLOOKUP(Q43,'Papild.poilsio d. išmokų FN '!$C$6:$Q$8,3,0)/100)</f>
        <v/>
      </c>
      <c r="S43" s="32">
        <f t="shared" si="3"/>
        <v>0</v>
      </c>
      <c r="T43" s="62"/>
    </row>
    <row r="44" spans="1:20" x14ac:dyDescent="0.2">
      <c r="A44" s="39"/>
      <c r="B44" s="3"/>
      <c r="C44" s="3"/>
      <c r="D44" s="4"/>
      <c r="E44" s="4"/>
      <c r="F44" s="4"/>
      <c r="G44" s="4"/>
      <c r="H44" s="4"/>
      <c r="I44" s="4"/>
      <c r="J44" s="4"/>
      <c r="K44" s="4" t="str">
        <f t="shared" si="0"/>
        <v>0,00</v>
      </c>
      <c r="L44" s="32">
        <f t="shared" si="1"/>
        <v>0</v>
      </c>
      <c r="M44" s="33"/>
      <c r="N44" s="14"/>
      <c r="O44" s="34" t="str">
        <f>IF(OR(M44="",N44=""),"",VLOOKUP(CONCATENATE(M44," dienų darbo savaitė"),'Atostogų išmokų FN'!$A$8:$AH$9,N44-16)/100)</f>
        <v/>
      </c>
      <c r="P44" s="32">
        <f t="shared" si="2"/>
        <v>0</v>
      </c>
      <c r="Q44" s="4"/>
      <c r="R44" s="34" t="str">
        <f>IF(OR(M44="",Q44=""),"",HLOOKUP(Q44,'Papild.poilsio d. išmokų FN '!$C$6:$Q$8,3,0)/100)</f>
        <v/>
      </c>
      <c r="S44" s="32">
        <f t="shared" si="3"/>
        <v>0</v>
      </c>
      <c r="T44" s="62"/>
    </row>
    <row r="45" spans="1:20" x14ac:dyDescent="0.2">
      <c r="A45" s="39"/>
      <c r="B45" s="3"/>
      <c r="C45" s="3"/>
      <c r="D45" s="4"/>
      <c r="E45" s="4"/>
      <c r="F45" s="4"/>
      <c r="G45" s="4"/>
      <c r="H45" s="4"/>
      <c r="I45" s="4"/>
      <c r="J45" s="4"/>
      <c r="K45" s="4" t="str">
        <f t="shared" si="0"/>
        <v>0,00</v>
      </c>
      <c r="L45" s="32">
        <f t="shared" si="1"/>
        <v>0</v>
      </c>
      <c r="M45" s="33"/>
      <c r="N45" s="14"/>
      <c r="O45" s="34" t="str">
        <f>IF(OR(M45="",N45=""),"",VLOOKUP(CONCATENATE(M45," dienų darbo savaitė"),'Atostogų išmokų FN'!$A$8:$AH$9,N45-16)/100)</f>
        <v/>
      </c>
      <c r="P45" s="32">
        <f t="shared" si="2"/>
        <v>0</v>
      </c>
      <c r="Q45" s="4"/>
      <c r="R45" s="34" t="str">
        <f>IF(OR(M45="",Q45=""),"",HLOOKUP(Q45,'Papild.poilsio d. išmokų FN '!$C$6:$Q$8,3,0)/100)</f>
        <v/>
      </c>
      <c r="S45" s="32">
        <f t="shared" si="3"/>
        <v>0</v>
      </c>
      <c r="T45" s="62"/>
    </row>
    <row r="46" spans="1:20" x14ac:dyDescent="0.2">
      <c r="A46" s="39"/>
      <c r="B46" s="3"/>
      <c r="C46" s="3"/>
      <c r="D46" s="4"/>
      <c r="E46" s="4"/>
      <c r="F46" s="4"/>
      <c r="G46" s="4"/>
      <c r="H46" s="4"/>
      <c r="I46" s="4"/>
      <c r="J46" s="4"/>
      <c r="K46" s="4" t="str">
        <f t="shared" si="0"/>
        <v>0,00</v>
      </c>
      <c r="L46" s="32">
        <f t="shared" si="1"/>
        <v>0</v>
      </c>
      <c r="M46" s="33"/>
      <c r="N46" s="14"/>
      <c r="O46" s="34" t="str">
        <f>IF(OR(M46="",N46=""),"",VLOOKUP(CONCATENATE(M46," dienų darbo savaitė"),'Atostogų išmokų FN'!$A$8:$AH$9,N46-16)/100)</f>
        <v/>
      </c>
      <c r="P46" s="32">
        <f t="shared" si="2"/>
        <v>0</v>
      </c>
      <c r="Q46" s="4"/>
      <c r="R46" s="34" t="str">
        <f>IF(OR(M46="",Q46=""),"",HLOOKUP(Q46,'Papild.poilsio d. išmokų FN '!$C$6:$Q$8,3,0)/100)</f>
        <v/>
      </c>
      <c r="S46" s="32">
        <f t="shared" si="3"/>
        <v>0</v>
      </c>
      <c r="T46" s="62"/>
    </row>
    <row r="47" spans="1:20" x14ac:dyDescent="0.2">
      <c r="A47" s="39"/>
      <c r="B47" s="3"/>
      <c r="C47" s="3"/>
      <c r="D47" s="4"/>
      <c r="E47" s="4"/>
      <c r="F47" s="4"/>
      <c r="G47" s="4"/>
      <c r="H47" s="4"/>
      <c r="I47" s="4"/>
      <c r="J47" s="4"/>
      <c r="K47" s="4" t="str">
        <f t="shared" si="0"/>
        <v>0,00</v>
      </c>
      <c r="L47" s="32">
        <f t="shared" si="1"/>
        <v>0</v>
      </c>
      <c r="M47" s="33"/>
      <c r="N47" s="14"/>
      <c r="O47" s="34" t="str">
        <f>IF(OR(M47="",N47=""),"",VLOOKUP(CONCATENATE(M47," dienų darbo savaitė"),'Atostogų išmokų FN'!$A$8:$AH$9,N47-16)/100)</f>
        <v/>
      </c>
      <c r="P47" s="32">
        <f t="shared" si="2"/>
        <v>0</v>
      </c>
      <c r="Q47" s="4"/>
      <c r="R47" s="34" t="str">
        <f>IF(OR(M47="",Q47=""),"",HLOOKUP(Q47,'Papild.poilsio d. išmokų FN '!$C$6:$Q$8,3,0)/100)</f>
        <v/>
      </c>
      <c r="S47" s="32">
        <f t="shared" si="3"/>
        <v>0</v>
      </c>
      <c r="T47" s="62"/>
    </row>
    <row r="48" spans="1:20" x14ac:dyDescent="0.2">
      <c r="A48" s="39"/>
      <c r="B48" s="3"/>
      <c r="C48" s="3"/>
      <c r="D48" s="4"/>
      <c r="E48" s="4"/>
      <c r="F48" s="4"/>
      <c r="G48" s="4"/>
      <c r="H48" s="4"/>
      <c r="I48" s="4"/>
      <c r="J48" s="4"/>
      <c r="K48" s="4" t="str">
        <f t="shared" si="0"/>
        <v>0,00</v>
      </c>
      <c r="L48" s="32">
        <f t="shared" si="1"/>
        <v>0</v>
      </c>
      <c r="M48" s="33"/>
      <c r="N48" s="14"/>
      <c r="O48" s="34" t="str">
        <f>IF(OR(M48="",N48=""),"",VLOOKUP(CONCATENATE(M48," dienų darbo savaitė"),'Atostogų išmokų FN'!$A$8:$AH$9,N48-16)/100)</f>
        <v/>
      </c>
      <c r="P48" s="32">
        <f t="shared" si="2"/>
        <v>0</v>
      </c>
      <c r="Q48" s="4"/>
      <c r="R48" s="34" t="str">
        <f>IF(OR(M48="",Q48=""),"",HLOOKUP(Q48,'Papild.poilsio d. išmokų FN '!$C$6:$Q$8,3,0)/100)</f>
        <v/>
      </c>
      <c r="S48" s="32">
        <f t="shared" si="3"/>
        <v>0</v>
      </c>
      <c r="T48" s="62"/>
    </row>
    <row r="49" spans="1:20" x14ac:dyDescent="0.2">
      <c r="A49" s="39"/>
      <c r="B49" s="3"/>
      <c r="C49" s="3"/>
      <c r="D49" s="4"/>
      <c r="E49" s="4"/>
      <c r="F49" s="4"/>
      <c r="G49" s="4"/>
      <c r="H49" s="4"/>
      <c r="I49" s="4"/>
      <c r="J49" s="4"/>
      <c r="K49" s="4" t="str">
        <f t="shared" si="0"/>
        <v>0,00</v>
      </c>
      <c r="L49" s="32">
        <f t="shared" si="1"/>
        <v>0</v>
      </c>
      <c r="M49" s="33"/>
      <c r="N49" s="14"/>
      <c r="O49" s="34" t="str">
        <f>IF(OR(M49="",N49=""),"",VLOOKUP(CONCATENATE(M49," dienų darbo savaitė"),'Atostogų išmokų FN'!$A$8:$AH$9,N49-16)/100)</f>
        <v/>
      </c>
      <c r="P49" s="32">
        <f t="shared" si="2"/>
        <v>0</v>
      </c>
      <c r="Q49" s="4"/>
      <c r="R49" s="34" t="str">
        <f>IF(OR(M49="",Q49=""),"",HLOOKUP(Q49,'Papild.poilsio d. išmokų FN '!$C$6:$Q$8,3,0)/100)</f>
        <v/>
      </c>
      <c r="S49" s="32">
        <f t="shared" si="3"/>
        <v>0</v>
      </c>
      <c r="T49" s="62"/>
    </row>
    <row r="50" spans="1:20" x14ac:dyDescent="0.2">
      <c r="A50" s="39"/>
      <c r="B50" s="3"/>
      <c r="C50" s="3"/>
      <c r="D50" s="4"/>
      <c r="E50" s="4"/>
      <c r="F50" s="4"/>
      <c r="G50" s="4"/>
      <c r="H50" s="4"/>
      <c r="I50" s="4"/>
      <c r="J50" s="4"/>
      <c r="K50" s="4" t="str">
        <f t="shared" si="0"/>
        <v>0,00</v>
      </c>
      <c r="L50" s="32">
        <f t="shared" si="1"/>
        <v>0</v>
      </c>
      <c r="M50" s="33"/>
      <c r="N50" s="14"/>
      <c r="O50" s="34" t="str">
        <f>IF(OR(M50="",N50=""),"",VLOOKUP(CONCATENATE(M50," dienų darbo savaitė"),'Atostogų išmokų FN'!$A$8:$AH$9,N50-16)/100)</f>
        <v/>
      </c>
      <c r="P50" s="32">
        <f t="shared" si="2"/>
        <v>0</v>
      </c>
      <c r="Q50" s="4"/>
      <c r="R50" s="34" t="str">
        <f>IF(OR(M50="",Q50=""),"",HLOOKUP(Q50,'Papild.poilsio d. išmokų FN '!$C$6:$Q$8,3,0)/100)</f>
        <v/>
      </c>
      <c r="S50" s="32">
        <f t="shared" si="3"/>
        <v>0</v>
      </c>
      <c r="T50" s="62"/>
    </row>
    <row r="51" spans="1:20" x14ac:dyDescent="0.2">
      <c r="A51" s="39"/>
      <c r="B51" s="3"/>
      <c r="C51" s="3"/>
      <c r="D51" s="4"/>
      <c r="E51" s="4"/>
      <c r="F51" s="4"/>
      <c r="G51" s="4"/>
      <c r="H51" s="4"/>
      <c r="I51" s="4"/>
      <c r="J51" s="4"/>
      <c r="K51" s="4" t="str">
        <f t="shared" si="0"/>
        <v>0,00</v>
      </c>
      <c r="L51" s="32">
        <f t="shared" si="1"/>
        <v>0</v>
      </c>
      <c r="M51" s="33"/>
      <c r="N51" s="14"/>
      <c r="O51" s="34" t="str">
        <f>IF(OR(M51="",N51=""),"",VLOOKUP(CONCATENATE(M51," dienų darbo savaitė"),'Atostogų išmokų FN'!$A$8:$AH$9,N51-16)/100)</f>
        <v/>
      </c>
      <c r="P51" s="32">
        <f t="shared" si="2"/>
        <v>0</v>
      </c>
      <c r="Q51" s="4"/>
      <c r="R51" s="34" t="str">
        <f>IF(OR(M51="",Q51=""),"",HLOOKUP(Q51,'Papild.poilsio d. išmokų FN '!$C$6:$Q$8,3,0)/100)</f>
        <v/>
      </c>
      <c r="S51" s="32">
        <f t="shared" si="3"/>
        <v>0</v>
      </c>
      <c r="T51" s="62"/>
    </row>
    <row r="52" spans="1:20" x14ac:dyDescent="0.2">
      <c r="A52" s="39"/>
      <c r="B52" s="3"/>
      <c r="C52" s="3"/>
      <c r="D52" s="4"/>
      <c r="E52" s="4"/>
      <c r="F52" s="4"/>
      <c r="G52" s="4"/>
      <c r="H52" s="4"/>
      <c r="I52" s="4"/>
      <c r="J52" s="4"/>
      <c r="K52" s="4" t="str">
        <f t="shared" si="0"/>
        <v>0,00</v>
      </c>
      <c r="L52" s="32">
        <f t="shared" si="1"/>
        <v>0</v>
      </c>
      <c r="M52" s="33"/>
      <c r="N52" s="14"/>
      <c r="O52" s="34" t="str">
        <f>IF(OR(M52="",N52=""),"",VLOOKUP(CONCATENATE(M52," dienų darbo savaitė"),'Atostogų išmokų FN'!$A$8:$AH$9,N52-16)/100)</f>
        <v/>
      </c>
      <c r="P52" s="32">
        <f t="shared" si="2"/>
        <v>0</v>
      </c>
      <c r="Q52" s="4"/>
      <c r="R52" s="34" t="str">
        <f>IF(OR(M52="",Q52=""),"",HLOOKUP(Q52,'Papild.poilsio d. išmokų FN '!$C$6:$Q$8,3,0)/100)</f>
        <v/>
      </c>
      <c r="S52" s="32">
        <f t="shared" si="3"/>
        <v>0</v>
      </c>
      <c r="T52" s="62"/>
    </row>
    <row r="53" spans="1:20" x14ac:dyDescent="0.2">
      <c r="A53" s="39"/>
      <c r="B53" s="3"/>
      <c r="C53" s="3"/>
      <c r="D53" s="4"/>
      <c r="E53" s="4"/>
      <c r="F53" s="4"/>
      <c r="G53" s="4"/>
      <c r="H53" s="4"/>
      <c r="I53" s="4"/>
      <c r="J53" s="4"/>
      <c r="K53" s="4" t="str">
        <f t="shared" si="0"/>
        <v>0,00</v>
      </c>
      <c r="L53" s="32">
        <f t="shared" si="1"/>
        <v>0</v>
      </c>
      <c r="M53" s="33"/>
      <c r="N53" s="14"/>
      <c r="O53" s="34" t="str">
        <f>IF(OR(M53="",N53=""),"",VLOOKUP(CONCATENATE(M53," dienų darbo savaitė"),'Atostogų išmokų FN'!$A$8:$AH$9,N53-16)/100)</f>
        <v/>
      </c>
      <c r="P53" s="32">
        <f t="shared" si="2"/>
        <v>0</v>
      </c>
      <c r="Q53" s="4"/>
      <c r="R53" s="34" t="str">
        <f>IF(OR(M53="",Q53=""),"",HLOOKUP(Q53,'Papild.poilsio d. išmokų FN '!$C$6:$Q$8,3,0)/100)</f>
        <v/>
      </c>
      <c r="S53" s="32">
        <f t="shared" si="3"/>
        <v>0</v>
      </c>
      <c r="T53" s="62"/>
    </row>
    <row r="54" spans="1:20" x14ac:dyDescent="0.2">
      <c r="A54" s="39"/>
      <c r="B54" s="3"/>
      <c r="C54" s="3"/>
      <c r="D54" s="4"/>
      <c r="E54" s="4"/>
      <c r="F54" s="4"/>
      <c r="G54" s="4"/>
      <c r="H54" s="4"/>
      <c r="I54" s="4"/>
      <c r="J54" s="4"/>
      <c r="K54" s="4" t="str">
        <f t="shared" si="0"/>
        <v>0,00</v>
      </c>
      <c r="L54" s="32">
        <f t="shared" si="1"/>
        <v>0</v>
      </c>
      <c r="M54" s="33"/>
      <c r="N54" s="14"/>
      <c r="O54" s="34" t="str">
        <f>IF(OR(M54="",N54=""),"",VLOOKUP(CONCATENATE(M54," dienų darbo savaitė"),'Atostogų išmokų FN'!$A$8:$AH$9,N54-16)/100)</f>
        <v/>
      </c>
      <c r="P54" s="32">
        <f t="shared" si="2"/>
        <v>0</v>
      </c>
      <c r="Q54" s="4"/>
      <c r="R54" s="34" t="str">
        <f>IF(OR(M54="",Q54=""),"",HLOOKUP(Q54,'Papild.poilsio d. išmokų FN '!$C$6:$Q$8,3,0)/100)</f>
        <v/>
      </c>
      <c r="S54" s="32">
        <f t="shared" si="3"/>
        <v>0</v>
      </c>
      <c r="T54" s="62"/>
    </row>
    <row r="55" spans="1:20" x14ac:dyDescent="0.2">
      <c r="A55" s="39"/>
      <c r="B55" s="3"/>
      <c r="C55" s="3"/>
      <c r="D55" s="4"/>
      <c r="E55" s="4"/>
      <c r="F55" s="4"/>
      <c r="G55" s="4"/>
      <c r="H55" s="4"/>
      <c r="I55" s="4"/>
      <c r="J55" s="4"/>
      <c r="K55" s="4" t="str">
        <f t="shared" si="0"/>
        <v>0,00</v>
      </c>
      <c r="L55" s="32">
        <f t="shared" si="1"/>
        <v>0</v>
      </c>
      <c r="M55" s="33"/>
      <c r="N55" s="14"/>
      <c r="O55" s="34" t="str">
        <f>IF(OR(M55="",N55=""),"",VLOOKUP(CONCATENATE(M55," dienų darbo savaitė"),'Atostogų išmokų FN'!$A$8:$AH$9,N55-16)/100)</f>
        <v/>
      </c>
      <c r="P55" s="32">
        <f t="shared" si="2"/>
        <v>0</v>
      </c>
      <c r="Q55" s="4"/>
      <c r="R55" s="34" t="str">
        <f>IF(OR(M55="",Q55=""),"",HLOOKUP(Q55,'Papild.poilsio d. išmokų FN '!$C$6:$Q$8,3,0)/100)</f>
        <v/>
      </c>
      <c r="S55" s="32">
        <f t="shared" si="3"/>
        <v>0</v>
      </c>
      <c r="T55" s="62"/>
    </row>
    <row r="56" spans="1:20" x14ac:dyDescent="0.2">
      <c r="A56" s="39"/>
      <c r="B56" s="3"/>
      <c r="C56" s="3"/>
      <c r="D56" s="4"/>
      <c r="E56" s="4"/>
      <c r="F56" s="4"/>
      <c r="G56" s="4"/>
      <c r="H56" s="4"/>
      <c r="I56" s="4"/>
      <c r="J56" s="4"/>
      <c r="K56" s="4" t="str">
        <f t="shared" si="0"/>
        <v>0,00</v>
      </c>
      <c r="L56" s="32">
        <f t="shared" si="1"/>
        <v>0</v>
      </c>
      <c r="M56" s="33"/>
      <c r="N56" s="14"/>
      <c r="O56" s="34" t="str">
        <f>IF(OR(M56="",N56=""),"",VLOOKUP(CONCATENATE(M56," dienų darbo savaitė"),'Atostogų išmokų FN'!$A$8:$AH$9,N56-16)/100)</f>
        <v/>
      </c>
      <c r="P56" s="32">
        <f t="shared" si="2"/>
        <v>0</v>
      </c>
      <c r="Q56" s="4"/>
      <c r="R56" s="34" t="str">
        <f>IF(OR(M56="",Q56=""),"",HLOOKUP(Q56,'Papild.poilsio d. išmokų FN '!$C$6:$Q$8,3,0)/100)</f>
        <v/>
      </c>
      <c r="S56" s="32">
        <f t="shared" si="3"/>
        <v>0</v>
      </c>
      <c r="T56" s="62"/>
    </row>
    <row r="57" spans="1:20" x14ac:dyDescent="0.2">
      <c r="A57" s="39"/>
      <c r="B57" s="3"/>
      <c r="C57" s="3"/>
      <c r="D57" s="4"/>
      <c r="E57" s="4"/>
      <c r="F57" s="4"/>
      <c r="G57" s="4"/>
      <c r="H57" s="4"/>
      <c r="I57" s="4"/>
      <c r="J57" s="4"/>
      <c r="K57" s="4" t="str">
        <f t="shared" si="0"/>
        <v>0,00</v>
      </c>
      <c r="L57" s="32">
        <f t="shared" si="1"/>
        <v>0</v>
      </c>
      <c r="M57" s="33"/>
      <c r="N57" s="14"/>
      <c r="O57" s="34" t="str">
        <f>IF(OR(M57="",N57=""),"",VLOOKUP(CONCATENATE(M57," dienų darbo savaitė"),'Atostogų išmokų FN'!$A$8:$AH$9,N57-16)/100)</f>
        <v/>
      </c>
      <c r="P57" s="32">
        <f t="shared" si="2"/>
        <v>0</v>
      </c>
      <c r="Q57" s="4"/>
      <c r="R57" s="34" t="str">
        <f>IF(OR(M57="",Q57=""),"",HLOOKUP(Q57,'Papild.poilsio d. išmokų FN '!$C$6:$Q$8,3,0)/100)</f>
        <v/>
      </c>
      <c r="S57" s="32">
        <f t="shared" si="3"/>
        <v>0</v>
      </c>
      <c r="T57" s="62"/>
    </row>
    <row r="58" spans="1:20" x14ac:dyDescent="0.2">
      <c r="A58" s="39"/>
      <c r="B58" s="3"/>
      <c r="C58" s="3"/>
      <c r="D58" s="4"/>
      <c r="E58" s="4"/>
      <c r="F58" s="4"/>
      <c r="G58" s="4"/>
      <c r="H58" s="4"/>
      <c r="I58" s="4"/>
      <c r="J58" s="4"/>
      <c r="K58" s="4" t="str">
        <f t="shared" si="0"/>
        <v>0,00</v>
      </c>
      <c r="L58" s="32">
        <f t="shared" si="1"/>
        <v>0</v>
      </c>
      <c r="M58" s="33"/>
      <c r="N58" s="14"/>
      <c r="O58" s="34" t="str">
        <f>IF(OR(M58="",N58=""),"",VLOOKUP(CONCATENATE(M58," dienų darbo savaitė"),'Atostogų išmokų FN'!$A$8:$AH$9,N58-16)/100)</f>
        <v/>
      </c>
      <c r="P58" s="32">
        <f t="shared" si="2"/>
        <v>0</v>
      </c>
      <c r="Q58" s="4"/>
      <c r="R58" s="34" t="str">
        <f>IF(OR(M58="",Q58=""),"",HLOOKUP(Q58,'Papild.poilsio d. išmokų FN '!$C$6:$Q$8,3,0)/100)</f>
        <v/>
      </c>
      <c r="S58" s="32">
        <f t="shared" si="3"/>
        <v>0</v>
      </c>
      <c r="T58" s="62"/>
    </row>
    <row r="59" spans="1:20" x14ac:dyDescent="0.2">
      <c r="A59" s="39"/>
      <c r="B59" s="3"/>
      <c r="C59" s="3"/>
      <c r="D59" s="4"/>
      <c r="E59" s="4"/>
      <c r="F59" s="4"/>
      <c r="G59" s="4"/>
      <c r="H59" s="4"/>
      <c r="I59" s="4"/>
      <c r="J59" s="4"/>
      <c r="K59" s="4" t="str">
        <f t="shared" si="0"/>
        <v>0,00</v>
      </c>
      <c r="L59" s="32">
        <f t="shared" si="1"/>
        <v>0</v>
      </c>
      <c r="M59" s="33"/>
      <c r="N59" s="14"/>
      <c r="O59" s="34" t="str">
        <f>IF(OR(M59="",N59=""),"",VLOOKUP(CONCATENATE(M59," dienų darbo savaitė"),'Atostogų išmokų FN'!$A$8:$AH$9,N59-16)/100)</f>
        <v/>
      </c>
      <c r="P59" s="32">
        <f t="shared" si="2"/>
        <v>0</v>
      </c>
      <c r="Q59" s="4"/>
      <c r="R59" s="34" t="str">
        <f>IF(OR(M59="",Q59=""),"",HLOOKUP(Q59,'Papild.poilsio d. išmokų FN '!$C$6:$Q$8,3,0)/100)</f>
        <v/>
      </c>
      <c r="S59" s="32">
        <f t="shared" si="3"/>
        <v>0</v>
      </c>
      <c r="T59" s="62"/>
    </row>
    <row r="60" spans="1:20" x14ac:dyDescent="0.2">
      <c r="A60" s="39"/>
      <c r="B60" s="3"/>
      <c r="C60" s="3"/>
      <c r="D60" s="4"/>
      <c r="E60" s="4"/>
      <c r="F60" s="4"/>
      <c r="G60" s="4"/>
      <c r="H60" s="4"/>
      <c r="I60" s="4"/>
      <c r="J60" s="4"/>
      <c r="K60" s="4" t="str">
        <f t="shared" si="0"/>
        <v>0,00</v>
      </c>
      <c r="L60" s="32">
        <f t="shared" si="1"/>
        <v>0</v>
      </c>
      <c r="M60" s="33"/>
      <c r="N60" s="14"/>
      <c r="O60" s="34" t="str">
        <f>IF(OR(M60="",N60=""),"",VLOOKUP(CONCATENATE(M60," dienų darbo savaitė"),'Atostogų išmokų FN'!$A$8:$AH$9,N60-16)/100)</f>
        <v/>
      </c>
      <c r="P60" s="32">
        <f t="shared" si="2"/>
        <v>0</v>
      </c>
      <c r="Q60" s="4"/>
      <c r="R60" s="34" t="str">
        <f>IF(OR(M60="",Q60=""),"",HLOOKUP(Q60,'Papild.poilsio d. išmokų FN '!$C$6:$Q$8,3,0)/100)</f>
        <v/>
      </c>
      <c r="S60" s="32">
        <f t="shared" si="3"/>
        <v>0</v>
      </c>
      <c r="T60" s="62"/>
    </row>
    <row r="61" spans="1:20" x14ac:dyDescent="0.2">
      <c r="A61" s="39"/>
      <c r="B61" s="3"/>
      <c r="C61" s="3"/>
      <c r="D61" s="4"/>
      <c r="E61" s="4"/>
      <c r="F61" s="4"/>
      <c r="G61" s="4"/>
      <c r="H61" s="4"/>
      <c r="I61" s="4"/>
      <c r="J61" s="4"/>
      <c r="K61" s="4" t="str">
        <f t="shared" si="0"/>
        <v>0,00</v>
      </c>
      <c r="L61" s="32">
        <f t="shared" si="1"/>
        <v>0</v>
      </c>
      <c r="M61" s="33"/>
      <c r="N61" s="14"/>
      <c r="O61" s="34" t="str">
        <f>IF(OR(M61="",N61=""),"",VLOOKUP(CONCATENATE(M61," dienų darbo savaitė"),'Atostogų išmokų FN'!$A$8:$AH$9,N61-16)/100)</f>
        <v/>
      </c>
      <c r="P61" s="32">
        <f t="shared" si="2"/>
        <v>0</v>
      </c>
      <c r="Q61" s="4"/>
      <c r="R61" s="34" t="str">
        <f>IF(OR(M61="",Q61=""),"",HLOOKUP(Q61,'Papild.poilsio d. išmokų FN '!$C$6:$Q$8,3,0)/100)</f>
        <v/>
      </c>
      <c r="S61" s="32">
        <f t="shared" si="3"/>
        <v>0</v>
      </c>
      <c r="T61" s="62"/>
    </row>
    <row r="62" spans="1:20" x14ac:dyDescent="0.2">
      <c r="A62" s="39"/>
      <c r="B62" s="3"/>
      <c r="C62" s="3"/>
      <c r="D62" s="4"/>
      <c r="E62" s="4"/>
      <c r="F62" s="4"/>
      <c r="G62" s="4"/>
      <c r="H62" s="4"/>
      <c r="I62" s="4"/>
      <c r="J62" s="4"/>
      <c r="K62" s="4" t="str">
        <f t="shared" si="0"/>
        <v>0,00</v>
      </c>
      <c r="L62" s="32">
        <f t="shared" si="1"/>
        <v>0</v>
      </c>
      <c r="M62" s="33"/>
      <c r="N62" s="14"/>
      <c r="O62" s="34" t="str">
        <f>IF(OR(M62="",N62=""),"",VLOOKUP(CONCATENATE(M62," dienų darbo savaitė"),'Atostogų išmokų FN'!$A$8:$AH$9,N62-16)/100)</f>
        <v/>
      </c>
      <c r="P62" s="32">
        <f t="shared" si="2"/>
        <v>0</v>
      </c>
      <c r="Q62" s="4"/>
      <c r="R62" s="34" t="str">
        <f>IF(OR(M62="",Q62=""),"",HLOOKUP(Q62,'Papild.poilsio d. išmokų FN '!$C$6:$Q$8,3,0)/100)</f>
        <v/>
      </c>
      <c r="S62" s="32">
        <f t="shared" si="3"/>
        <v>0</v>
      </c>
      <c r="T62" s="62"/>
    </row>
    <row r="63" spans="1:20" x14ac:dyDescent="0.2">
      <c r="A63" s="39"/>
      <c r="B63" s="3"/>
      <c r="C63" s="3"/>
      <c r="D63" s="4"/>
      <c r="E63" s="4"/>
      <c r="F63" s="4"/>
      <c r="G63" s="4"/>
      <c r="H63" s="4"/>
      <c r="I63" s="4"/>
      <c r="J63" s="4"/>
      <c r="K63" s="4" t="str">
        <f t="shared" si="0"/>
        <v>0,00</v>
      </c>
      <c r="L63" s="32">
        <f t="shared" si="1"/>
        <v>0</v>
      </c>
      <c r="M63" s="33"/>
      <c r="N63" s="14"/>
      <c r="O63" s="34" t="str">
        <f>IF(OR(M63="",N63=""),"",VLOOKUP(CONCATENATE(M63," dienų darbo savaitė"),'Atostogų išmokų FN'!$A$8:$AH$9,N63-16)/100)</f>
        <v/>
      </c>
      <c r="P63" s="32">
        <f t="shared" si="2"/>
        <v>0</v>
      </c>
      <c r="Q63" s="4"/>
      <c r="R63" s="34" t="str">
        <f>IF(OR(M63="",Q63=""),"",HLOOKUP(Q63,'Papild.poilsio d. išmokų FN '!$C$6:$Q$8,3,0)/100)</f>
        <v/>
      </c>
      <c r="S63" s="32">
        <f t="shared" si="3"/>
        <v>0</v>
      </c>
      <c r="T63" s="62"/>
    </row>
    <row r="64" spans="1:20" x14ac:dyDescent="0.2">
      <c r="A64" s="39"/>
      <c r="B64" s="3"/>
      <c r="C64" s="3"/>
      <c r="D64" s="4"/>
      <c r="E64" s="4"/>
      <c r="F64" s="4"/>
      <c r="G64" s="4"/>
      <c r="H64" s="4"/>
      <c r="I64" s="4"/>
      <c r="J64" s="4"/>
      <c r="K64" s="4" t="str">
        <f t="shared" si="0"/>
        <v>0,00</v>
      </c>
      <c r="L64" s="32">
        <f t="shared" si="1"/>
        <v>0</v>
      </c>
      <c r="M64" s="33"/>
      <c r="N64" s="14"/>
      <c r="O64" s="34" t="str">
        <f>IF(OR(M64="",N64=""),"",VLOOKUP(CONCATENATE(M64," dienų darbo savaitė"),'Atostogų išmokų FN'!$A$8:$AH$9,N64-16)/100)</f>
        <v/>
      </c>
      <c r="P64" s="32">
        <f t="shared" si="2"/>
        <v>0</v>
      </c>
      <c r="Q64" s="4"/>
      <c r="R64" s="34" t="str">
        <f>IF(OR(M64="",Q64=""),"",HLOOKUP(Q64,'Papild.poilsio d. išmokų FN '!$C$6:$Q$8,3,0)/100)</f>
        <v/>
      </c>
      <c r="S64" s="32">
        <f t="shared" si="3"/>
        <v>0</v>
      </c>
      <c r="T64" s="62"/>
    </row>
    <row r="65" spans="1:256" x14ac:dyDescent="0.2">
      <c r="A65" s="39"/>
      <c r="B65" s="3"/>
      <c r="C65" s="3"/>
      <c r="D65" s="4"/>
      <c r="E65" s="4"/>
      <c r="F65" s="4"/>
      <c r="G65" s="4"/>
      <c r="H65" s="4"/>
      <c r="I65" s="4"/>
      <c r="J65" s="4"/>
      <c r="K65" s="4" t="str">
        <f t="shared" si="0"/>
        <v>0,00</v>
      </c>
      <c r="L65" s="32">
        <f t="shared" si="1"/>
        <v>0</v>
      </c>
      <c r="M65" s="33"/>
      <c r="N65" s="14"/>
      <c r="O65" s="34" t="str">
        <f>IF(OR(M65="",N65=""),"",VLOOKUP(CONCATENATE(M65," dienų darbo savaitė"),'Atostogų išmokų FN'!$A$8:$AH$9,N65-16)/100)</f>
        <v/>
      </c>
      <c r="P65" s="32">
        <f t="shared" si="2"/>
        <v>0</v>
      </c>
      <c r="Q65" s="4"/>
      <c r="R65" s="34" t="str">
        <f>IF(OR(M65="",Q65=""),"",HLOOKUP(Q65,'Papild.poilsio d. išmokų FN '!$C$6:$Q$8,3,0)/100)</f>
        <v/>
      </c>
      <c r="S65" s="32">
        <f t="shared" si="3"/>
        <v>0</v>
      </c>
      <c r="T65" s="62"/>
    </row>
    <row r="66" spans="1:256" x14ac:dyDescent="0.2">
      <c r="A66" s="39"/>
      <c r="B66" s="3"/>
      <c r="C66" s="3"/>
      <c r="D66" s="4"/>
      <c r="E66" s="4"/>
      <c r="F66" s="4"/>
      <c r="G66" s="4"/>
      <c r="H66" s="4"/>
      <c r="I66" s="4"/>
      <c r="J66" s="4"/>
      <c r="K66" s="4" t="str">
        <f t="shared" si="0"/>
        <v>0,00</v>
      </c>
      <c r="L66" s="32">
        <f t="shared" si="1"/>
        <v>0</v>
      </c>
      <c r="M66" s="33"/>
      <c r="N66" s="14"/>
      <c r="O66" s="34" t="str">
        <f>IF(OR(M66="",N66=""),"",VLOOKUP(CONCATENATE(M66," dienų darbo savaitė"),'Atostogų išmokų FN'!$A$8:$AH$9,N66-16)/100)</f>
        <v/>
      </c>
      <c r="P66" s="32">
        <f t="shared" si="2"/>
        <v>0</v>
      </c>
      <c r="Q66" s="4"/>
      <c r="R66" s="34" t="str">
        <f>IF(OR(M66="",Q66=""),"",HLOOKUP(Q66,'Papild.poilsio d. išmokų FN '!$C$6:$Q$8,3,0)/100)</f>
        <v/>
      </c>
      <c r="S66" s="32">
        <f t="shared" si="3"/>
        <v>0</v>
      </c>
      <c r="T66" s="62"/>
    </row>
    <row r="67" spans="1:256" x14ac:dyDescent="0.2">
      <c r="A67" s="39"/>
      <c r="B67" s="3"/>
      <c r="C67" s="3"/>
      <c r="D67" s="4"/>
      <c r="E67" s="4"/>
      <c r="F67" s="4"/>
      <c r="G67" s="4"/>
      <c r="H67" s="4"/>
      <c r="I67" s="4"/>
      <c r="J67" s="4"/>
      <c r="K67" s="4" t="str">
        <f t="shared" si="0"/>
        <v>0,00</v>
      </c>
      <c r="L67" s="32">
        <f t="shared" si="1"/>
        <v>0</v>
      </c>
      <c r="M67" s="33"/>
      <c r="N67" s="14"/>
      <c r="O67" s="34" t="str">
        <f>IF(OR(M67="",N67=""),"",VLOOKUP(CONCATENATE(M67," dienų darbo savaitė"),'Atostogų išmokų FN'!$A$8:$AH$9,N67-16)/100)</f>
        <v/>
      </c>
      <c r="P67" s="32">
        <f t="shared" si="2"/>
        <v>0</v>
      </c>
      <c r="Q67" s="4"/>
      <c r="R67" s="34" t="str">
        <f>IF(OR(M67="",Q67=""),"",HLOOKUP(Q67,'Papild.poilsio d. išmokų FN '!$C$6:$Q$8,3,0)/100)</f>
        <v/>
      </c>
      <c r="S67" s="32">
        <f t="shared" si="3"/>
        <v>0</v>
      </c>
      <c r="T67" s="62"/>
    </row>
    <row r="68" spans="1:256" x14ac:dyDescent="0.2">
      <c r="A68" s="39"/>
      <c r="B68" s="3"/>
      <c r="C68" s="3"/>
      <c r="D68" s="4"/>
      <c r="E68" s="4"/>
      <c r="F68" s="4"/>
      <c r="G68" s="4"/>
      <c r="H68" s="4"/>
      <c r="I68" s="4"/>
      <c r="J68" s="4"/>
      <c r="K68" s="4" t="str">
        <f t="shared" si="0"/>
        <v>0,00</v>
      </c>
      <c r="L68" s="32">
        <f t="shared" si="1"/>
        <v>0</v>
      </c>
      <c r="M68" s="33"/>
      <c r="N68" s="14"/>
      <c r="O68" s="34" t="str">
        <f>IF(OR(M68="",N68=""),"",VLOOKUP(CONCATENATE(M68," dienų darbo savaitė"),'Atostogų išmokų FN'!$A$8:$AH$9,N68-16)/100)</f>
        <v/>
      </c>
      <c r="P68" s="32">
        <f t="shared" si="2"/>
        <v>0</v>
      </c>
      <c r="Q68" s="4"/>
      <c r="R68" s="34" t="str">
        <f>IF(OR(M68="",Q68=""),"",HLOOKUP(Q68,'Papild.poilsio d. išmokų FN '!$C$6:$Q$8,3,0)/100)</f>
        <v/>
      </c>
      <c r="S68" s="32">
        <f t="shared" si="3"/>
        <v>0</v>
      </c>
      <c r="T68" s="62"/>
    </row>
    <row r="69" spans="1:256" x14ac:dyDescent="0.2">
      <c r="A69" s="87" t="s">
        <v>14</v>
      </c>
      <c r="B69" s="87"/>
      <c r="C69" s="87"/>
      <c r="D69" s="35">
        <f t="shared" ref="D69:L69" si="4">SUM(D24:D68)</f>
        <v>0</v>
      </c>
      <c r="E69" s="35">
        <f t="shared" si="4"/>
        <v>0</v>
      </c>
      <c r="F69" s="35">
        <f t="shared" si="4"/>
        <v>0</v>
      </c>
      <c r="G69" s="35">
        <f t="shared" si="4"/>
        <v>0</v>
      </c>
      <c r="H69" s="35">
        <f t="shared" si="4"/>
        <v>0</v>
      </c>
      <c r="I69" s="35">
        <f t="shared" si="4"/>
        <v>0</v>
      </c>
      <c r="J69" s="35">
        <f t="shared" si="4"/>
        <v>0</v>
      </c>
      <c r="K69" s="35">
        <f t="shared" si="4"/>
        <v>0</v>
      </c>
      <c r="L69" s="35">
        <f t="shared" si="4"/>
        <v>0</v>
      </c>
      <c r="M69" s="35"/>
      <c r="N69" s="35"/>
      <c r="O69" s="35"/>
      <c r="P69" s="35">
        <f>SUM(P24:P68)</f>
        <v>0</v>
      </c>
      <c r="Q69" s="35"/>
      <c r="R69" s="35"/>
      <c r="S69" s="35">
        <f>SUM(S24:S68)</f>
        <v>0</v>
      </c>
      <c r="T69" s="35"/>
    </row>
    <row r="70" spans="1:256" ht="13.5" customHeight="1" x14ac:dyDescent="0.2">
      <c r="A70" s="40"/>
      <c r="B70" s="41"/>
      <c r="C70" s="41"/>
      <c r="D70" s="41"/>
      <c r="E70" s="42"/>
      <c r="F70" s="40"/>
      <c r="G70" s="42"/>
      <c r="H70" s="40"/>
      <c r="I70" s="40"/>
      <c r="J70" s="40"/>
      <c r="K70" s="40"/>
      <c r="L70" s="40"/>
      <c r="M70" s="43"/>
      <c r="N70" s="41"/>
      <c r="O70" s="41"/>
      <c r="P70" s="41"/>
      <c r="Q70" s="41"/>
      <c r="R70" s="41"/>
    </row>
    <row r="71" spans="1:256" s="69" customFormat="1" ht="15" x14ac:dyDescent="0.25">
      <c r="A71" s="64" t="s">
        <v>89</v>
      </c>
      <c r="B71" s="65"/>
      <c r="C71" s="65"/>
      <c r="D71" s="65"/>
      <c r="E71" s="66"/>
      <c r="F71" s="67"/>
      <c r="G71" s="66"/>
      <c r="H71" s="67"/>
      <c r="I71" s="67"/>
      <c r="J71" s="67"/>
      <c r="K71" s="67"/>
      <c r="L71" s="67"/>
      <c r="M71" s="68"/>
      <c r="N71" s="68"/>
      <c r="O71" s="68"/>
      <c r="P71" s="65"/>
      <c r="Q71" s="65"/>
    </row>
    <row r="72" spans="1:256" ht="15" x14ac:dyDescent="0.2">
      <c r="A72" s="63" t="s">
        <v>70</v>
      </c>
      <c r="B72" s="13"/>
      <c r="C72" s="13"/>
      <c r="D72" s="13"/>
      <c r="E72" s="13"/>
      <c r="F72" s="13"/>
    </row>
    <row r="73" spans="1:256" customFormat="1" ht="14.25" customHeight="1" x14ac:dyDescent="0.2">
      <c r="A73" s="63" t="s">
        <v>91</v>
      </c>
      <c r="B73" s="86"/>
      <c r="C73" s="86"/>
      <c r="D73" s="86"/>
      <c r="E73" s="86"/>
      <c r="F73" s="86"/>
      <c r="G73" s="86"/>
      <c r="H73" s="86"/>
      <c r="I73" s="86"/>
      <c r="J73" s="86"/>
      <c r="K73" s="86"/>
      <c r="L73" s="86"/>
      <c r="M73" s="86"/>
      <c r="N73" s="86"/>
      <c r="O73" s="86"/>
      <c r="P73" s="86"/>
      <c r="Q73" s="86"/>
      <c r="R73" s="86"/>
      <c r="S73" s="86"/>
      <c r="T73" s="86"/>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row>
    <row r="74" spans="1:256" ht="15" x14ac:dyDescent="0.2">
      <c r="A74" s="88" t="s">
        <v>77</v>
      </c>
      <c r="B74" s="88"/>
      <c r="C74" s="88"/>
      <c r="D74" s="88"/>
      <c r="E74" s="88"/>
      <c r="F74" s="88"/>
      <c r="G74" s="88"/>
      <c r="H74" s="88"/>
      <c r="I74" s="88"/>
      <c r="J74" s="88"/>
      <c r="K74" s="88"/>
      <c r="L74" s="88"/>
      <c r="M74" s="88"/>
      <c r="N74" s="88"/>
      <c r="O74" s="88"/>
      <c r="P74" s="88"/>
      <c r="Q74" s="88"/>
      <c r="R74" s="88"/>
      <c r="S74" s="88"/>
      <c r="T74" s="88"/>
    </row>
    <row r="75" spans="1:256" ht="15" x14ac:dyDescent="0.2">
      <c r="A75" s="76"/>
      <c r="B75" s="76"/>
      <c r="C75" s="76"/>
      <c r="D75" s="76"/>
      <c r="E75" s="76"/>
      <c r="F75" s="76"/>
      <c r="G75" s="76"/>
      <c r="H75" s="76"/>
      <c r="I75" s="76"/>
      <c r="J75" s="76"/>
      <c r="K75" s="76"/>
      <c r="L75" s="76"/>
      <c r="M75" s="76"/>
      <c r="N75" s="76"/>
      <c r="O75" s="76"/>
      <c r="P75" s="76"/>
      <c r="Q75" s="76"/>
      <c r="R75" s="76"/>
      <c r="S75" s="76"/>
      <c r="T75" s="76"/>
    </row>
    <row r="76" spans="1:256" ht="15.75" customHeight="1" x14ac:dyDescent="0.2">
      <c r="A76" s="89" t="s">
        <v>40</v>
      </c>
      <c r="B76" s="89"/>
      <c r="C76" s="89"/>
      <c r="D76" s="89"/>
      <c r="E76" s="89"/>
      <c r="F76" s="89"/>
      <c r="G76" s="89"/>
      <c r="H76" s="89"/>
      <c r="I76" s="89"/>
      <c r="J76" s="89"/>
      <c r="K76" s="89"/>
      <c r="L76" s="89"/>
      <c r="M76" s="89"/>
      <c r="N76" s="89"/>
      <c r="O76" s="89"/>
      <c r="P76" s="89"/>
      <c r="Q76" s="89"/>
      <c r="R76" s="89"/>
      <c r="S76" s="89"/>
      <c r="T76" s="89"/>
    </row>
    <row r="77" spans="1:256" ht="95.25" customHeight="1" x14ac:dyDescent="0.2">
      <c r="A77" s="90" t="s">
        <v>39</v>
      </c>
      <c r="B77" s="90"/>
      <c r="C77" s="90"/>
      <c r="D77" s="90"/>
      <c r="E77" s="90"/>
      <c r="F77" s="90"/>
      <c r="G77" s="90"/>
      <c r="H77" s="90"/>
      <c r="I77" s="90"/>
      <c r="J77" s="90"/>
      <c r="K77" s="90"/>
      <c r="L77" s="90"/>
      <c r="M77" s="90"/>
      <c r="N77" s="90"/>
      <c r="O77" s="90"/>
      <c r="P77" s="90"/>
      <c r="Q77" s="90"/>
      <c r="R77" s="90"/>
      <c r="S77" s="90"/>
      <c r="T77" s="90"/>
    </row>
    <row r="78" spans="1:256" ht="13.5" customHeight="1" x14ac:dyDescent="0.2">
      <c r="A78" s="5"/>
      <c r="B78" s="6"/>
      <c r="C78" s="6"/>
      <c r="D78" s="6"/>
      <c r="E78" s="7"/>
      <c r="F78" s="5"/>
      <c r="G78" s="7"/>
      <c r="H78" s="5"/>
      <c r="I78" s="5"/>
      <c r="J78" s="5"/>
      <c r="K78" s="5"/>
      <c r="L78" s="5"/>
      <c r="M78" s="8"/>
      <c r="N78" s="6"/>
      <c r="O78" s="6"/>
      <c r="P78" s="6"/>
      <c r="Q78" s="6"/>
      <c r="R78" s="6"/>
    </row>
    <row r="79" spans="1:256" s="22" customFormat="1" x14ac:dyDescent="0.2">
      <c r="A79" s="20"/>
      <c r="B79" s="21"/>
      <c r="C79" s="21"/>
      <c r="D79" s="21"/>
      <c r="E79" s="21"/>
      <c r="F79" s="20"/>
      <c r="G79" s="20"/>
      <c r="H79" s="20"/>
      <c r="I79" s="20"/>
      <c r="J79" s="20"/>
      <c r="K79" s="21"/>
      <c r="L79" s="21"/>
      <c r="M79" s="21"/>
      <c r="N79" s="20"/>
      <c r="O79" s="20"/>
      <c r="P79" s="20"/>
      <c r="Q79" s="21"/>
      <c r="R79" s="21"/>
      <c r="S79" s="21"/>
    </row>
    <row r="80" spans="1:256" ht="15" x14ac:dyDescent="0.2">
      <c r="A80" s="12"/>
      <c r="B80" s="91" t="s">
        <v>30</v>
      </c>
      <c r="C80" s="91"/>
      <c r="D80" s="91"/>
      <c r="E80" s="91"/>
      <c r="F80" s="13"/>
      <c r="K80" s="91" t="s">
        <v>31</v>
      </c>
      <c r="L80" s="91"/>
      <c r="M80" s="91"/>
      <c r="Q80" s="91" t="s">
        <v>32</v>
      </c>
      <c r="R80" s="91"/>
      <c r="S80" s="91"/>
    </row>
    <row r="81" spans="1:14" ht="15" x14ac:dyDescent="0.2">
      <c r="A81" s="12"/>
      <c r="B81" s="13"/>
      <c r="C81" s="13"/>
      <c r="D81" s="13"/>
      <c r="E81" s="13"/>
      <c r="F81" s="13"/>
    </row>
    <row r="82" spans="1:14" ht="15" x14ac:dyDescent="0.2">
      <c r="A82" s="12"/>
      <c r="B82" s="13"/>
      <c r="C82" s="13"/>
      <c r="D82" s="13"/>
      <c r="E82" s="13"/>
      <c r="F82" s="13"/>
    </row>
    <row r="83" spans="1:14" x14ac:dyDescent="0.2">
      <c r="A83" s="13"/>
      <c r="B83" s="23"/>
      <c r="C83" s="23"/>
      <c r="D83" s="23"/>
      <c r="E83" s="23"/>
      <c r="F83" s="23"/>
      <c r="G83" s="13"/>
    </row>
    <row r="84" spans="1:14" ht="12.75" customHeight="1" x14ac:dyDescent="0.2">
      <c r="A84" s="13"/>
      <c r="B84" s="24"/>
      <c r="C84" s="24"/>
      <c r="D84" s="24"/>
      <c r="E84" s="24"/>
      <c r="F84" s="24"/>
      <c r="G84" s="13"/>
    </row>
    <row r="88" spans="1:14" x14ac:dyDescent="0.2">
      <c r="N88" s="17" t="s">
        <v>28</v>
      </c>
    </row>
  </sheetData>
  <dataConsolidate/>
  <mergeCells count="39">
    <mergeCell ref="M1:R1"/>
    <mergeCell ref="A6:T6"/>
    <mergeCell ref="A7:T7"/>
    <mergeCell ref="A13:K13"/>
    <mergeCell ref="E14:T14"/>
    <mergeCell ref="E15:T15"/>
    <mergeCell ref="A14:D14"/>
    <mergeCell ref="A15:D15"/>
    <mergeCell ref="A17:K17"/>
    <mergeCell ref="A18:C18"/>
    <mergeCell ref="A20:A22"/>
    <mergeCell ref="B20:B22"/>
    <mergeCell ref="C20:C22"/>
    <mergeCell ref="D20:D22"/>
    <mergeCell ref="E20:E22"/>
    <mergeCell ref="F20:J20"/>
    <mergeCell ref="D18:E18"/>
    <mergeCell ref="Q20:Q22"/>
    <mergeCell ref="R20:R22"/>
    <mergeCell ref="S20:S22"/>
    <mergeCell ref="T20:T22"/>
    <mergeCell ref="F21:F22"/>
    <mergeCell ref="G21:G22"/>
    <mergeCell ref="H21:H22"/>
    <mergeCell ref="I21:I22"/>
    <mergeCell ref="J21:J22"/>
    <mergeCell ref="K20:K22"/>
    <mergeCell ref="L20:L22"/>
    <mergeCell ref="M20:M22"/>
    <mergeCell ref="N20:N22"/>
    <mergeCell ref="O20:O22"/>
    <mergeCell ref="P20:P22"/>
    <mergeCell ref="A69:C69"/>
    <mergeCell ref="A74:T74"/>
    <mergeCell ref="A76:T76"/>
    <mergeCell ref="A77:T77"/>
    <mergeCell ref="B80:E80"/>
    <mergeCell ref="K80:M80"/>
    <mergeCell ref="Q80:S80"/>
  </mergeCells>
  <dataValidations count="5">
    <dataValidation type="list" allowBlank="1" showInputMessage="1" showErrorMessage="1" sqref="WVG983098 E65594 IU65594 SQ65594 ACM65594 AMI65594 AWE65594 BGA65594 BPW65594 BZS65594 CJO65594 CTK65594 DDG65594 DNC65594 DWY65594 EGU65594 EQQ65594 FAM65594 FKI65594 FUE65594 GEA65594 GNW65594 GXS65594 HHO65594 HRK65594 IBG65594 ILC65594 IUY65594 JEU65594 JOQ65594 JYM65594 KII65594 KSE65594 LCA65594 LLW65594 LVS65594 MFO65594 MPK65594 MZG65594 NJC65594 NSY65594 OCU65594 OMQ65594 OWM65594 PGI65594 PQE65594 QAA65594 QJW65594 QTS65594 RDO65594 RNK65594 RXG65594 SHC65594 SQY65594 TAU65594 TKQ65594 TUM65594 UEI65594 UOE65594 UYA65594 VHW65594 VRS65594 WBO65594 WLK65594 WVG65594 E131130 IU131130 SQ131130 ACM131130 AMI131130 AWE131130 BGA131130 BPW131130 BZS131130 CJO131130 CTK131130 DDG131130 DNC131130 DWY131130 EGU131130 EQQ131130 FAM131130 FKI131130 FUE131130 GEA131130 GNW131130 GXS131130 HHO131130 HRK131130 IBG131130 ILC131130 IUY131130 JEU131130 JOQ131130 JYM131130 KII131130 KSE131130 LCA131130 LLW131130 LVS131130 MFO131130 MPK131130 MZG131130 NJC131130 NSY131130 OCU131130 OMQ131130 OWM131130 PGI131130 PQE131130 QAA131130 QJW131130 QTS131130 RDO131130 RNK131130 RXG131130 SHC131130 SQY131130 TAU131130 TKQ131130 TUM131130 UEI131130 UOE131130 UYA131130 VHW131130 VRS131130 WBO131130 WLK131130 WVG131130 E196666 IU196666 SQ196666 ACM196666 AMI196666 AWE196666 BGA196666 BPW196666 BZS196666 CJO196666 CTK196666 DDG196666 DNC196666 DWY196666 EGU196666 EQQ196666 FAM196666 FKI196666 FUE196666 GEA196666 GNW196666 GXS196666 HHO196666 HRK196666 IBG196666 ILC196666 IUY196666 JEU196666 JOQ196666 JYM196666 KII196666 KSE196666 LCA196666 LLW196666 LVS196666 MFO196666 MPK196666 MZG196666 NJC196666 NSY196666 OCU196666 OMQ196666 OWM196666 PGI196666 PQE196666 QAA196666 QJW196666 QTS196666 RDO196666 RNK196666 RXG196666 SHC196666 SQY196666 TAU196666 TKQ196666 TUM196666 UEI196666 UOE196666 UYA196666 VHW196666 VRS196666 WBO196666 WLK196666 WVG196666 E262202 IU262202 SQ262202 ACM262202 AMI262202 AWE262202 BGA262202 BPW262202 BZS262202 CJO262202 CTK262202 DDG262202 DNC262202 DWY262202 EGU262202 EQQ262202 FAM262202 FKI262202 FUE262202 GEA262202 GNW262202 GXS262202 HHO262202 HRK262202 IBG262202 ILC262202 IUY262202 JEU262202 JOQ262202 JYM262202 KII262202 KSE262202 LCA262202 LLW262202 LVS262202 MFO262202 MPK262202 MZG262202 NJC262202 NSY262202 OCU262202 OMQ262202 OWM262202 PGI262202 PQE262202 QAA262202 QJW262202 QTS262202 RDO262202 RNK262202 RXG262202 SHC262202 SQY262202 TAU262202 TKQ262202 TUM262202 UEI262202 UOE262202 UYA262202 VHW262202 VRS262202 WBO262202 WLK262202 WVG262202 E327738 IU327738 SQ327738 ACM327738 AMI327738 AWE327738 BGA327738 BPW327738 BZS327738 CJO327738 CTK327738 DDG327738 DNC327738 DWY327738 EGU327738 EQQ327738 FAM327738 FKI327738 FUE327738 GEA327738 GNW327738 GXS327738 HHO327738 HRK327738 IBG327738 ILC327738 IUY327738 JEU327738 JOQ327738 JYM327738 KII327738 KSE327738 LCA327738 LLW327738 LVS327738 MFO327738 MPK327738 MZG327738 NJC327738 NSY327738 OCU327738 OMQ327738 OWM327738 PGI327738 PQE327738 QAA327738 QJW327738 QTS327738 RDO327738 RNK327738 RXG327738 SHC327738 SQY327738 TAU327738 TKQ327738 TUM327738 UEI327738 UOE327738 UYA327738 VHW327738 VRS327738 WBO327738 WLK327738 WVG327738 E393274 IU393274 SQ393274 ACM393274 AMI393274 AWE393274 BGA393274 BPW393274 BZS393274 CJO393274 CTK393274 DDG393274 DNC393274 DWY393274 EGU393274 EQQ393274 FAM393274 FKI393274 FUE393274 GEA393274 GNW393274 GXS393274 HHO393274 HRK393274 IBG393274 ILC393274 IUY393274 JEU393274 JOQ393274 JYM393274 KII393274 KSE393274 LCA393274 LLW393274 LVS393274 MFO393274 MPK393274 MZG393274 NJC393274 NSY393274 OCU393274 OMQ393274 OWM393274 PGI393274 PQE393274 QAA393274 QJW393274 QTS393274 RDO393274 RNK393274 RXG393274 SHC393274 SQY393274 TAU393274 TKQ393274 TUM393274 UEI393274 UOE393274 UYA393274 VHW393274 VRS393274 WBO393274 WLK393274 WVG393274 E458810 IU458810 SQ458810 ACM458810 AMI458810 AWE458810 BGA458810 BPW458810 BZS458810 CJO458810 CTK458810 DDG458810 DNC458810 DWY458810 EGU458810 EQQ458810 FAM458810 FKI458810 FUE458810 GEA458810 GNW458810 GXS458810 HHO458810 HRK458810 IBG458810 ILC458810 IUY458810 JEU458810 JOQ458810 JYM458810 KII458810 KSE458810 LCA458810 LLW458810 LVS458810 MFO458810 MPK458810 MZG458810 NJC458810 NSY458810 OCU458810 OMQ458810 OWM458810 PGI458810 PQE458810 QAA458810 QJW458810 QTS458810 RDO458810 RNK458810 RXG458810 SHC458810 SQY458810 TAU458810 TKQ458810 TUM458810 UEI458810 UOE458810 UYA458810 VHW458810 VRS458810 WBO458810 WLK458810 WVG458810 E524346 IU524346 SQ524346 ACM524346 AMI524346 AWE524346 BGA524346 BPW524346 BZS524346 CJO524346 CTK524346 DDG524346 DNC524346 DWY524346 EGU524346 EQQ524346 FAM524346 FKI524346 FUE524346 GEA524346 GNW524346 GXS524346 HHO524346 HRK524346 IBG524346 ILC524346 IUY524346 JEU524346 JOQ524346 JYM524346 KII524346 KSE524346 LCA524346 LLW524346 LVS524346 MFO524346 MPK524346 MZG524346 NJC524346 NSY524346 OCU524346 OMQ524346 OWM524346 PGI524346 PQE524346 QAA524346 QJW524346 QTS524346 RDO524346 RNK524346 RXG524346 SHC524346 SQY524346 TAU524346 TKQ524346 TUM524346 UEI524346 UOE524346 UYA524346 VHW524346 VRS524346 WBO524346 WLK524346 WVG524346 E589882 IU589882 SQ589882 ACM589882 AMI589882 AWE589882 BGA589882 BPW589882 BZS589882 CJO589882 CTK589882 DDG589882 DNC589882 DWY589882 EGU589882 EQQ589882 FAM589882 FKI589882 FUE589882 GEA589882 GNW589882 GXS589882 HHO589882 HRK589882 IBG589882 ILC589882 IUY589882 JEU589882 JOQ589882 JYM589882 KII589882 KSE589882 LCA589882 LLW589882 LVS589882 MFO589882 MPK589882 MZG589882 NJC589882 NSY589882 OCU589882 OMQ589882 OWM589882 PGI589882 PQE589882 QAA589882 QJW589882 QTS589882 RDO589882 RNK589882 RXG589882 SHC589882 SQY589882 TAU589882 TKQ589882 TUM589882 UEI589882 UOE589882 UYA589882 VHW589882 VRS589882 WBO589882 WLK589882 WVG589882 E655418 IU655418 SQ655418 ACM655418 AMI655418 AWE655418 BGA655418 BPW655418 BZS655418 CJO655418 CTK655418 DDG655418 DNC655418 DWY655418 EGU655418 EQQ655418 FAM655418 FKI655418 FUE655418 GEA655418 GNW655418 GXS655418 HHO655418 HRK655418 IBG655418 ILC655418 IUY655418 JEU655418 JOQ655418 JYM655418 KII655418 KSE655418 LCA655418 LLW655418 LVS655418 MFO655418 MPK655418 MZG655418 NJC655418 NSY655418 OCU655418 OMQ655418 OWM655418 PGI655418 PQE655418 QAA655418 QJW655418 QTS655418 RDO655418 RNK655418 RXG655418 SHC655418 SQY655418 TAU655418 TKQ655418 TUM655418 UEI655418 UOE655418 UYA655418 VHW655418 VRS655418 WBO655418 WLK655418 WVG655418 E720954 IU720954 SQ720954 ACM720954 AMI720954 AWE720954 BGA720954 BPW720954 BZS720954 CJO720954 CTK720954 DDG720954 DNC720954 DWY720954 EGU720954 EQQ720954 FAM720954 FKI720954 FUE720954 GEA720954 GNW720954 GXS720954 HHO720954 HRK720954 IBG720954 ILC720954 IUY720954 JEU720954 JOQ720954 JYM720954 KII720954 KSE720954 LCA720954 LLW720954 LVS720954 MFO720954 MPK720954 MZG720954 NJC720954 NSY720954 OCU720954 OMQ720954 OWM720954 PGI720954 PQE720954 QAA720954 QJW720954 QTS720954 RDO720954 RNK720954 RXG720954 SHC720954 SQY720954 TAU720954 TKQ720954 TUM720954 UEI720954 UOE720954 UYA720954 VHW720954 VRS720954 WBO720954 WLK720954 WVG720954 E786490 IU786490 SQ786490 ACM786490 AMI786490 AWE786490 BGA786490 BPW786490 BZS786490 CJO786490 CTK786490 DDG786490 DNC786490 DWY786490 EGU786490 EQQ786490 FAM786490 FKI786490 FUE786490 GEA786490 GNW786490 GXS786490 HHO786490 HRK786490 IBG786490 ILC786490 IUY786490 JEU786490 JOQ786490 JYM786490 KII786490 KSE786490 LCA786490 LLW786490 LVS786490 MFO786490 MPK786490 MZG786490 NJC786490 NSY786490 OCU786490 OMQ786490 OWM786490 PGI786490 PQE786490 QAA786490 QJW786490 QTS786490 RDO786490 RNK786490 RXG786490 SHC786490 SQY786490 TAU786490 TKQ786490 TUM786490 UEI786490 UOE786490 UYA786490 VHW786490 VRS786490 WBO786490 WLK786490 WVG786490 E852026 IU852026 SQ852026 ACM852026 AMI852026 AWE852026 BGA852026 BPW852026 BZS852026 CJO852026 CTK852026 DDG852026 DNC852026 DWY852026 EGU852026 EQQ852026 FAM852026 FKI852026 FUE852026 GEA852026 GNW852026 GXS852026 HHO852026 HRK852026 IBG852026 ILC852026 IUY852026 JEU852026 JOQ852026 JYM852026 KII852026 KSE852026 LCA852026 LLW852026 LVS852026 MFO852026 MPK852026 MZG852026 NJC852026 NSY852026 OCU852026 OMQ852026 OWM852026 PGI852026 PQE852026 QAA852026 QJW852026 QTS852026 RDO852026 RNK852026 RXG852026 SHC852026 SQY852026 TAU852026 TKQ852026 TUM852026 UEI852026 UOE852026 UYA852026 VHW852026 VRS852026 WBO852026 WLK852026 WVG852026 E917562 IU917562 SQ917562 ACM917562 AMI917562 AWE917562 BGA917562 BPW917562 BZS917562 CJO917562 CTK917562 DDG917562 DNC917562 DWY917562 EGU917562 EQQ917562 FAM917562 FKI917562 FUE917562 GEA917562 GNW917562 GXS917562 HHO917562 HRK917562 IBG917562 ILC917562 IUY917562 JEU917562 JOQ917562 JYM917562 KII917562 KSE917562 LCA917562 LLW917562 LVS917562 MFO917562 MPK917562 MZG917562 NJC917562 NSY917562 OCU917562 OMQ917562 OWM917562 PGI917562 PQE917562 QAA917562 QJW917562 QTS917562 RDO917562 RNK917562 RXG917562 SHC917562 SQY917562 TAU917562 TKQ917562 TUM917562 UEI917562 UOE917562 UYA917562 VHW917562 VRS917562 WBO917562 WLK917562 WVG917562 E983098 IU983098 SQ983098 ACM983098 AMI983098 AWE983098 BGA983098 BPW983098 BZS983098 CJO983098 CTK983098 DDG983098 DNC983098 DWY983098 EGU983098 EQQ983098 FAM983098 FKI983098 FUE983098 GEA983098 GNW983098 GXS983098 HHO983098 HRK983098 IBG983098 ILC983098 IUY983098 JEU983098 JOQ983098 JYM983098 KII983098 KSE983098 LCA983098 LLW983098 LVS983098 MFO983098 MPK983098 MZG983098 NJC983098 NSY983098 OCU983098 OMQ983098 OWM983098 PGI983098 PQE983098 QAA983098 QJW983098 QTS983098 RDO983098 RNK983098 RXG983098 SHC983098 SQY983098 TAU983098 TKQ983098 TUM983098 UEI983098 UOE983098 UYA983098 VHW983098 VRS983098 WBO983098 WLK983098">
      <formula1>Taip</formula1>
    </dataValidation>
    <dataValidation type="list" allowBlank="1" showInputMessage="1" showErrorMessage="1" sqref="L9">
      <formula1>"sausio,vasario,kovo,balandžio,gegužės,birželio,liepos,rugpjūčio,rugsėjo,spalio,lapkričio,gruodžio"</formula1>
    </dataValidation>
    <dataValidation type="list" allowBlank="1" showInputMessage="1" showErrorMessage="1" sqref="J9">
      <formula1>"2019,2020,2021,2022,2023"</formula1>
    </dataValidation>
    <dataValidation type="list" allowBlank="1" showInputMessage="1" showErrorMessage="1" sqref="M24:M68">
      <formula1>"5,6"</formula1>
    </dataValidation>
    <dataValidation type="list" allowBlank="1" showInputMessage="1" showErrorMessage="1" sqref="D18:E18">
      <formula1>"Biudžetinė Terminuota, Biudžetinė Neterminuota, Verslo įm. ir kt. Terminuota, Verslo įm. ir kt. Neterminuota, Kitos organizacijos** Terminuota, Kitos organizacijos** Neterminuota"</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14:formula1>
            <xm:f>'Atostogų išmokų FN'!$D$7:$AH$7</xm:f>
          </x14:formula1>
          <xm:sqref>N24:N68</xm:sqref>
        </x14:dataValidation>
        <x14:dataValidation type="list" allowBlank="1" showInputMessage="1" showErrorMessage="1">
          <x14:formula1>
            <xm:f>'Papild.poilsio d. išmokų FN '!$C$6:$Q$6</xm:f>
          </x14:formula1>
          <xm:sqref>Q24:Q68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IV88"/>
  <sheetViews>
    <sheetView showGridLines="0" zoomScale="85" zoomScaleNormal="85" zoomScaleSheetLayoutView="75" workbookViewId="0">
      <selection activeCell="D10" sqref="D10"/>
    </sheetView>
  </sheetViews>
  <sheetFormatPr defaultRowHeight="12.75" x14ac:dyDescent="0.2"/>
  <cols>
    <col min="1" max="1" width="12.1640625" style="17" customWidth="1"/>
    <col min="2" max="2" width="30" style="17" customWidth="1"/>
    <col min="3" max="4" width="24.5" style="17" customWidth="1"/>
    <col min="5" max="5" width="17.1640625" style="17" customWidth="1"/>
    <col min="6" max="6" width="15.33203125" style="17" customWidth="1"/>
    <col min="7" max="7" width="14.83203125" style="17" customWidth="1"/>
    <col min="8" max="8" width="13.6640625" style="17" customWidth="1"/>
    <col min="9" max="9" width="16.83203125" style="17" customWidth="1"/>
    <col min="10" max="10" width="18.83203125" style="17" customWidth="1"/>
    <col min="11" max="11" width="16.83203125" style="17" customWidth="1"/>
    <col min="12" max="12" width="16.1640625" style="17" customWidth="1"/>
    <col min="13" max="13" width="19.5" style="17" customWidth="1"/>
    <col min="14" max="14" width="18.5" style="17" customWidth="1"/>
    <col min="15" max="15" width="14.33203125" style="17" customWidth="1"/>
    <col min="16" max="16" width="15.83203125" style="17" customWidth="1"/>
    <col min="17" max="17" width="17.6640625" style="17" customWidth="1"/>
    <col min="18" max="18" width="19.6640625" style="17" customWidth="1"/>
    <col min="19" max="20" width="16.83203125" style="17" customWidth="1"/>
    <col min="21" max="251" width="9.33203125" style="17"/>
    <col min="252" max="252" width="12.1640625" style="17" customWidth="1"/>
    <col min="253" max="253" width="30" style="17" customWidth="1"/>
    <col min="254" max="254" width="24.5" style="17" customWidth="1"/>
    <col min="255" max="255" width="17.1640625" style="17" customWidth="1"/>
    <col min="256" max="256" width="15.33203125" style="17" customWidth="1"/>
    <col min="257" max="257" width="13.5" style="17" customWidth="1"/>
    <col min="258" max="259" width="12.83203125" style="17" customWidth="1"/>
    <col min="260" max="260" width="15" style="17" customWidth="1"/>
    <col min="261" max="261" width="16.83203125" style="17" customWidth="1"/>
    <col min="262" max="262" width="16.1640625" style="17" customWidth="1"/>
    <col min="263" max="263" width="15.5" style="17" customWidth="1"/>
    <col min="264" max="264" width="15.83203125" style="17" customWidth="1"/>
    <col min="265" max="265" width="19.5" style="17" customWidth="1"/>
    <col min="266" max="266" width="15.83203125" style="17" customWidth="1"/>
    <col min="267" max="267" width="14.33203125" style="17" customWidth="1"/>
    <col min="268" max="268" width="15.83203125" style="17" customWidth="1"/>
    <col min="269" max="269" width="17.6640625" style="17" customWidth="1"/>
    <col min="270" max="270" width="19.6640625" style="17" customWidth="1"/>
    <col min="271" max="271" width="14.5" style="17" customWidth="1"/>
    <col min="272" max="507" width="9.33203125" style="17"/>
    <col min="508" max="508" width="12.1640625" style="17" customWidth="1"/>
    <col min="509" max="509" width="30" style="17" customWidth="1"/>
    <col min="510" max="510" width="24.5" style="17" customWidth="1"/>
    <col min="511" max="511" width="17.1640625" style="17" customWidth="1"/>
    <col min="512" max="512" width="15.33203125" style="17" customWidth="1"/>
    <col min="513" max="513" width="13.5" style="17" customWidth="1"/>
    <col min="514" max="515" width="12.83203125" style="17" customWidth="1"/>
    <col min="516" max="516" width="15" style="17" customWidth="1"/>
    <col min="517" max="517" width="16.83203125" style="17" customWidth="1"/>
    <col min="518" max="518" width="16.1640625" style="17" customWidth="1"/>
    <col min="519" max="519" width="15.5" style="17" customWidth="1"/>
    <col min="520" max="520" width="15.83203125" style="17" customWidth="1"/>
    <col min="521" max="521" width="19.5" style="17" customWidth="1"/>
    <col min="522" max="522" width="15.83203125" style="17" customWidth="1"/>
    <col min="523" max="523" width="14.33203125" style="17" customWidth="1"/>
    <col min="524" max="524" width="15.83203125" style="17" customWidth="1"/>
    <col min="525" max="525" width="17.6640625" style="17" customWidth="1"/>
    <col min="526" max="526" width="19.6640625" style="17" customWidth="1"/>
    <col min="527" max="527" width="14.5" style="17" customWidth="1"/>
    <col min="528" max="763" width="9.33203125" style="17"/>
    <col min="764" max="764" width="12.1640625" style="17" customWidth="1"/>
    <col min="765" max="765" width="30" style="17" customWidth="1"/>
    <col min="766" max="766" width="24.5" style="17" customWidth="1"/>
    <col min="767" max="767" width="17.1640625" style="17" customWidth="1"/>
    <col min="768" max="768" width="15.33203125" style="17" customWidth="1"/>
    <col min="769" max="769" width="13.5" style="17" customWidth="1"/>
    <col min="770" max="771" width="12.83203125" style="17" customWidth="1"/>
    <col min="772" max="772" width="15" style="17" customWidth="1"/>
    <col min="773" max="773" width="16.83203125" style="17" customWidth="1"/>
    <col min="774" max="774" width="16.1640625" style="17" customWidth="1"/>
    <col min="775" max="775" width="15.5" style="17" customWidth="1"/>
    <col min="776" max="776" width="15.83203125" style="17" customWidth="1"/>
    <col min="777" max="777" width="19.5" style="17" customWidth="1"/>
    <col min="778" max="778" width="15.83203125" style="17" customWidth="1"/>
    <col min="779" max="779" width="14.33203125" style="17" customWidth="1"/>
    <col min="780" max="780" width="15.83203125" style="17" customWidth="1"/>
    <col min="781" max="781" width="17.6640625" style="17" customWidth="1"/>
    <col min="782" max="782" width="19.6640625" style="17" customWidth="1"/>
    <col min="783" max="783" width="14.5" style="17" customWidth="1"/>
    <col min="784" max="1019" width="9.33203125" style="17"/>
    <col min="1020" max="1020" width="12.1640625" style="17" customWidth="1"/>
    <col min="1021" max="1021" width="30" style="17" customWidth="1"/>
    <col min="1022" max="1022" width="24.5" style="17" customWidth="1"/>
    <col min="1023" max="1023" width="17.1640625" style="17" customWidth="1"/>
    <col min="1024" max="1024" width="15.33203125" style="17" customWidth="1"/>
    <col min="1025" max="1025" width="13.5" style="17" customWidth="1"/>
    <col min="1026" max="1027" width="12.83203125" style="17" customWidth="1"/>
    <col min="1028" max="1028" width="15" style="17" customWidth="1"/>
    <col min="1029" max="1029" width="16.83203125" style="17" customWidth="1"/>
    <col min="1030" max="1030" width="16.1640625" style="17" customWidth="1"/>
    <col min="1031" max="1031" width="15.5" style="17" customWidth="1"/>
    <col min="1032" max="1032" width="15.83203125" style="17" customWidth="1"/>
    <col min="1033" max="1033" width="19.5" style="17" customWidth="1"/>
    <col min="1034" max="1034" width="15.83203125" style="17" customWidth="1"/>
    <col min="1035" max="1035" width="14.33203125" style="17" customWidth="1"/>
    <col min="1036" max="1036" width="15.83203125" style="17" customWidth="1"/>
    <col min="1037" max="1037" width="17.6640625" style="17" customWidth="1"/>
    <col min="1038" max="1038" width="19.6640625" style="17" customWidth="1"/>
    <col min="1039" max="1039" width="14.5" style="17" customWidth="1"/>
    <col min="1040" max="1275" width="9.33203125" style="17"/>
    <col min="1276" max="1276" width="12.1640625" style="17" customWidth="1"/>
    <col min="1277" max="1277" width="30" style="17" customWidth="1"/>
    <col min="1278" max="1278" width="24.5" style="17" customWidth="1"/>
    <col min="1279" max="1279" width="17.1640625" style="17" customWidth="1"/>
    <col min="1280" max="1280" width="15.33203125" style="17" customWidth="1"/>
    <col min="1281" max="1281" width="13.5" style="17" customWidth="1"/>
    <col min="1282" max="1283" width="12.83203125" style="17" customWidth="1"/>
    <col min="1284" max="1284" width="15" style="17" customWidth="1"/>
    <col min="1285" max="1285" width="16.83203125" style="17" customWidth="1"/>
    <col min="1286" max="1286" width="16.1640625" style="17" customWidth="1"/>
    <col min="1287" max="1287" width="15.5" style="17" customWidth="1"/>
    <col min="1288" max="1288" width="15.83203125" style="17" customWidth="1"/>
    <col min="1289" max="1289" width="19.5" style="17" customWidth="1"/>
    <col min="1290" max="1290" width="15.83203125" style="17" customWidth="1"/>
    <col min="1291" max="1291" width="14.33203125" style="17" customWidth="1"/>
    <col min="1292" max="1292" width="15.83203125" style="17" customWidth="1"/>
    <col min="1293" max="1293" width="17.6640625" style="17" customWidth="1"/>
    <col min="1294" max="1294" width="19.6640625" style="17" customWidth="1"/>
    <col min="1295" max="1295" width="14.5" style="17" customWidth="1"/>
    <col min="1296" max="1531" width="9.33203125" style="17"/>
    <col min="1532" max="1532" width="12.1640625" style="17" customWidth="1"/>
    <col min="1533" max="1533" width="30" style="17" customWidth="1"/>
    <col min="1534" max="1534" width="24.5" style="17" customWidth="1"/>
    <col min="1535" max="1535" width="17.1640625" style="17" customWidth="1"/>
    <col min="1536" max="1536" width="15.33203125" style="17" customWidth="1"/>
    <col min="1537" max="1537" width="13.5" style="17" customWidth="1"/>
    <col min="1538" max="1539" width="12.83203125" style="17" customWidth="1"/>
    <col min="1540" max="1540" width="15" style="17" customWidth="1"/>
    <col min="1541" max="1541" width="16.83203125" style="17" customWidth="1"/>
    <col min="1542" max="1542" width="16.1640625" style="17" customWidth="1"/>
    <col min="1543" max="1543" width="15.5" style="17" customWidth="1"/>
    <col min="1544" max="1544" width="15.83203125" style="17" customWidth="1"/>
    <col min="1545" max="1545" width="19.5" style="17" customWidth="1"/>
    <col min="1546" max="1546" width="15.83203125" style="17" customWidth="1"/>
    <col min="1547" max="1547" width="14.33203125" style="17" customWidth="1"/>
    <col min="1548" max="1548" width="15.83203125" style="17" customWidth="1"/>
    <col min="1549" max="1549" width="17.6640625" style="17" customWidth="1"/>
    <col min="1550" max="1550" width="19.6640625" style="17" customWidth="1"/>
    <col min="1551" max="1551" width="14.5" style="17" customWidth="1"/>
    <col min="1552" max="1787" width="9.33203125" style="17"/>
    <col min="1788" max="1788" width="12.1640625" style="17" customWidth="1"/>
    <col min="1789" max="1789" width="30" style="17" customWidth="1"/>
    <col min="1790" max="1790" width="24.5" style="17" customWidth="1"/>
    <col min="1791" max="1791" width="17.1640625" style="17" customWidth="1"/>
    <col min="1792" max="1792" width="15.33203125" style="17" customWidth="1"/>
    <col min="1793" max="1793" width="13.5" style="17" customWidth="1"/>
    <col min="1794" max="1795" width="12.83203125" style="17" customWidth="1"/>
    <col min="1796" max="1796" width="15" style="17" customWidth="1"/>
    <col min="1797" max="1797" width="16.83203125" style="17" customWidth="1"/>
    <col min="1798" max="1798" width="16.1640625" style="17" customWidth="1"/>
    <col min="1799" max="1799" width="15.5" style="17" customWidth="1"/>
    <col min="1800" max="1800" width="15.83203125" style="17" customWidth="1"/>
    <col min="1801" max="1801" width="19.5" style="17" customWidth="1"/>
    <col min="1802" max="1802" width="15.83203125" style="17" customWidth="1"/>
    <col min="1803" max="1803" width="14.33203125" style="17" customWidth="1"/>
    <col min="1804" max="1804" width="15.83203125" style="17" customWidth="1"/>
    <col min="1805" max="1805" width="17.6640625" style="17" customWidth="1"/>
    <col min="1806" max="1806" width="19.6640625" style="17" customWidth="1"/>
    <col min="1807" max="1807" width="14.5" style="17" customWidth="1"/>
    <col min="1808" max="2043" width="9.33203125" style="17"/>
    <col min="2044" max="2044" width="12.1640625" style="17" customWidth="1"/>
    <col min="2045" max="2045" width="30" style="17" customWidth="1"/>
    <col min="2046" max="2046" width="24.5" style="17" customWidth="1"/>
    <col min="2047" max="2047" width="17.1640625" style="17" customWidth="1"/>
    <col min="2048" max="2048" width="15.33203125" style="17" customWidth="1"/>
    <col min="2049" max="2049" width="13.5" style="17" customWidth="1"/>
    <col min="2050" max="2051" width="12.83203125" style="17" customWidth="1"/>
    <col min="2052" max="2052" width="15" style="17" customWidth="1"/>
    <col min="2053" max="2053" width="16.83203125" style="17" customWidth="1"/>
    <col min="2054" max="2054" width="16.1640625" style="17" customWidth="1"/>
    <col min="2055" max="2055" width="15.5" style="17" customWidth="1"/>
    <col min="2056" max="2056" width="15.83203125" style="17" customWidth="1"/>
    <col min="2057" max="2057" width="19.5" style="17" customWidth="1"/>
    <col min="2058" max="2058" width="15.83203125" style="17" customWidth="1"/>
    <col min="2059" max="2059" width="14.33203125" style="17" customWidth="1"/>
    <col min="2060" max="2060" width="15.83203125" style="17" customWidth="1"/>
    <col min="2061" max="2061" width="17.6640625" style="17" customWidth="1"/>
    <col min="2062" max="2062" width="19.6640625" style="17" customWidth="1"/>
    <col min="2063" max="2063" width="14.5" style="17" customWidth="1"/>
    <col min="2064" max="2299" width="9.33203125" style="17"/>
    <col min="2300" max="2300" width="12.1640625" style="17" customWidth="1"/>
    <col min="2301" max="2301" width="30" style="17" customWidth="1"/>
    <col min="2302" max="2302" width="24.5" style="17" customWidth="1"/>
    <col min="2303" max="2303" width="17.1640625" style="17" customWidth="1"/>
    <col min="2304" max="2304" width="15.33203125" style="17" customWidth="1"/>
    <col min="2305" max="2305" width="13.5" style="17" customWidth="1"/>
    <col min="2306" max="2307" width="12.83203125" style="17" customWidth="1"/>
    <col min="2308" max="2308" width="15" style="17" customWidth="1"/>
    <col min="2309" max="2309" width="16.83203125" style="17" customWidth="1"/>
    <col min="2310" max="2310" width="16.1640625" style="17" customWidth="1"/>
    <col min="2311" max="2311" width="15.5" style="17" customWidth="1"/>
    <col min="2312" max="2312" width="15.83203125" style="17" customWidth="1"/>
    <col min="2313" max="2313" width="19.5" style="17" customWidth="1"/>
    <col min="2314" max="2314" width="15.83203125" style="17" customWidth="1"/>
    <col min="2315" max="2315" width="14.33203125" style="17" customWidth="1"/>
    <col min="2316" max="2316" width="15.83203125" style="17" customWidth="1"/>
    <col min="2317" max="2317" width="17.6640625" style="17" customWidth="1"/>
    <col min="2318" max="2318" width="19.6640625" style="17" customWidth="1"/>
    <col min="2319" max="2319" width="14.5" style="17" customWidth="1"/>
    <col min="2320" max="2555" width="9.33203125" style="17"/>
    <col min="2556" max="2556" width="12.1640625" style="17" customWidth="1"/>
    <col min="2557" max="2557" width="30" style="17" customWidth="1"/>
    <col min="2558" max="2558" width="24.5" style="17" customWidth="1"/>
    <col min="2559" max="2559" width="17.1640625" style="17" customWidth="1"/>
    <col min="2560" max="2560" width="15.33203125" style="17" customWidth="1"/>
    <col min="2561" max="2561" width="13.5" style="17" customWidth="1"/>
    <col min="2562" max="2563" width="12.83203125" style="17" customWidth="1"/>
    <col min="2564" max="2564" width="15" style="17" customWidth="1"/>
    <col min="2565" max="2565" width="16.83203125" style="17" customWidth="1"/>
    <col min="2566" max="2566" width="16.1640625" style="17" customWidth="1"/>
    <col min="2567" max="2567" width="15.5" style="17" customWidth="1"/>
    <col min="2568" max="2568" width="15.83203125" style="17" customWidth="1"/>
    <col min="2569" max="2569" width="19.5" style="17" customWidth="1"/>
    <col min="2570" max="2570" width="15.83203125" style="17" customWidth="1"/>
    <col min="2571" max="2571" width="14.33203125" style="17" customWidth="1"/>
    <col min="2572" max="2572" width="15.83203125" style="17" customWidth="1"/>
    <col min="2573" max="2573" width="17.6640625" style="17" customWidth="1"/>
    <col min="2574" max="2574" width="19.6640625" style="17" customWidth="1"/>
    <col min="2575" max="2575" width="14.5" style="17" customWidth="1"/>
    <col min="2576" max="2811" width="9.33203125" style="17"/>
    <col min="2812" max="2812" width="12.1640625" style="17" customWidth="1"/>
    <col min="2813" max="2813" width="30" style="17" customWidth="1"/>
    <col min="2814" max="2814" width="24.5" style="17" customWidth="1"/>
    <col min="2815" max="2815" width="17.1640625" style="17" customWidth="1"/>
    <col min="2816" max="2816" width="15.33203125" style="17" customWidth="1"/>
    <col min="2817" max="2817" width="13.5" style="17" customWidth="1"/>
    <col min="2818" max="2819" width="12.83203125" style="17" customWidth="1"/>
    <col min="2820" max="2820" width="15" style="17" customWidth="1"/>
    <col min="2821" max="2821" width="16.83203125" style="17" customWidth="1"/>
    <col min="2822" max="2822" width="16.1640625" style="17" customWidth="1"/>
    <col min="2823" max="2823" width="15.5" style="17" customWidth="1"/>
    <col min="2824" max="2824" width="15.83203125" style="17" customWidth="1"/>
    <col min="2825" max="2825" width="19.5" style="17" customWidth="1"/>
    <col min="2826" max="2826" width="15.83203125" style="17" customWidth="1"/>
    <col min="2827" max="2827" width="14.33203125" style="17" customWidth="1"/>
    <col min="2828" max="2828" width="15.83203125" style="17" customWidth="1"/>
    <col min="2829" max="2829" width="17.6640625" style="17" customWidth="1"/>
    <col min="2830" max="2830" width="19.6640625" style="17" customWidth="1"/>
    <col min="2831" max="2831" width="14.5" style="17" customWidth="1"/>
    <col min="2832" max="3067" width="9.33203125" style="17"/>
    <col min="3068" max="3068" width="12.1640625" style="17" customWidth="1"/>
    <col min="3069" max="3069" width="30" style="17" customWidth="1"/>
    <col min="3070" max="3070" width="24.5" style="17" customWidth="1"/>
    <col min="3071" max="3071" width="17.1640625" style="17" customWidth="1"/>
    <col min="3072" max="3072" width="15.33203125" style="17" customWidth="1"/>
    <col min="3073" max="3073" width="13.5" style="17" customWidth="1"/>
    <col min="3074" max="3075" width="12.83203125" style="17" customWidth="1"/>
    <col min="3076" max="3076" width="15" style="17" customWidth="1"/>
    <col min="3077" max="3077" width="16.83203125" style="17" customWidth="1"/>
    <col min="3078" max="3078" width="16.1640625" style="17" customWidth="1"/>
    <col min="3079" max="3079" width="15.5" style="17" customWidth="1"/>
    <col min="3080" max="3080" width="15.83203125" style="17" customWidth="1"/>
    <col min="3081" max="3081" width="19.5" style="17" customWidth="1"/>
    <col min="3082" max="3082" width="15.83203125" style="17" customWidth="1"/>
    <col min="3083" max="3083" width="14.33203125" style="17" customWidth="1"/>
    <col min="3084" max="3084" width="15.83203125" style="17" customWidth="1"/>
    <col min="3085" max="3085" width="17.6640625" style="17" customWidth="1"/>
    <col min="3086" max="3086" width="19.6640625" style="17" customWidth="1"/>
    <col min="3087" max="3087" width="14.5" style="17" customWidth="1"/>
    <col min="3088" max="3323" width="9.33203125" style="17"/>
    <col min="3324" max="3324" width="12.1640625" style="17" customWidth="1"/>
    <col min="3325" max="3325" width="30" style="17" customWidth="1"/>
    <col min="3326" max="3326" width="24.5" style="17" customWidth="1"/>
    <col min="3327" max="3327" width="17.1640625" style="17" customWidth="1"/>
    <col min="3328" max="3328" width="15.33203125" style="17" customWidth="1"/>
    <col min="3329" max="3329" width="13.5" style="17" customWidth="1"/>
    <col min="3330" max="3331" width="12.83203125" style="17" customWidth="1"/>
    <col min="3332" max="3332" width="15" style="17" customWidth="1"/>
    <col min="3333" max="3333" width="16.83203125" style="17" customWidth="1"/>
    <col min="3334" max="3334" width="16.1640625" style="17" customWidth="1"/>
    <col min="3335" max="3335" width="15.5" style="17" customWidth="1"/>
    <col min="3336" max="3336" width="15.83203125" style="17" customWidth="1"/>
    <col min="3337" max="3337" width="19.5" style="17" customWidth="1"/>
    <col min="3338" max="3338" width="15.83203125" style="17" customWidth="1"/>
    <col min="3339" max="3339" width="14.33203125" style="17" customWidth="1"/>
    <col min="3340" max="3340" width="15.83203125" style="17" customWidth="1"/>
    <col min="3341" max="3341" width="17.6640625" style="17" customWidth="1"/>
    <col min="3342" max="3342" width="19.6640625" style="17" customWidth="1"/>
    <col min="3343" max="3343" width="14.5" style="17" customWidth="1"/>
    <col min="3344" max="3579" width="9.33203125" style="17"/>
    <col min="3580" max="3580" width="12.1640625" style="17" customWidth="1"/>
    <col min="3581" max="3581" width="30" style="17" customWidth="1"/>
    <col min="3582" max="3582" width="24.5" style="17" customWidth="1"/>
    <col min="3583" max="3583" width="17.1640625" style="17" customWidth="1"/>
    <col min="3584" max="3584" width="15.33203125" style="17" customWidth="1"/>
    <col min="3585" max="3585" width="13.5" style="17" customWidth="1"/>
    <col min="3586" max="3587" width="12.83203125" style="17" customWidth="1"/>
    <col min="3588" max="3588" width="15" style="17" customWidth="1"/>
    <col min="3589" max="3589" width="16.83203125" style="17" customWidth="1"/>
    <col min="3590" max="3590" width="16.1640625" style="17" customWidth="1"/>
    <col min="3591" max="3591" width="15.5" style="17" customWidth="1"/>
    <col min="3592" max="3592" width="15.83203125" style="17" customWidth="1"/>
    <col min="3593" max="3593" width="19.5" style="17" customWidth="1"/>
    <col min="3594" max="3594" width="15.83203125" style="17" customWidth="1"/>
    <col min="3595" max="3595" width="14.33203125" style="17" customWidth="1"/>
    <col min="3596" max="3596" width="15.83203125" style="17" customWidth="1"/>
    <col min="3597" max="3597" width="17.6640625" style="17" customWidth="1"/>
    <col min="3598" max="3598" width="19.6640625" style="17" customWidth="1"/>
    <col min="3599" max="3599" width="14.5" style="17" customWidth="1"/>
    <col min="3600" max="3835" width="9.33203125" style="17"/>
    <col min="3836" max="3836" width="12.1640625" style="17" customWidth="1"/>
    <col min="3837" max="3837" width="30" style="17" customWidth="1"/>
    <col min="3838" max="3838" width="24.5" style="17" customWidth="1"/>
    <col min="3839" max="3839" width="17.1640625" style="17" customWidth="1"/>
    <col min="3840" max="3840" width="15.33203125" style="17" customWidth="1"/>
    <col min="3841" max="3841" width="13.5" style="17" customWidth="1"/>
    <col min="3842" max="3843" width="12.83203125" style="17" customWidth="1"/>
    <col min="3844" max="3844" width="15" style="17" customWidth="1"/>
    <col min="3845" max="3845" width="16.83203125" style="17" customWidth="1"/>
    <col min="3846" max="3846" width="16.1640625" style="17" customWidth="1"/>
    <col min="3847" max="3847" width="15.5" style="17" customWidth="1"/>
    <col min="3848" max="3848" width="15.83203125" style="17" customWidth="1"/>
    <col min="3849" max="3849" width="19.5" style="17" customWidth="1"/>
    <col min="3850" max="3850" width="15.83203125" style="17" customWidth="1"/>
    <col min="3851" max="3851" width="14.33203125" style="17" customWidth="1"/>
    <col min="3852" max="3852" width="15.83203125" style="17" customWidth="1"/>
    <col min="3853" max="3853" width="17.6640625" style="17" customWidth="1"/>
    <col min="3854" max="3854" width="19.6640625" style="17" customWidth="1"/>
    <col min="3855" max="3855" width="14.5" style="17" customWidth="1"/>
    <col min="3856" max="4091" width="9.33203125" style="17"/>
    <col min="4092" max="4092" width="12.1640625" style="17" customWidth="1"/>
    <col min="4093" max="4093" width="30" style="17" customWidth="1"/>
    <col min="4094" max="4094" width="24.5" style="17" customWidth="1"/>
    <col min="4095" max="4095" width="17.1640625" style="17" customWidth="1"/>
    <col min="4096" max="4096" width="15.33203125" style="17" customWidth="1"/>
    <col min="4097" max="4097" width="13.5" style="17" customWidth="1"/>
    <col min="4098" max="4099" width="12.83203125" style="17" customWidth="1"/>
    <col min="4100" max="4100" width="15" style="17" customWidth="1"/>
    <col min="4101" max="4101" width="16.83203125" style="17" customWidth="1"/>
    <col min="4102" max="4102" width="16.1640625" style="17" customWidth="1"/>
    <col min="4103" max="4103" width="15.5" style="17" customWidth="1"/>
    <col min="4104" max="4104" width="15.83203125" style="17" customWidth="1"/>
    <col min="4105" max="4105" width="19.5" style="17" customWidth="1"/>
    <col min="4106" max="4106" width="15.83203125" style="17" customWidth="1"/>
    <col min="4107" max="4107" width="14.33203125" style="17" customWidth="1"/>
    <col min="4108" max="4108" width="15.83203125" style="17" customWidth="1"/>
    <col min="4109" max="4109" width="17.6640625" style="17" customWidth="1"/>
    <col min="4110" max="4110" width="19.6640625" style="17" customWidth="1"/>
    <col min="4111" max="4111" width="14.5" style="17" customWidth="1"/>
    <col min="4112" max="4347" width="9.33203125" style="17"/>
    <col min="4348" max="4348" width="12.1640625" style="17" customWidth="1"/>
    <col min="4349" max="4349" width="30" style="17" customWidth="1"/>
    <col min="4350" max="4350" width="24.5" style="17" customWidth="1"/>
    <col min="4351" max="4351" width="17.1640625" style="17" customWidth="1"/>
    <col min="4352" max="4352" width="15.33203125" style="17" customWidth="1"/>
    <col min="4353" max="4353" width="13.5" style="17" customWidth="1"/>
    <col min="4354" max="4355" width="12.83203125" style="17" customWidth="1"/>
    <col min="4356" max="4356" width="15" style="17" customWidth="1"/>
    <col min="4357" max="4357" width="16.83203125" style="17" customWidth="1"/>
    <col min="4358" max="4358" width="16.1640625" style="17" customWidth="1"/>
    <col min="4359" max="4359" width="15.5" style="17" customWidth="1"/>
    <col min="4360" max="4360" width="15.83203125" style="17" customWidth="1"/>
    <col min="4361" max="4361" width="19.5" style="17" customWidth="1"/>
    <col min="4362" max="4362" width="15.83203125" style="17" customWidth="1"/>
    <col min="4363" max="4363" width="14.33203125" style="17" customWidth="1"/>
    <col min="4364" max="4364" width="15.83203125" style="17" customWidth="1"/>
    <col min="4365" max="4365" width="17.6640625" style="17" customWidth="1"/>
    <col min="4366" max="4366" width="19.6640625" style="17" customWidth="1"/>
    <col min="4367" max="4367" width="14.5" style="17" customWidth="1"/>
    <col min="4368" max="4603" width="9.33203125" style="17"/>
    <col min="4604" max="4604" width="12.1640625" style="17" customWidth="1"/>
    <col min="4605" max="4605" width="30" style="17" customWidth="1"/>
    <col min="4606" max="4606" width="24.5" style="17" customWidth="1"/>
    <col min="4607" max="4607" width="17.1640625" style="17" customWidth="1"/>
    <col min="4608" max="4608" width="15.33203125" style="17" customWidth="1"/>
    <col min="4609" max="4609" width="13.5" style="17" customWidth="1"/>
    <col min="4610" max="4611" width="12.83203125" style="17" customWidth="1"/>
    <col min="4612" max="4612" width="15" style="17" customWidth="1"/>
    <col min="4613" max="4613" width="16.83203125" style="17" customWidth="1"/>
    <col min="4614" max="4614" width="16.1640625" style="17" customWidth="1"/>
    <col min="4615" max="4615" width="15.5" style="17" customWidth="1"/>
    <col min="4616" max="4616" width="15.83203125" style="17" customWidth="1"/>
    <col min="4617" max="4617" width="19.5" style="17" customWidth="1"/>
    <col min="4618" max="4618" width="15.83203125" style="17" customWidth="1"/>
    <col min="4619" max="4619" width="14.33203125" style="17" customWidth="1"/>
    <col min="4620" max="4620" width="15.83203125" style="17" customWidth="1"/>
    <col min="4621" max="4621" width="17.6640625" style="17" customWidth="1"/>
    <col min="4622" max="4622" width="19.6640625" style="17" customWidth="1"/>
    <col min="4623" max="4623" width="14.5" style="17" customWidth="1"/>
    <col min="4624" max="4859" width="9.33203125" style="17"/>
    <col min="4860" max="4860" width="12.1640625" style="17" customWidth="1"/>
    <col min="4861" max="4861" width="30" style="17" customWidth="1"/>
    <col min="4862" max="4862" width="24.5" style="17" customWidth="1"/>
    <col min="4863" max="4863" width="17.1640625" style="17" customWidth="1"/>
    <col min="4864" max="4864" width="15.33203125" style="17" customWidth="1"/>
    <col min="4865" max="4865" width="13.5" style="17" customWidth="1"/>
    <col min="4866" max="4867" width="12.83203125" style="17" customWidth="1"/>
    <col min="4868" max="4868" width="15" style="17" customWidth="1"/>
    <col min="4869" max="4869" width="16.83203125" style="17" customWidth="1"/>
    <col min="4870" max="4870" width="16.1640625" style="17" customWidth="1"/>
    <col min="4871" max="4871" width="15.5" style="17" customWidth="1"/>
    <col min="4872" max="4872" width="15.83203125" style="17" customWidth="1"/>
    <col min="4873" max="4873" width="19.5" style="17" customWidth="1"/>
    <col min="4874" max="4874" width="15.83203125" style="17" customWidth="1"/>
    <col min="4875" max="4875" width="14.33203125" style="17" customWidth="1"/>
    <col min="4876" max="4876" width="15.83203125" style="17" customWidth="1"/>
    <col min="4877" max="4877" width="17.6640625" style="17" customWidth="1"/>
    <col min="4878" max="4878" width="19.6640625" style="17" customWidth="1"/>
    <col min="4879" max="4879" width="14.5" style="17" customWidth="1"/>
    <col min="4880" max="5115" width="9.33203125" style="17"/>
    <col min="5116" max="5116" width="12.1640625" style="17" customWidth="1"/>
    <col min="5117" max="5117" width="30" style="17" customWidth="1"/>
    <col min="5118" max="5118" width="24.5" style="17" customWidth="1"/>
    <col min="5119" max="5119" width="17.1640625" style="17" customWidth="1"/>
    <col min="5120" max="5120" width="15.33203125" style="17" customWidth="1"/>
    <col min="5121" max="5121" width="13.5" style="17" customWidth="1"/>
    <col min="5122" max="5123" width="12.83203125" style="17" customWidth="1"/>
    <col min="5124" max="5124" width="15" style="17" customWidth="1"/>
    <col min="5125" max="5125" width="16.83203125" style="17" customWidth="1"/>
    <col min="5126" max="5126" width="16.1640625" style="17" customWidth="1"/>
    <col min="5127" max="5127" width="15.5" style="17" customWidth="1"/>
    <col min="5128" max="5128" width="15.83203125" style="17" customWidth="1"/>
    <col min="5129" max="5129" width="19.5" style="17" customWidth="1"/>
    <col min="5130" max="5130" width="15.83203125" style="17" customWidth="1"/>
    <col min="5131" max="5131" width="14.33203125" style="17" customWidth="1"/>
    <col min="5132" max="5132" width="15.83203125" style="17" customWidth="1"/>
    <col min="5133" max="5133" width="17.6640625" style="17" customWidth="1"/>
    <col min="5134" max="5134" width="19.6640625" style="17" customWidth="1"/>
    <col min="5135" max="5135" width="14.5" style="17" customWidth="1"/>
    <col min="5136" max="5371" width="9.33203125" style="17"/>
    <col min="5372" max="5372" width="12.1640625" style="17" customWidth="1"/>
    <col min="5373" max="5373" width="30" style="17" customWidth="1"/>
    <col min="5374" max="5374" width="24.5" style="17" customWidth="1"/>
    <col min="5375" max="5375" width="17.1640625" style="17" customWidth="1"/>
    <col min="5376" max="5376" width="15.33203125" style="17" customWidth="1"/>
    <col min="5377" max="5377" width="13.5" style="17" customWidth="1"/>
    <col min="5378" max="5379" width="12.83203125" style="17" customWidth="1"/>
    <col min="5380" max="5380" width="15" style="17" customWidth="1"/>
    <col min="5381" max="5381" width="16.83203125" style="17" customWidth="1"/>
    <col min="5382" max="5382" width="16.1640625" style="17" customWidth="1"/>
    <col min="5383" max="5383" width="15.5" style="17" customWidth="1"/>
    <col min="5384" max="5384" width="15.83203125" style="17" customWidth="1"/>
    <col min="5385" max="5385" width="19.5" style="17" customWidth="1"/>
    <col min="5386" max="5386" width="15.83203125" style="17" customWidth="1"/>
    <col min="5387" max="5387" width="14.33203125" style="17" customWidth="1"/>
    <col min="5388" max="5388" width="15.83203125" style="17" customWidth="1"/>
    <col min="5389" max="5389" width="17.6640625" style="17" customWidth="1"/>
    <col min="5390" max="5390" width="19.6640625" style="17" customWidth="1"/>
    <col min="5391" max="5391" width="14.5" style="17" customWidth="1"/>
    <col min="5392" max="5627" width="9.33203125" style="17"/>
    <col min="5628" max="5628" width="12.1640625" style="17" customWidth="1"/>
    <col min="5629" max="5629" width="30" style="17" customWidth="1"/>
    <col min="5630" max="5630" width="24.5" style="17" customWidth="1"/>
    <col min="5631" max="5631" width="17.1640625" style="17" customWidth="1"/>
    <col min="5632" max="5632" width="15.33203125" style="17" customWidth="1"/>
    <col min="5633" max="5633" width="13.5" style="17" customWidth="1"/>
    <col min="5634" max="5635" width="12.83203125" style="17" customWidth="1"/>
    <col min="5636" max="5636" width="15" style="17" customWidth="1"/>
    <col min="5637" max="5637" width="16.83203125" style="17" customWidth="1"/>
    <col min="5638" max="5638" width="16.1640625" style="17" customWidth="1"/>
    <col min="5639" max="5639" width="15.5" style="17" customWidth="1"/>
    <col min="5640" max="5640" width="15.83203125" style="17" customWidth="1"/>
    <col min="5641" max="5641" width="19.5" style="17" customWidth="1"/>
    <col min="5642" max="5642" width="15.83203125" style="17" customWidth="1"/>
    <col min="5643" max="5643" width="14.33203125" style="17" customWidth="1"/>
    <col min="5644" max="5644" width="15.83203125" style="17" customWidth="1"/>
    <col min="5645" max="5645" width="17.6640625" style="17" customWidth="1"/>
    <col min="5646" max="5646" width="19.6640625" style="17" customWidth="1"/>
    <col min="5647" max="5647" width="14.5" style="17" customWidth="1"/>
    <col min="5648" max="5883" width="9.33203125" style="17"/>
    <col min="5884" max="5884" width="12.1640625" style="17" customWidth="1"/>
    <col min="5885" max="5885" width="30" style="17" customWidth="1"/>
    <col min="5886" max="5886" width="24.5" style="17" customWidth="1"/>
    <col min="5887" max="5887" width="17.1640625" style="17" customWidth="1"/>
    <col min="5888" max="5888" width="15.33203125" style="17" customWidth="1"/>
    <col min="5889" max="5889" width="13.5" style="17" customWidth="1"/>
    <col min="5890" max="5891" width="12.83203125" style="17" customWidth="1"/>
    <col min="5892" max="5892" width="15" style="17" customWidth="1"/>
    <col min="5893" max="5893" width="16.83203125" style="17" customWidth="1"/>
    <col min="5894" max="5894" width="16.1640625" style="17" customWidth="1"/>
    <col min="5895" max="5895" width="15.5" style="17" customWidth="1"/>
    <col min="5896" max="5896" width="15.83203125" style="17" customWidth="1"/>
    <col min="5897" max="5897" width="19.5" style="17" customWidth="1"/>
    <col min="5898" max="5898" width="15.83203125" style="17" customWidth="1"/>
    <col min="5899" max="5899" width="14.33203125" style="17" customWidth="1"/>
    <col min="5900" max="5900" width="15.83203125" style="17" customWidth="1"/>
    <col min="5901" max="5901" width="17.6640625" style="17" customWidth="1"/>
    <col min="5902" max="5902" width="19.6640625" style="17" customWidth="1"/>
    <col min="5903" max="5903" width="14.5" style="17" customWidth="1"/>
    <col min="5904" max="6139" width="9.33203125" style="17"/>
    <col min="6140" max="6140" width="12.1640625" style="17" customWidth="1"/>
    <col min="6141" max="6141" width="30" style="17" customWidth="1"/>
    <col min="6142" max="6142" width="24.5" style="17" customWidth="1"/>
    <col min="6143" max="6143" width="17.1640625" style="17" customWidth="1"/>
    <col min="6144" max="6144" width="15.33203125" style="17" customWidth="1"/>
    <col min="6145" max="6145" width="13.5" style="17" customWidth="1"/>
    <col min="6146" max="6147" width="12.83203125" style="17" customWidth="1"/>
    <col min="6148" max="6148" width="15" style="17" customWidth="1"/>
    <col min="6149" max="6149" width="16.83203125" style="17" customWidth="1"/>
    <col min="6150" max="6150" width="16.1640625" style="17" customWidth="1"/>
    <col min="6151" max="6151" width="15.5" style="17" customWidth="1"/>
    <col min="6152" max="6152" width="15.83203125" style="17" customWidth="1"/>
    <col min="6153" max="6153" width="19.5" style="17" customWidth="1"/>
    <col min="6154" max="6154" width="15.83203125" style="17" customWidth="1"/>
    <col min="6155" max="6155" width="14.33203125" style="17" customWidth="1"/>
    <col min="6156" max="6156" width="15.83203125" style="17" customWidth="1"/>
    <col min="6157" max="6157" width="17.6640625" style="17" customWidth="1"/>
    <col min="6158" max="6158" width="19.6640625" style="17" customWidth="1"/>
    <col min="6159" max="6159" width="14.5" style="17" customWidth="1"/>
    <col min="6160" max="6395" width="9.33203125" style="17"/>
    <col min="6396" max="6396" width="12.1640625" style="17" customWidth="1"/>
    <col min="6397" max="6397" width="30" style="17" customWidth="1"/>
    <col min="6398" max="6398" width="24.5" style="17" customWidth="1"/>
    <col min="6399" max="6399" width="17.1640625" style="17" customWidth="1"/>
    <col min="6400" max="6400" width="15.33203125" style="17" customWidth="1"/>
    <col min="6401" max="6401" width="13.5" style="17" customWidth="1"/>
    <col min="6402" max="6403" width="12.83203125" style="17" customWidth="1"/>
    <col min="6404" max="6404" width="15" style="17" customWidth="1"/>
    <col min="6405" max="6405" width="16.83203125" style="17" customWidth="1"/>
    <col min="6406" max="6406" width="16.1640625" style="17" customWidth="1"/>
    <col min="6407" max="6407" width="15.5" style="17" customWidth="1"/>
    <col min="6408" max="6408" width="15.83203125" style="17" customWidth="1"/>
    <col min="6409" max="6409" width="19.5" style="17" customWidth="1"/>
    <col min="6410" max="6410" width="15.83203125" style="17" customWidth="1"/>
    <col min="6411" max="6411" width="14.33203125" style="17" customWidth="1"/>
    <col min="6412" max="6412" width="15.83203125" style="17" customWidth="1"/>
    <col min="6413" max="6413" width="17.6640625" style="17" customWidth="1"/>
    <col min="6414" max="6414" width="19.6640625" style="17" customWidth="1"/>
    <col min="6415" max="6415" width="14.5" style="17" customWidth="1"/>
    <col min="6416" max="6651" width="9.33203125" style="17"/>
    <col min="6652" max="6652" width="12.1640625" style="17" customWidth="1"/>
    <col min="6653" max="6653" width="30" style="17" customWidth="1"/>
    <col min="6654" max="6654" width="24.5" style="17" customWidth="1"/>
    <col min="6655" max="6655" width="17.1640625" style="17" customWidth="1"/>
    <col min="6656" max="6656" width="15.33203125" style="17" customWidth="1"/>
    <col min="6657" max="6657" width="13.5" style="17" customWidth="1"/>
    <col min="6658" max="6659" width="12.83203125" style="17" customWidth="1"/>
    <col min="6660" max="6660" width="15" style="17" customWidth="1"/>
    <col min="6661" max="6661" width="16.83203125" style="17" customWidth="1"/>
    <col min="6662" max="6662" width="16.1640625" style="17" customWidth="1"/>
    <col min="6663" max="6663" width="15.5" style="17" customWidth="1"/>
    <col min="6664" max="6664" width="15.83203125" style="17" customWidth="1"/>
    <col min="6665" max="6665" width="19.5" style="17" customWidth="1"/>
    <col min="6666" max="6666" width="15.83203125" style="17" customWidth="1"/>
    <col min="6667" max="6667" width="14.33203125" style="17" customWidth="1"/>
    <col min="6668" max="6668" width="15.83203125" style="17" customWidth="1"/>
    <col min="6669" max="6669" width="17.6640625" style="17" customWidth="1"/>
    <col min="6670" max="6670" width="19.6640625" style="17" customWidth="1"/>
    <col min="6671" max="6671" width="14.5" style="17" customWidth="1"/>
    <col min="6672" max="6907" width="9.33203125" style="17"/>
    <col min="6908" max="6908" width="12.1640625" style="17" customWidth="1"/>
    <col min="6909" max="6909" width="30" style="17" customWidth="1"/>
    <col min="6910" max="6910" width="24.5" style="17" customWidth="1"/>
    <col min="6911" max="6911" width="17.1640625" style="17" customWidth="1"/>
    <col min="6912" max="6912" width="15.33203125" style="17" customWidth="1"/>
    <col min="6913" max="6913" width="13.5" style="17" customWidth="1"/>
    <col min="6914" max="6915" width="12.83203125" style="17" customWidth="1"/>
    <col min="6916" max="6916" width="15" style="17" customWidth="1"/>
    <col min="6917" max="6917" width="16.83203125" style="17" customWidth="1"/>
    <col min="6918" max="6918" width="16.1640625" style="17" customWidth="1"/>
    <col min="6919" max="6919" width="15.5" style="17" customWidth="1"/>
    <col min="6920" max="6920" width="15.83203125" style="17" customWidth="1"/>
    <col min="6921" max="6921" width="19.5" style="17" customWidth="1"/>
    <col min="6922" max="6922" width="15.83203125" style="17" customWidth="1"/>
    <col min="6923" max="6923" width="14.33203125" style="17" customWidth="1"/>
    <col min="6924" max="6924" width="15.83203125" style="17" customWidth="1"/>
    <col min="6925" max="6925" width="17.6640625" style="17" customWidth="1"/>
    <col min="6926" max="6926" width="19.6640625" style="17" customWidth="1"/>
    <col min="6927" max="6927" width="14.5" style="17" customWidth="1"/>
    <col min="6928" max="7163" width="9.33203125" style="17"/>
    <col min="7164" max="7164" width="12.1640625" style="17" customWidth="1"/>
    <col min="7165" max="7165" width="30" style="17" customWidth="1"/>
    <col min="7166" max="7166" width="24.5" style="17" customWidth="1"/>
    <col min="7167" max="7167" width="17.1640625" style="17" customWidth="1"/>
    <col min="7168" max="7168" width="15.33203125" style="17" customWidth="1"/>
    <col min="7169" max="7169" width="13.5" style="17" customWidth="1"/>
    <col min="7170" max="7171" width="12.83203125" style="17" customWidth="1"/>
    <col min="7172" max="7172" width="15" style="17" customWidth="1"/>
    <col min="7173" max="7173" width="16.83203125" style="17" customWidth="1"/>
    <col min="7174" max="7174" width="16.1640625" style="17" customWidth="1"/>
    <col min="7175" max="7175" width="15.5" style="17" customWidth="1"/>
    <col min="7176" max="7176" width="15.83203125" style="17" customWidth="1"/>
    <col min="7177" max="7177" width="19.5" style="17" customWidth="1"/>
    <col min="7178" max="7178" width="15.83203125" style="17" customWidth="1"/>
    <col min="7179" max="7179" width="14.33203125" style="17" customWidth="1"/>
    <col min="7180" max="7180" width="15.83203125" style="17" customWidth="1"/>
    <col min="7181" max="7181" width="17.6640625" style="17" customWidth="1"/>
    <col min="7182" max="7182" width="19.6640625" style="17" customWidth="1"/>
    <col min="7183" max="7183" width="14.5" style="17" customWidth="1"/>
    <col min="7184" max="7419" width="9.33203125" style="17"/>
    <col min="7420" max="7420" width="12.1640625" style="17" customWidth="1"/>
    <col min="7421" max="7421" width="30" style="17" customWidth="1"/>
    <col min="7422" max="7422" width="24.5" style="17" customWidth="1"/>
    <col min="7423" max="7423" width="17.1640625" style="17" customWidth="1"/>
    <col min="7424" max="7424" width="15.33203125" style="17" customWidth="1"/>
    <col min="7425" max="7425" width="13.5" style="17" customWidth="1"/>
    <col min="7426" max="7427" width="12.83203125" style="17" customWidth="1"/>
    <col min="7428" max="7428" width="15" style="17" customWidth="1"/>
    <col min="7429" max="7429" width="16.83203125" style="17" customWidth="1"/>
    <col min="7430" max="7430" width="16.1640625" style="17" customWidth="1"/>
    <col min="7431" max="7431" width="15.5" style="17" customWidth="1"/>
    <col min="7432" max="7432" width="15.83203125" style="17" customWidth="1"/>
    <col min="7433" max="7433" width="19.5" style="17" customWidth="1"/>
    <col min="7434" max="7434" width="15.83203125" style="17" customWidth="1"/>
    <col min="7435" max="7435" width="14.33203125" style="17" customWidth="1"/>
    <col min="7436" max="7436" width="15.83203125" style="17" customWidth="1"/>
    <col min="7437" max="7437" width="17.6640625" style="17" customWidth="1"/>
    <col min="7438" max="7438" width="19.6640625" style="17" customWidth="1"/>
    <col min="7439" max="7439" width="14.5" style="17" customWidth="1"/>
    <col min="7440" max="7675" width="9.33203125" style="17"/>
    <col min="7676" max="7676" width="12.1640625" style="17" customWidth="1"/>
    <col min="7677" max="7677" width="30" style="17" customWidth="1"/>
    <col min="7678" max="7678" width="24.5" style="17" customWidth="1"/>
    <col min="7679" max="7679" width="17.1640625" style="17" customWidth="1"/>
    <col min="7680" max="7680" width="15.33203125" style="17" customWidth="1"/>
    <col min="7681" max="7681" width="13.5" style="17" customWidth="1"/>
    <col min="7682" max="7683" width="12.83203125" style="17" customWidth="1"/>
    <col min="7684" max="7684" width="15" style="17" customWidth="1"/>
    <col min="7685" max="7685" width="16.83203125" style="17" customWidth="1"/>
    <col min="7686" max="7686" width="16.1640625" style="17" customWidth="1"/>
    <col min="7687" max="7687" width="15.5" style="17" customWidth="1"/>
    <col min="7688" max="7688" width="15.83203125" style="17" customWidth="1"/>
    <col min="7689" max="7689" width="19.5" style="17" customWidth="1"/>
    <col min="7690" max="7690" width="15.83203125" style="17" customWidth="1"/>
    <col min="7691" max="7691" width="14.33203125" style="17" customWidth="1"/>
    <col min="7692" max="7692" width="15.83203125" style="17" customWidth="1"/>
    <col min="7693" max="7693" width="17.6640625" style="17" customWidth="1"/>
    <col min="7694" max="7694" width="19.6640625" style="17" customWidth="1"/>
    <col min="7695" max="7695" width="14.5" style="17" customWidth="1"/>
    <col min="7696" max="7931" width="9.33203125" style="17"/>
    <col min="7932" max="7932" width="12.1640625" style="17" customWidth="1"/>
    <col min="7933" max="7933" width="30" style="17" customWidth="1"/>
    <col min="7934" max="7934" width="24.5" style="17" customWidth="1"/>
    <col min="7935" max="7935" width="17.1640625" style="17" customWidth="1"/>
    <col min="7936" max="7936" width="15.33203125" style="17" customWidth="1"/>
    <col min="7937" max="7937" width="13.5" style="17" customWidth="1"/>
    <col min="7938" max="7939" width="12.83203125" style="17" customWidth="1"/>
    <col min="7940" max="7940" width="15" style="17" customWidth="1"/>
    <col min="7941" max="7941" width="16.83203125" style="17" customWidth="1"/>
    <col min="7942" max="7942" width="16.1640625" style="17" customWidth="1"/>
    <col min="7943" max="7943" width="15.5" style="17" customWidth="1"/>
    <col min="7944" max="7944" width="15.83203125" style="17" customWidth="1"/>
    <col min="7945" max="7945" width="19.5" style="17" customWidth="1"/>
    <col min="7946" max="7946" width="15.83203125" style="17" customWidth="1"/>
    <col min="7947" max="7947" width="14.33203125" style="17" customWidth="1"/>
    <col min="7948" max="7948" width="15.83203125" style="17" customWidth="1"/>
    <col min="7949" max="7949" width="17.6640625" style="17" customWidth="1"/>
    <col min="7950" max="7950" width="19.6640625" style="17" customWidth="1"/>
    <col min="7951" max="7951" width="14.5" style="17" customWidth="1"/>
    <col min="7952" max="8187" width="9.33203125" style="17"/>
    <col min="8188" max="8188" width="12.1640625" style="17" customWidth="1"/>
    <col min="8189" max="8189" width="30" style="17" customWidth="1"/>
    <col min="8190" max="8190" width="24.5" style="17" customWidth="1"/>
    <col min="8191" max="8191" width="17.1640625" style="17" customWidth="1"/>
    <col min="8192" max="8192" width="15.33203125" style="17" customWidth="1"/>
    <col min="8193" max="8193" width="13.5" style="17" customWidth="1"/>
    <col min="8194" max="8195" width="12.83203125" style="17" customWidth="1"/>
    <col min="8196" max="8196" width="15" style="17" customWidth="1"/>
    <col min="8197" max="8197" width="16.83203125" style="17" customWidth="1"/>
    <col min="8198" max="8198" width="16.1640625" style="17" customWidth="1"/>
    <col min="8199" max="8199" width="15.5" style="17" customWidth="1"/>
    <col min="8200" max="8200" width="15.83203125" style="17" customWidth="1"/>
    <col min="8201" max="8201" width="19.5" style="17" customWidth="1"/>
    <col min="8202" max="8202" width="15.83203125" style="17" customWidth="1"/>
    <col min="8203" max="8203" width="14.33203125" style="17" customWidth="1"/>
    <col min="8204" max="8204" width="15.83203125" style="17" customWidth="1"/>
    <col min="8205" max="8205" width="17.6640625" style="17" customWidth="1"/>
    <col min="8206" max="8206" width="19.6640625" style="17" customWidth="1"/>
    <col min="8207" max="8207" width="14.5" style="17" customWidth="1"/>
    <col min="8208" max="8443" width="9.33203125" style="17"/>
    <col min="8444" max="8444" width="12.1640625" style="17" customWidth="1"/>
    <col min="8445" max="8445" width="30" style="17" customWidth="1"/>
    <col min="8446" max="8446" width="24.5" style="17" customWidth="1"/>
    <col min="8447" max="8447" width="17.1640625" style="17" customWidth="1"/>
    <col min="8448" max="8448" width="15.33203125" style="17" customWidth="1"/>
    <col min="8449" max="8449" width="13.5" style="17" customWidth="1"/>
    <col min="8450" max="8451" width="12.83203125" style="17" customWidth="1"/>
    <col min="8452" max="8452" width="15" style="17" customWidth="1"/>
    <col min="8453" max="8453" width="16.83203125" style="17" customWidth="1"/>
    <col min="8454" max="8454" width="16.1640625" style="17" customWidth="1"/>
    <col min="8455" max="8455" width="15.5" style="17" customWidth="1"/>
    <col min="8456" max="8456" width="15.83203125" style="17" customWidth="1"/>
    <col min="8457" max="8457" width="19.5" style="17" customWidth="1"/>
    <col min="8458" max="8458" width="15.83203125" style="17" customWidth="1"/>
    <col min="8459" max="8459" width="14.33203125" style="17" customWidth="1"/>
    <col min="8460" max="8460" width="15.83203125" style="17" customWidth="1"/>
    <col min="8461" max="8461" width="17.6640625" style="17" customWidth="1"/>
    <col min="8462" max="8462" width="19.6640625" style="17" customWidth="1"/>
    <col min="8463" max="8463" width="14.5" style="17" customWidth="1"/>
    <col min="8464" max="8699" width="9.33203125" style="17"/>
    <col min="8700" max="8700" width="12.1640625" style="17" customWidth="1"/>
    <col min="8701" max="8701" width="30" style="17" customWidth="1"/>
    <col min="8702" max="8702" width="24.5" style="17" customWidth="1"/>
    <col min="8703" max="8703" width="17.1640625" style="17" customWidth="1"/>
    <col min="8704" max="8704" width="15.33203125" style="17" customWidth="1"/>
    <col min="8705" max="8705" width="13.5" style="17" customWidth="1"/>
    <col min="8706" max="8707" width="12.83203125" style="17" customWidth="1"/>
    <col min="8708" max="8708" width="15" style="17" customWidth="1"/>
    <col min="8709" max="8709" width="16.83203125" style="17" customWidth="1"/>
    <col min="8710" max="8710" width="16.1640625" style="17" customWidth="1"/>
    <col min="8711" max="8711" width="15.5" style="17" customWidth="1"/>
    <col min="8712" max="8712" width="15.83203125" style="17" customWidth="1"/>
    <col min="8713" max="8713" width="19.5" style="17" customWidth="1"/>
    <col min="8714" max="8714" width="15.83203125" style="17" customWidth="1"/>
    <col min="8715" max="8715" width="14.33203125" style="17" customWidth="1"/>
    <col min="8716" max="8716" width="15.83203125" style="17" customWidth="1"/>
    <col min="8717" max="8717" width="17.6640625" style="17" customWidth="1"/>
    <col min="8718" max="8718" width="19.6640625" style="17" customWidth="1"/>
    <col min="8719" max="8719" width="14.5" style="17" customWidth="1"/>
    <col min="8720" max="8955" width="9.33203125" style="17"/>
    <col min="8956" max="8956" width="12.1640625" style="17" customWidth="1"/>
    <col min="8957" max="8957" width="30" style="17" customWidth="1"/>
    <col min="8958" max="8958" width="24.5" style="17" customWidth="1"/>
    <col min="8959" max="8959" width="17.1640625" style="17" customWidth="1"/>
    <col min="8960" max="8960" width="15.33203125" style="17" customWidth="1"/>
    <col min="8961" max="8961" width="13.5" style="17" customWidth="1"/>
    <col min="8962" max="8963" width="12.83203125" style="17" customWidth="1"/>
    <col min="8964" max="8964" width="15" style="17" customWidth="1"/>
    <col min="8965" max="8965" width="16.83203125" style="17" customWidth="1"/>
    <col min="8966" max="8966" width="16.1640625" style="17" customWidth="1"/>
    <col min="8967" max="8967" width="15.5" style="17" customWidth="1"/>
    <col min="8968" max="8968" width="15.83203125" style="17" customWidth="1"/>
    <col min="8969" max="8969" width="19.5" style="17" customWidth="1"/>
    <col min="8970" max="8970" width="15.83203125" style="17" customWidth="1"/>
    <col min="8971" max="8971" width="14.33203125" style="17" customWidth="1"/>
    <col min="8972" max="8972" width="15.83203125" style="17" customWidth="1"/>
    <col min="8973" max="8973" width="17.6640625" style="17" customWidth="1"/>
    <col min="8974" max="8974" width="19.6640625" style="17" customWidth="1"/>
    <col min="8975" max="8975" width="14.5" style="17" customWidth="1"/>
    <col min="8976" max="9211" width="9.33203125" style="17"/>
    <col min="9212" max="9212" width="12.1640625" style="17" customWidth="1"/>
    <col min="9213" max="9213" width="30" style="17" customWidth="1"/>
    <col min="9214" max="9214" width="24.5" style="17" customWidth="1"/>
    <col min="9215" max="9215" width="17.1640625" style="17" customWidth="1"/>
    <col min="9216" max="9216" width="15.33203125" style="17" customWidth="1"/>
    <col min="9217" max="9217" width="13.5" style="17" customWidth="1"/>
    <col min="9218" max="9219" width="12.83203125" style="17" customWidth="1"/>
    <col min="9220" max="9220" width="15" style="17" customWidth="1"/>
    <col min="9221" max="9221" width="16.83203125" style="17" customWidth="1"/>
    <col min="9222" max="9222" width="16.1640625" style="17" customWidth="1"/>
    <col min="9223" max="9223" width="15.5" style="17" customWidth="1"/>
    <col min="9224" max="9224" width="15.83203125" style="17" customWidth="1"/>
    <col min="9225" max="9225" width="19.5" style="17" customWidth="1"/>
    <col min="9226" max="9226" width="15.83203125" style="17" customWidth="1"/>
    <col min="9227" max="9227" width="14.33203125" style="17" customWidth="1"/>
    <col min="9228" max="9228" width="15.83203125" style="17" customWidth="1"/>
    <col min="9229" max="9229" width="17.6640625" style="17" customWidth="1"/>
    <col min="9230" max="9230" width="19.6640625" style="17" customWidth="1"/>
    <col min="9231" max="9231" width="14.5" style="17" customWidth="1"/>
    <col min="9232" max="9467" width="9.33203125" style="17"/>
    <col min="9468" max="9468" width="12.1640625" style="17" customWidth="1"/>
    <col min="9469" max="9469" width="30" style="17" customWidth="1"/>
    <col min="9470" max="9470" width="24.5" style="17" customWidth="1"/>
    <col min="9471" max="9471" width="17.1640625" style="17" customWidth="1"/>
    <col min="9472" max="9472" width="15.33203125" style="17" customWidth="1"/>
    <col min="9473" max="9473" width="13.5" style="17" customWidth="1"/>
    <col min="9474" max="9475" width="12.83203125" style="17" customWidth="1"/>
    <col min="9476" max="9476" width="15" style="17" customWidth="1"/>
    <col min="9477" max="9477" width="16.83203125" style="17" customWidth="1"/>
    <col min="9478" max="9478" width="16.1640625" style="17" customWidth="1"/>
    <col min="9479" max="9479" width="15.5" style="17" customWidth="1"/>
    <col min="9480" max="9480" width="15.83203125" style="17" customWidth="1"/>
    <col min="9481" max="9481" width="19.5" style="17" customWidth="1"/>
    <col min="9482" max="9482" width="15.83203125" style="17" customWidth="1"/>
    <col min="9483" max="9483" width="14.33203125" style="17" customWidth="1"/>
    <col min="9484" max="9484" width="15.83203125" style="17" customWidth="1"/>
    <col min="9485" max="9485" width="17.6640625" style="17" customWidth="1"/>
    <col min="9486" max="9486" width="19.6640625" style="17" customWidth="1"/>
    <col min="9487" max="9487" width="14.5" style="17" customWidth="1"/>
    <col min="9488" max="9723" width="9.33203125" style="17"/>
    <col min="9724" max="9724" width="12.1640625" style="17" customWidth="1"/>
    <col min="9725" max="9725" width="30" style="17" customWidth="1"/>
    <col min="9726" max="9726" width="24.5" style="17" customWidth="1"/>
    <col min="9727" max="9727" width="17.1640625" style="17" customWidth="1"/>
    <col min="9728" max="9728" width="15.33203125" style="17" customWidth="1"/>
    <col min="9729" max="9729" width="13.5" style="17" customWidth="1"/>
    <col min="9730" max="9731" width="12.83203125" style="17" customWidth="1"/>
    <col min="9732" max="9732" width="15" style="17" customWidth="1"/>
    <col min="9733" max="9733" width="16.83203125" style="17" customWidth="1"/>
    <col min="9734" max="9734" width="16.1640625" style="17" customWidth="1"/>
    <col min="9735" max="9735" width="15.5" style="17" customWidth="1"/>
    <col min="9736" max="9736" width="15.83203125" style="17" customWidth="1"/>
    <col min="9737" max="9737" width="19.5" style="17" customWidth="1"/>
    <col min="9738" max="9738" width="15.83203125" style="17" customWidth="1"/>
    <col min="9739" max="9739" width="14.33203125" style="17" customWidth="1"/>
    <col min="9740" max="9740" width="15.83203125" style="17" customWidth="1"/>
    <col min="9741" max="9741" width="17.6640625" style="17" customWidth="1"/>
    <col min="9742" max="9742" width="19.6640625" style="17" customWidth="1"/>
    <col min="9743" max="9743" width="14.5" style="17" customWidth="1"/>
    <col min="9744" max="9979" width="9.33203125" style="17"/>
    <col min="9980" max="9980" width="12.1640625" style="17" customWidth="1"/>
    <col min="9981" max="9981" width="30" style="17" customWidth="1"/>
    <col min="9982" max="9982" width="24.5" style="17" customWidth="1"/>
    <col min="9983" max="9983" width="17.1640625" style="17" customWidth="1"/>
    <col min="9984" max="9984" width="15.33203125" style="17" customWidth="1"/>
    <col min="9985" max="9985" width="13.5" style="17" customWidth="1"/>
    <col min="9986" max="9987" width="12.83203125" style="17" customWidth="1"/>
    <col min="9988" max="9988" width="15" style="17" customWidth="1"/>
    <col min="9989" max="9989" width="16.83203125" style="17" customWidth="1"/>
    <col min="9990" max="9990" width="16.1640625" style="17" customWidth="1"/>
    <col min="9991" max="9991" width="15.5" style="17" customWidth="1"/>
    <col min="9992" max="9992" width="15.83203125" style="17" customWidth="1"/>
    <col min="9993" max="9993" width="19.5" style="17" customWidth="1"/>
    <col min="9994" max="9994" width="15.83203125" style="17" customWidth="1"/>
    <col min="9995" max="9995" width="14.33203125" style="17" customWidth="1"/>
    <col min="9996" max="9996" width="15.83203125" style="17" customWidth="1"/>
    <col min="9997" max="9997" width="17.6640625" style="17" customWidth="1"/>
    <col min="9998" max="9998" width="19.6640625" style="17" customWidth="1"/>
    <col min="9999" max="9999" width="14.5" style="17" customWidth="1"/>
    <col min="10000" max="10235" width="9.33203125" style="17"/>
    <col min="10236" max="10236" width="12.1640625" style="17" customWidth="1"/>
    <col min="10237" max="10237" width="30" style="17" customWidth="1"/>
    <col min="10238" max="10238" width="24.5" style="17" customWidth="1"/>
    <col min="10239" max="10239" width="17.1640625" style="17" customWidth="1"/>
    <col min="10240" max="10240" width="15.33203125" style="17" customWidth="1"/>
    <col min="10241" max="10241" width="13.5" style="17" customWidth="1"/>
    <col min="10242" max="10243" width="12.83203125" style="17" customWidth="1"/>
    <col min="10244" max="10244" width="15" style="17" customWidth="1"/>
    <col min="10245" max="10245" width="16.83203125" style="17" customWidth="1"/>
    <col min="10246" max="10246" width="16.1640625" style="17" customWidth="1"/>
    <col min="10247" max="10247" width="15.5" style="17" customWidth="1"/>
    <col min="10248" max="10248" width="15.83203125" style="17" customWidth="1"/>
    <col min="10249" max="10249" width="19.5" style="17" customWidth="1"/>
    <col min="10250" max="10250" width="15.83203125" style="17" customWidth="1"/>
    <col min="10251" max="10251" width="14.33203125" style="17" customWidth="1"/>
    <col min="10252" max="10252" width="15.83203125" style="17" customWidth="1"/>
    <col min="10253" max="10253" width="17.6640625" style="17" customWidth="1"/>
    <col min="10254" max="10254" width="19.6640625" style="17" customWidth="1"/>
    <col min="10255" max="10255" width="14.5" style="17" customWidth="1"/>
    <col min="10256" max="10491" width="9.33203125" style="17"/>
    <col min="10492" max="10492" width="12.1640625" style="17" customWidth="1"/>
    <col min="10493" max="10493" width="30" style="17" customWidth="1"/>
    <col min="10494" max="10494" width="24.5" style="17" customWidth="1"/>
    <col min="10495" max="10495" width="17.1640625" style="17" customWidth="1"/>
    <col min="10496" max="10496" width="15.33203125" style="17" customWidth="1"/>
    <col min="10497" max="10497" width="13.5" style="17" customWidth="1"/>
    <col min="10498" max="10499" width="12.83203125" style="17" customWidth="1"/>
    <col min="10500" max="10500" width="15" style="17" customWidth="1"/>
    <col min="10501" max="10501" width="16.83203125" style="17" customWidth="1"/>
    <col min="10502" max="10502" width="16.1640625" style="17" customWidth="1"/>
    <col min="10503" max="10503" width="15.5" style="17" customWidth="1"/>
    <col min="10504" max="10504" width="15.83203125" style="17" customWidth="1"/>
    <col min="10505" max="10505" width="19.5" style="17" customWidth="1"/>
    <col min="10506" max="10506" width="15.83203125" style="17" customWidth="1"/>
    <col min="10507" max="10507" width="14.33203125" style="17" customWidth="1"/>
    <col min="10508" max="10508" width="15.83203125" style="17" customWidth="1"/>
    <col min="10509" max="10509" width="17.6640625" style="17" customWidth="1"/>
    <col min="10510" max="10510" width="19.6640625" style="17" customWidth="1"/>
    <col min="10511" max="10511" width="14.5" style="17" customWidth="1"/>
    <col min="10512" max="10747" width="9.33203125" style="17"/>
    <col min="10748" max="10748" width="12.1640625" style="17" customWidth="1"/>
    <col min="10749" max="10749" width="30" style="17" customWidth="1"/>
    <col min="10750" max="10750" width="24.5" style="17" customWidth="1"/>
    <col min="10751" max="10751" width="17.1640625" style="17" customWidth="1"/>
    <col min="10752" max="10752" width="15.33203125" style="17" customWidth="1"/>
    <col min="10753" max="10753" width="13.5" style="17" customWidth="1"/>
    <col min="10754" max="10755" width="12.83203125" style="17" customWidth="1"/>
    <col min="10756" max="10756" width="15" style="17" customWidth="1"/>
    <col min="10757" max="10757" width="16.83203125" style="17" customWidth="1"/>
    <col min="10758" max="10758" width="16.1640625" style="17" customWidth="1"/>
    <col min="10759" max="10759" width="15.5" style="17" customWidth="1"/>
    <col min="10760" max="10760" width="15.83203125" style="17" customWidth="1"/>
    <col min="10761" max="10761" width="19.5" style="17" customWidth="1"/>
    <col min="10762" max="10762" width="15.83203125" style="17" customWidth="1"/>
    <col min="10763" max="10763" width="14.33203125" style="17" customWidth="1"/>
    <col min="10764" max="10764" width="15.83203125" style="17" customWidth="1"/>
    <col min="10765" max="10765" width="17.6640625" style="17" customWidth="1"/>
    <col min="10766" max="10766" width="19.6640625" style="17" customWidth="1"/>
    <col min="10767" max="10767" width="14.5" style="17" customWidth="1"/>
    <col min="10768" max="11003" width="9.33203125" style="17"/>
    <col min="11004" max="11004" width="12.1640625" style="17" customWidth="1"/>
    <col min="11005" max="11005" width="30" style="17" customWidth="1"/>
    <col min="11006" max="11006" width="24.5" style="17" customWidth="1"/>
    <col min="11007" max="11007" width="17.1640625" style="17" customWidth="1"/>
    <col min="11008" max="11008" width="15.33203125" style="17" customWidth="1"/>
    <col min="11009" max="11009" width="13.5" style="17" customWidth="1"/>
    <col min="11010" max="11011" width="12.83203125" style="17" customWidth="1"/>
    <col min="11012" max="11012" width="15" style="17" customWidth="1"/>
    <col min="11013" max="11013" width="16.83203125" style="17" customWidth="1"/>
    <col min="11014" max="11014" width="16.1640625" style="17" customWidth="1"/>
    <col min="11015" max="11015" width="15.5" style="17" customWidth="1"/>
    <col min="11016" max="11016" width="15.83203125" style="17" customWidth="1"/>
    <col min="11017" max="11017" width="19.5" style="17" customWidth="1"/>
    <col min="11018" max="11018" width="15.83203125" style="17" customWidth="1"/>
    <col min="11019" max="11019" width="14.33203125" style="17" customWidth="1"/>
    <col min="11020" max="11020" width="15.83203125" style="17" customWidth="1"/>
    <col min="11021" max="11021" width="17.6640625" style="17" customWidth="1"/>
    <col min="11022" max="11022" width="19.6640625" style="17" customWidth="1"/>
    <col min="11023" max="11023" width="14.5" style="17" customWidth="1"/>
    <col min="11024" max="11259" width="9.33203125" style="17"/>
    <col min="11260" max="11260" width="12.1640625" style="17" customWidth="1"/>
    <col min="11261" max="11261" width="30" style="17" customWidth="1"/>
    <col min="11262" max="11262" width="24.5" style="17" customWidth="1"/>
    <col min="11263" max="11263" width="17.1640625" style="17" customWidth="1"/>
    <col min="11264" max="11264" width="15.33203125" style="17" customWidth="1"/>
    <col min="11265" max="11265" width="13.5" style="17" customWidth="1"/>
    <col min="11266" max="11267" width="12.83203125" style="17" customWidth="1"/>
    <col min="11268" max="11268" width="15" style="17" customWidth="1"/>
    <col min="11269" max="11269" width="16.83203125" style="17" customWidth="1"/>
    <col min="11270" max="11270" width="16.1640625" style="17" customWidth="1"/>
    <col min="11271" max="11271" width="15.5" style="17" customWidth="1"/>
    <col min="11272" max="11272" width="15.83203125" style="17" customWidth="1"/>
    <col min="11273" max="11273" width="19.5" style="17" customWidth="1"/>
    <col min="11274" max="11274" width="15.83203125" style="17" customWidth="1"/>
    <col min="11275" max="11275" width="14.33203125" style="17" customWidth="1"/>
    <col min="11276" max="11276" width="15.83203125" style="17" customWidth="1"/>
    <col min="11277" max="11277" width="17.6640625" style="17" customWidth="1"/>
    <col min="11278" max="11278" width="19.6640625" style="17" customWidth="1"/>
    <col min="11279" max="11279" width="14.5" style="17" customWidth="1"/>
    <col min="11280" max="11515" width="9.33203125" style="17"/>
    <col min="11516" max="11516" width="12.1640625" style="17" customWidth="1"/>
    <col min="11517" max="11517" width="30" style="17" customWidth="1"/>
    <col min="11518" max="11518" width="24.5" style="17" customWidth="1"/>
    <col min="11519" max="11519" width="17.1640625" style="17" customWidth="1"/>
    <col min="11520" max="11520" width="15.33203125" style="17" customWidth="1"/>
    <col min="11521" max="11521" width="13.5" style="17" customWidth="1"/>
    <col min="11522" max="11523" width="12.83203125" style="17" customWidth="1"/>
    <col min="11524" max="11524" width="15" style="17" customWidth="1"/>
    <col min="11525" max="11525" width="16.83203125" style="17" customWidth="1"/>
    <col min="11526" max="11526" width="16.1640625" style="17" customWidth="1"/>
    <col min="11527" max="11527" width="15.5" style="17" customWidth="1"/>
    <col min="11528" max="11528" width="15.83203125" style="17" customWidth="1"/>
    <col min="11529" max="11529" width="19.5" style="17" customWidth="1"/>
    <col min="11530" max="11530" width="15.83203125" style="17" customWidth="1"/>
    <col min="11531" max="11531" width="14.33203125" style="17" customWidth="1"/>
    <col min="11532" max="11532" width="15.83203125" style="17" customWidth="1"/>
    <col min="11533" max="11533" width="17.6640625" style="17" customWidth="1"/>
    <col min="11534" max="11534" width="19.6640625" style="17" customWidth="1"/>
    <col min="11535" max="11535" width="14.5" style="17" customWidth="1"/>
    <col min="11536" max="11771" width="9.33203125" style="17"/>
    <col min="11772" max="11772" width="12.1640625" style="17" customWidth="1"/>
    <col min="11773" max="11773" width="30" style="17" customWidth="1"/>
    <col min="11774" max="11774" width="24.5" style="17" customWidth="1"/>
    <col min="11775" max="11775" width="17.1640625" style="17" customWidth="1"/>
    <col min="11776" max="11776" width="15.33203125" style="17" customWidth="1"/>
    <col min="11777" max="11777" width="13.5" style="17" customWidth="1"/>
    <col min="11778" max="11779" width="12.83203125" style="17" customWidth="1"/>
    <col min="11780" max="11780" width="15" style="17" customWidth="1"/>
    <col min="11781" max="11781" width="16.83203125" style="17" customWidth="1"/>
    <col min="11782" max="11782" width="16.1640625" style="17" customWidth="1"/>
    <col min="11783" max="11783" width="15.5" style="17" customWidth="1"/>
    <col min="11784" max="11784" width="15.83203125" style="17" customWidth="1"/>
    <col min="11785" max="11785" width="19.5" style="17" customWidth="1"/>
    <col min="11786" max="11786" width="15.83203125" style="17" customWidth="1"/>
    <col min="11787" max="11787" width="14.33203125" style="17" customWidth="1"/>
    <col min="11788" max="11788" width="15.83203125" style="17" customWidth="1"/>
    <col min="11789" max="11789" width="17.6640625" style="17" customWidth="1"/>
    <col min="11790" max="11790" width="19.6640625" style="17" customWidth="1"/>
    <col min="11791" max="11791" width="14.5" style="17" customWidth="1"/>
    <col min="11792" max="12027" width="9.33203125" style="17"/>
    <col min="12028" max="12028" width="12.1640625" style="17" customWidth="1"/>
    <col min="12029" max="12029" width="30" style="17" customWidth="1"/>
    <col min="12030" max="12030" width="24.5" style="17" customWidth="1"/>
    <col min="12031" max="12031" width="17.1640625" style="17" customWidth="1"/>
    <col min="12032" max="12032" width="15.33203125" style="17" customWidth="1"/>
    <col min="12033" max="12033" width="13.5" style="17" customWidth="1"/>
    <col min="12034" max="12035" width="12.83203125" style="17" customWidth="1"/>
    <col min="12036" max="12036" width="15" style="17" customWidth="1"/>
    <col min="12037" max="12037" width="16.83203125" style="17" customWidth="1"/>
    <col min="12038" max="12038" width="16.1640625" style="17" customWidth="1"/>
    <col min="12039" max="12039" width="15.5" style="17" customWidth="1"/>
    <col min="12040" max="12040" width="15.83203125" style="17" customWidth="1"/>
    <col min="12041" max="12041" width="19.5" style="17" customWidth="1"/>
    <col min="12042" max="12042" width="15.83203125" style="17" customWidth="1"/>
    <col min="12043" max="12043" width="14.33203125" style="17" customWidth="1"/>
    <col min="12044" max="12044" width="15.83203125" style="17" customWidth="1"/>
    <col min="12045" max="12045" width="17.6640625" style="17" customWidth="1"/>
    <col min="12046" max="12046" width="19.6640625" style="17" customWidth="1"/>
    <col min="12047" max="12047" width="14.5" style="17" customWidth="1"/>
    <col min="12048" max="12283" width="9.33203125" style="17"/>
    <col min="12284" max="12284" width="12.1640625" style="17" customWidth="1"/>
    <col min="12285" max="12285" width="30" style="17" customWidth="1"/>
    <col min="12286" max="12286" width="24.5" style="17" customWidth="1"/>
    <col min="12287" max="12287" width="17.1640625" style="17" customWidth="1"/>
    <col min="12288" max="12288" width="15.33203125" style="17" customWidth="1"/>
    <col min="12289" max="12289" width="13.5" style="17" customWidth="1"/>
    <col min="12290" max="12291" width="12.83203125" style="17" customWidth="1"/>
    <col min="12292" max="12292" width="15" style="17" customWidth="1"/>
    <col min="12293" max="12293" width="16.83203125" style="17" customWidth="1"/>
    <col min="12294" max="12294" width="16.1640625" style="17" customWidth="1"/>
    <col min="12295" max="12295" width="15.5" style="17" customWidth="1"/>
    <col min="12296" max="12296" width="15.83203125" style="17" customWidth="1"/>
    <col min="12297" max="12297" width="19.5" style="17" customWidth="1"/>
    <col min="12298" max="12298" width="15.83203125" style="17" customWidth="1"/>
    <col min="12299" max="12299" width="14.33203125" style="17" customWidth="1"/>
    <col min="12300" max="12300" width="15.83203125" style="17" customWidth="1"/>
    <col min="12301" max="12301" width="17.6640625" style="17" customWidth="1"/>
    <col min="12302" max="12302" width="19.6640625" style="17" customWidth="1"/>
    <col min="12303" max="12303" width="14.5" style="17" customWidth="1"/>
    <col min="12304" max="12539" width="9.33203125" style="17"/>
    <col min="12540" max="12540" width="12.1640625" style="17" customWidth="1"/>
    <col min="12541" max="12541" width="30" style="17" customWidth="1"/>
    <col min="12542" max="12542" width="24.5" style="17" customWidth="1"/>
    <col min="12543" max="12543" width="17.1640625" style="17" customWidth="1"/>
    <col min="12544" max="12544" width="15.33203125" style="17" customWidth="1"/>
    <col min="12545" max="12545" width="13.5" style="17" customWidth="1"/>
    <col min="12546" max="12547" width="12.83203125" style="17" customWidth="1"/>
    <col min="12548" max="12548" width="15" style="17" customWidth="1"/>
    <col min="12549" max="12549" width="16.83203125" style="17" customWidth="1"/>
    <col min="12550" max="12550" width="16.1640625" style="17" customWidth="1"/>
    <col min="12551" max="12551" width="15.5" style="17" customWidth="1"/>
    <col min="12552" max="12552" width="15.83203125" style="17" customWidth="1"/>
    <col min="12553" max="12553" width="19.5" style="17" customWidth="1"/>
    <col min="12554" max="12554" width="15.83203125" style="17" customWidth="1"/>
    <col min="12555" max="12555" width="14.33203125" style="17" customWidth="1"/>
    <col min="12556" max="12556" width="15.83203125" style="17" customWidth="1"/>
    <col min="12557" max="12557" width="17.6640625" style="17" customWidth="1"/>
    <col min="12558" max="12558" width="19.6640625" style="17" customWidth="1"/>
    <col min="12559" max="12559" width="14.5" style="17" customWidth="1"/>
    <col min="12560" max="12795" width="9.33203125" style="17"/>
    <col min="12796" max="12796" width="12.1640625" style="17" customWidth="1"/>
    <col min="12797" max="12797" width="30" style="17" customWidth="1"/>
    <col min="12798" max="12798" width="24.5" style="17" customWidth="1"/>
    <col min="12799" max="12799" width="17.1640625" style="17" customWidth="1"/>
    <col min="12800" max="12800" width="15.33203125" style="17" customWidth="1"/>
    <col min="12801" max="12801" width="13.5" style="17" customWidth="1"/>
    <col min="12802" max="12803" width="12.83203125" style="17" customWidth="1"/>
    <col min="12804" max="12804" width="15" style="17" customWidth="1"/>
    <col min="12805" max="12805" width="16.83203125" style="17" customWidth="1"/>
    <col min="12806" max="12806" width="16.1640625" style="17" customWidth="1"/>
    <col min="12807" max="12807" width="15.5" style="17" customWidth="1"/>
    <col min="12808" max="12808" width="15.83203125" style="17" customWidth="1"/>
    <col min="12809" max="12809" width="19.5" style="17" customWidth="1"/>
    <col min="12810" max="12810" width="15.83203125" style="17" customWidth="1"/>
    <col min="12811" max="12811" width="14.33203125" style="17" customWidth="1"/>
    <col min="12812" max="12812" width="15.83203125" style="17" customWidth="1"/>
    <col min="12813" max="12813" width="17.6640625" style="17" customWidth="1"/>
    <col min="12814" max="12814" width="19.6640625" style="17" customWidth="1"/>
    <col min="12815" max="12815" width="14.5" style="17" customWidth="1"/>
    <col min="12816" max="13051" width="9.33203125" style="17"/>
    <col min="13052" max="13052" width="12.1640625" style="17" customWidth="1"/>
    <col min="13053" max="13053" width="30" style="17" customWidth="1"/>
    <col min="13054" max="13054" width="24.5" style="17" customWidth="1"/>
    <col min="13055" max="13055" width="17.1640625" style="17" customWidth="1"/>
    <col min="13056" max="13056" width="15.33203125" style="17" customWidth="1"/>
    <col min="13057" max="13057" width="13.5" style="17" customWidth="1"/>
    <col min="13058" max="13059" width="12.83203125" style="17" customWidth="1"/>
    <col min="13060" max="13060" width="15" style="17" customWidth="1"/>
    <col min="13061" max="13061" width="16.83203125" style="17" customWidth="1"/>
    <col min="13062" max="13062" width="16.1640625" style="17" customWidth="1"/>
    <col min="13063" max="13063" width="15.5" style="17" customWidth="1"/>
    <col min="13064" max="13064" width="15.83203125" style="17" customWidth="1"/>
    <col min="13065" max="13065" width="19.5" style="17" customWidth="1"/>
    <col min="13066" max="13066" width="15.83203125" style="17" customWidth="1"/>
    <col min="13067" max="13067" width="14.33203125" style="17" customWidth="1"/>
    <col min="13068" max="13068" width="15.83203125" style="17" customWidth="1"/>
    <col min="13069" max="13069" width="17.6640625" style="17" customWidth="1"/>
    <col min="13070" max="13070" width="19.6640625" style="17" customWidth="1"/>
    <col min="13071" max="13071" width="14.5" style="17" customWidth="1"/>
    <col min="13072" max="13307" width="9.33203125" style="17"/>
    <col min="13308" max="13308" width="12.1640625" style="17" customWidth="1"/>
    <col min="13309" max="13309" width="30" style="17" customWidth="1"/>
    <col min="13310" max="13310" width="24.5" style="17" customWidth="1"/>
    <col min="13311" max="13311" width="17.1640625" style="17" customWidth="1"/>
    <col min="13312" max="13312" width="15.33203125" style="17" customWidth="1"/>
    <col min="13313" max="13313" width="13.5" style="17" customWidth="1"/>
    <col min="13314" max="13315" width="12.83203125" style="17" customWidth="1"/>
    <col min="13316" max="13316" width="15" style="17" customWidth="1"/>
    <col min="13317" max="13317" width="16.83203125" style="17" customWidth="1"/>
    <col min="13318" max="13318" width="16.1640625" style="17" customWidth="1"/>
    <col min="13319" max="13319" width="15.5" style="17" customWidth="1"/>
    <col min="13320" max="13320" width="15.83203125" style="17" customWidth="1"/>
    <col min="13321" max="13321" width="19.5" style="17" customWidth="1"/>
    <col min="13322" max="13322" width="15.83203125" style="17" customWidth="1"/>
    <col min="13323" max="13323" width="14.33203125" style="17" customWidth="1"/>
    <col min="13324" max="13324" width="15.83203125" style="17" customWidth="1"/>
    <col min="13325" max="13325" width="17.6640625" style="17" customWidth="1"/>
    <col min="13326" max="13326" width="19.6640625" style="17" customWidth="1"/>
    <col min="13327" max="13327" width="14.5" style="17" customWidth="1"/>
    <col min="13328" max="13563" width="9.33203125" style="17"/>
    <col min="13564" max="13564" width="12.1640625" style="17" customWidth="1"/>
    <col min="13565" max="13565" width="30" style="17" customWidth="1"/>
    <col min="13566" max="13566" width="24.5" style="17" customWidth="1"/>
    <col min="13567" max="13567" width="17.1640625" style="17" customWidth="1"/>
    <col min="13568" max="13568" width="15.33203125" style="17" customWidth="1"/>
    <col min="13569" max="13569" width="13.5" style="17" customWidth="1"/>
    <col min="13570" max="13571" width="12.83203125" style="17" customWidth="1"/>
    <col min="13572" max="13572" width="15" style="17" customWidth="1"/>
    <col min="13573" max="13573" width="16.83203125" style="17" customWidth="1"/>
    <col min="13574" max="13574" width="16.1640625" style="17" customWidth="1"/>
    <col min="13575" max="13575" width="15.5" style="17" customWidth="1"/>
    <col min="13576" max="13576" width="15.83203125" style="17" customWidth="1"/>
    <col min="13577" max="13577" width="19.5" style="17" customWidth="1"/>
    <col min="13578" max="13578" width="15.83203125" style="17" customWidth="1"/>
    <col min="13579" max="13579" width="14.33203125" style="17" customWidth="1"/>
    <col min="13580" max="13580" width="15.83203125" style="17" customWidth="1"/>
    <col min="13581" max="13581" width="17.6640625" style="17" customWidth="1"/>
    <col min="13582" max="13582" width="19.6640625" style="17" customWidth="1"/>
    <col min="13583" max="13583" width="14.5" style="17" customWidth="1"/>
    <col min="13584" max="13819" width="9.33203125" style="17"/>
    <col min="13820" max="13820" width="12.1640625" style="17" customWidth="1"/>
    <col min="13821" max="13821" width="30" style="17" customWidth="1"/>
    <col min="13822" max="13822" width="24.5" style="17" customWidth="1"/>
    <col min="13823" max="13823" width="17.1640625" style="17" customWidth="1"/>
    <col min="13824" max="13824" width="15.33203125" style="17" customWidth="1"/>
    <col min="13825" max="13825" width="13.5" style="17" customWidth="1"/>
    <col min="13826" max="13827" width="12.83203125" style="17" customWidth="1"/>
    <col min="13828" max="13828" width="15" style="17" customWidth="1"/>
    <col min="13829" max="13829" width="16.83203125" style="17" customWidth="1"/>
    <col min="13830" max="13830" width="16.1640625" style="17" customWidth="1"/>
    <col min="13831" max="13831" width="15.5" style="17" customWidth="1"/>
    <col min="13832" max="13832" width="15.83203125" style="17" customWidth="1"/>
    <col min="13833" max="13833" width="19.5" style="17" customWidth="1"/>
    <col min="13834" max="13834" width="15.83203125" style="17" customWidth="1"/>
    <col min="13835" max="13835" width="14.33203125" style="17" customWidth="1"/>
    <col min="13836" max="13836" width="15.83203125" style="17" customWidth="1"/>
    <col min="13837" max="13837" width="17.6640625" style="17" customWidth="1"/>
    <col min="13838" max="13838" width="19.6640625" style="17" customWidth="1"/>
    <col min="13839" max="13839" width="14.5" style="17" customWidth="1"/>
    <col min="13840" max="14075" width="9.33203125" style="17"/>
    <col min="14076" max="14076" width="12.1640625" style="17" customWidth="1"/>
    <col min="14077" max="14077" width="30" style="17" customWidth="1"/>
    <col min="14078" max="14078" width="24.5" style="17" customWidth="1"/>
    <col min="14079" max="14079" width="17.1640625" style="17" customWidth="1"/>
    <col min="14080" max="14080" width="15.33203125" style="17" customWidth="1"/>
    <col min="14081" max="14081" width="13.5" style="17" customWidth="1"/>
    <col min="14082" max="14083" width="12.83203125" style="17" customWidth="1"/>
    <col min="14084" max="14084" width="15" style="17" customWidth="1"/>
    <col min="14085" max="14085" width="16.83203125" style="17" customWidth="1"/>
    <col min="14086" max="14086" width="16.1640625" style="17" customWidth="1"/>
    <col min="14087" max="14087" width="15.5" style="17" customWidth="1"/>
    <col min="14088" max="14088" width="15.83203125" style="17" customWidth="1"/>
    <col min="14089" max="14089" width="19.5" style="17" customWidth="1"/>
    <col min="14090" max="14090" width="15.83203125" style="17" customWidth="1"/>
    <col min="14091" max="14091" width="14.33203125" style="17" customWidth="1"/>
    <col min="14092" max="14092" width="15.83203125" style="17" customWidth="1"/>
    <col min="14093" max="14093" width="17.6640625" style="17" customWidth="1"/>
    <col min="14094" max="14094" width="19.6640625" style="17" customWidth="1"/>
    <col min="14095" max="14095" width="14.5" style="17" customWidth="1"/>
    <col min="14096" max="14331" width="9.33203125" style="17"/>
    <col min="14332" max="14332" width="12.1640625" style="17" customWidth="1"/>
    <col min="14333" max="14333" width="30" style="17" customWidth="1"/>
    <col min="14334" max="14334" width="24.5" style="17" customWidth="1"/>
    <col min="14335" max="14335" width="17.1640625" style="17" customWidth="1"/>
    <col min="14336" max="14336" width="15.33203125" style="17" customWidth="1"/>
    <col min="14337" max="14337" width="13.5" style="17" customWidth="1"/>
    <col min="14338" max="14339" width="12.83203125" style="17" customWidth="1"/>
    <col min="14340" max="14340" width="15" style="17" customWidth="1"/>
    <col min="14341" max="14341" width="16.83203125" style="17" customWidth="1"/>
    <col min="14342" max="14342" width="16.1640625" style="17" customWidth="1"/>
    <col min="14343" max="14343" width="15.5" style="17" customWidth="1"/>
    <col min="14344" max="14344" width="15.83203125" style="17" customWidth="1"/>
    <col min="14345" max="14345" width="19.5" style="17" customWidth="1"/>
    <col min="14346" max="14346" width="15.83203125" style="17" customWidth="1"/>
    <col min="14347" max="14347" width="14.33203125" style="17" customWidth="1"/>
    <col min="14348" max="14348" width="15.83203125" style="17" customWidth="1"/>
    <col min="14349" max="14349" width="17.6640625" style="17" customWidth="1"/>
    <col min="14350" max="14350" width="19.6640625" style="17" customWidth="1"/>
    <col min="14351" max="14351" width="14.5" style="17" customWidth="1"/>
    <col min="14352" max="14587" width="9.33203125" style="17"/>
    <col min="14588" max="14588" width="12.1640625" style="17" customWidth="1"/>
    <col min="14589" max="14589" width="30" style="17" customWidth="1"/>
    <col min="14590" max="14590" width="24.5" style="17" customWidth="1"/>
    <col min="14591" max="14591" width="17.1640625" style="17" customWidth="1"/>
    <col min="14592" max="14592" width="15.33203125" style="17" customWidth="1"/>
    <col min="14593" max="14593" width="13.5" style="17" customWidth="1"/>
    <col min="14594" max="14595" width="12.83203125" style="17" customWidth="1"/>
    <col min="14596" max="14596" width="15" style="17" customWidth="1"/>
    <col min="14597" max="14597" width="16.83203125" style="17" customWidth="1"/>
    <col min="14598" max="14598" width="16.1640625" style="17" customWidth="1"/>
    <col min="14599" max="14599" width="15.5" style="17" customWidth="1"/>
    <col min="14600" max="14600" width="15.83203125" style="17" customWidth="1"/>
    <col min="14601" max="14601" width="19.5" style="17" customWidth="1"/>
    <col min="14602" max="14602" width="15.83203125" style="17" customWidth="1"/>
    <col min="14603" max="14603" width="14.33203125" style="17" customWidth="1"/>
    <col min="14604" max="14604" width="15.83203125" style="17" customWidth="1"/>
    <col min="14605" max="14605" width="17.6640625" style="17" customWidth="1"/>
    <col min="14606" max="14606" width="19.6640625" style="17" customWidth="1"/>
    <col min="14607" max="14607" width="14.5" style="17" customWidth="1"/>
    <col min="14608" max="14843" width="9.33203125" style="17"/>
    <col min="14844" max="14844" width="12.1640625" style="17" customWidth="1"/>
    <col min="14845" max="14845" width="30" style="17" customWidth="1"/>
    <col min="14846" max="14846" width="24.5" style="17" customWidth="1"/>
    <col min="14847" max="14847" width="17.1640625" style="17" customWidth="1"/>
    <col min="14848" max="14848" width="15.33203125" style="17" customWidth="1"/>
    <col min="14849" max="14849" width="13.5" style="17" customWidth="1"/>
    <col min="14850" max="14851" width="12.83203125" style="17" customWidth="1"/>
    <col min="14852" max="14852" width="15" style="17" customWidth="1"/>
    <col min="14853" max="14853" width="16.83203125" style="17" customWidth="1"/>
    <col min="14854" max="14854" width="16.1640625" style="17" customWidth="1"/>
    <col min="14855" max="14855" width="15.5" style="17" customWidth="1"/>
    <col min="14856" max="14856" width="15.83203125" style="17" customWidth="1"/>
    <col min="14857" max="14857" width="19.5" style="17" customWidth="1"/>
    <col min="14858" max="14858" width="15.83203125" style="17" customWidth="1"/>
    <col min="14859" max="14859" width="14.33203125" style="17" customWidth="1"/>
    <col min="14860" max="14860" width="15.83203125" style="17" customWidth="1"/>
    <col min="14861" max="14861" width="17.6640625" style="17" customWidth="1"/>
    <col min="14862" max="14862" width="19.6640625" style="17" customWidth="1"/>
    <col min="14863" max="14863" width="14.5" style="17" customWidth="1"/>
    <col min="14864" max="15099" width="9.33203125" style="17"/>
    <col min="15100" max="15100" width="12.1640625" style="17" customWidth="1"/>
    <col min="15101" max="15101" width="30" style="17" customWidth="1"/>
    <col min="15102" max="15102" width="24.5" style="17" customWidth="1"/>
    <col min="15103" max="15103" width="17.1640625" style="17" customWidth="1"/>
    <col min="15104" max="15104" width="15.33203125" style="17" customWidth="1"/>
    <col min="15105" max="15105" width="13.5" style="17" customWidth="1"/>
    <col min="15106" max="15107" width="12.83203125" style="17" customWidth="1"/>
    <col min="15108" max="15108" width="15" style="17" customWidth="1"/>
    <col min="15109" max="15109" width="16.83203125" style="17" customWidth="1"/>
    <col min="15110" max="15110" width="16.1640625" style="17" customWidth="1"/>
    <col min="15111" max="15111" width="15.5" style="17" customWidth="1"/>
    <col min="15112" max="15112" width="15.83203125" style="17" customWidth="1"/>
    <col min="15113" max="15113" width="19.5" style="17" customWidth="1"/>
    <col min="15114" max="15114" width="15.83203125" style="17" customWidth="1"/>
    <col min="15115" max="15115" width="14.33203125" style="17" customWidth="1"/>
    <col min="15116" max="15116" width="15.83203125" style="17" customWidth="1"/>
    <col min="15117" max="15117" width="17.6640625" style="17" customWidth="1"/>
    <col min="15118" max="15118" width="19.6640625" style="17" customWidth="1"/>
    <col min="15119" max="15119" width="14.5" style="17" customWidth="1"/>
    <col min="15120" max="15355" width="9.33203125" style="17"/>
    <col min="15356" max="15356" width="12.1640625" style="17" customWidth="1"/>
    <col min="15357" max="15357" width="30" style="17" customWidth="1"/>
    <col min="15358" max="15358" width="24.5" style="17" customWidth="1"/>
    <col min="15359" max="15359" width="17.1640625" style="17" customWidth="1"/>
    <col min="15360" max="15360" width="15.33203125" style="17" customWidth="1"/>
    <col min="15361" max="15361" width="13.5" style="17" customWidth="1"/>
    <col min="15362" max="15363" width="12.83203125" style="17" customWidth="1"/>
    <col min="15364" max="15364" width="15" style="17" customWidth="1"/>
    <col min="15365" max="15365" width="16.83203125" style="17" customWidth="1"/>
    <col min="15366" max="15366" width="16.1640625" style="17" customWidth="1"/>
    <col min="15367" max="15367" width="15.5" style="17" customWidth="1"/>
    <col min="15368" max="15368" width="15.83203125" style="17" customWidth="1"/>
    <col min="15369" max="15369" width="19.5" style="17" customWidth="1"/>
    <col min="15370" max="15370" width="15.83203125" style="17" customWidth="1"/>
    <col min="15371" max="15371" width="14.33203125" style="17" customWidth="1"/>
    <col min="15372" max="15372" width="15.83203125" style="17" customWidth="1"/>
    <col min="15373" max="15373" width="17.6640625" style="17" customWidth="1"/>
    <col min="15374" max="15374" width="19.6640625" style="17" customWidth="1"/>
    <col min="15375" max="15375" width="14.5" style="17" customWidth="1"/>
    <col min="15376" max="15611" width="9.33203125" style="17"/>
    <col min="15612" max="15612" width="12.1640625" style="17" customWidth="1"/>
    <col min="15613" max="15613" width="30" style="17" customWidth="1"/>
    <col min="15614" max="15614" width="24.5" style="17" customWidth="1"/>
    <col min="15615" max="15615" width="17.1640625" style="17" customWidth="1"/>
    <col min="15616" max="15616" width="15.33203125" style="17" customWidth="1"/>
    <col min="15617" max="15617" width="13.5" style="17" customWidth="1"/>
    <col min="15618" max="15619" width="12.83203125" style="17" customWidth="1"/>
    <col min="15620" max="15620" width="15" style="17" customWidth="1"/>
    <col min="15621" max="15621" width="16.83203125" style="17" customWidth="1"/>
    <col min="15622" max="15622" width="16.1640625" style="17" customWidth="1"/>
    <col min="15623" max="15623" width="15.5" style="17" customWidth="1"/>
    <col min="15624" max="15624" width="15.83203125" style="17" customWidth="1"/>
    <col min="15625" max="15625" width="19.5" style="17" customWidth="1"/>
    <col min="15626" max="15626" width="15.83203125" style="17" customWidth="1"/>
    <col min="15627" max="15627" width="14.33203125" style="17" customWidth="1"/>
    <col min="15628" max="15628" width="15.83203125" style="17" customWidth="1"/>
    <col min="15629" max="15629" width="17.6640625" style="17" customWidth="1"/>
    <col min="15630" max="15630" width="19.6640625" style="17" customWidth="1"/>
    <col min="15631" max="15631" width="14.5" style="17" customWidth="1"/>
    <col min="15632" max="15867" width="9.33203125" style="17"/>
    <col min="15868" max="15868" width="12.1640625" style="17" customWidth="1"/>
    <col min="15869" max="15869" width="30" style="17" customWidth="1"/>
    <col min="15870" max="15870" width="24.5" style="17" customWidth="1"/>
    <col min="15871" max="15871" width="17.1640625" style="17" customWidth="1"/>
    <col min="15872" max="15872" width="15.33203125" style="17" customWidth="1"/>
    <col min="15873" max="15873" width="13.5" style="17" customWidth="1"/>
    <col min="15874" max="15875" width="12.83203125" style="17" customWidth="1"/>
    <col min="15876" max="15876" width="15" style="17" customWidth="1"/>
    <col min="15877" max="15877" width="16.83203125" style="17" customWidth="1"/>
    <col min="15878" max="15878" width="16.1640625" style="17" customWidth="1"/>
    <col min="15879" max="15879" width="15.5" style="17" customWidth="1"/>
    <col min="15880" max="15880" width="15.83203125" style="17" customWidth="1"/>
    <col min="15881" max="15881" width="19.5" style="17" customWidth="1"/>
    <col min="15882" max="15882" width="15.83203125" style="17" customWidth="1"/>
    <col min="15883" max="15883" width="14.33203125" style="17" customWidth="1"/>
    <col min="15884" max="15884" width="15.83203125" style="17" customWidth="1"/>
    <col min="15885" max="15885" width="17.6640625" style="17" customWidth="1"/>
    <col min="15886" max="15886" width="19.6640625" style="17" customWidth="1"/>
    <col min="15887" max="15887" width="14.5" style="17" customWidth="1"/>
    <col min="15888" max="16123" width="9.33203125" style="17"/>
    <col min="16124" max="16124" width="12.1640625" style="17" customWidth="1"/>
    <col min="16125" max="16125" width="30" style="17" customWidth="1"/>
    <col min="16126" max="16126" width="24.5" style="17" customWidth="1"/>
    <col min="16127" max="16127" width="17.1640625" style="17" customWidth="1"/>
    <col min="16128" max="16128" width="15.33203125" style="17" customWidth="1"/>
    <col min="16129" max="16129" width="13.5" style="17" customWidth="1"/>
    <col min="16130" max="16131" width="12.83203125" style="17" customWidth="1"/>
    <col min="16132" max="16132" width="15" style="17" customWidth="1"/>
    <col min="16133" max="16133" width="16.83203125" style="17" customWidth="1"/>
    <col min="16134" max="16134" width="16.1640625" style="17" customWidth="1"/>
    <col min="16135" max="16135" width="15.5" style="17" customWidth="1"/>
    <col min="16136" max="16136" width="15.83203125" style="17" customWidth="1"/>
    <col min="16137" max="16137" width="19.5" style="17" customWidth="1"/>
    <col min="16138" max="16138" width="15.83203125" style="17" customWidth="1"/>
    <col min="16139" max="16139" width="14.33203125" style="17" customWidth="1"/>
    <col min="16140" max="16140" width="15.83203125" style="17" customWidth="1"/>
    <col min="16141" max="16141" width="17.6640625" style="17" customWidth="1"/>
    <col min="16142" max="16142" width="19.6640625" style="17" customWidth="1"/>
    <col min="16143" max="16143" width="14.5" style="17" customWidth="1"/>
    <col min="16144" max="16384" width="9.33203125" style="17"/>
  </cols>
  <sheetData>
    <row r="1" spans="1:20" s="25" customFormat="1" ht="15.75" x14ac:dyDescent="0.25">
      <c r="G1" s="26"/>
      <c r="I1" s="27"/>
      <c r="J1" s="27"/>
      <c r="K1" s="27"/>
      <c r="L1" s="27"/>
      <c r="M1" s="27"/>
      <c r="N1" s="27"/>
      <c r="O1" s="27"/>
      <c r="P1" s="27"/>
      <c r="Q1" s="27"/>
      <c r="R1" s="27"/>
      <c r="S1" s="27"/>
    </row>
    <row r="2" spans="1:20" s="25" customFormat="1" ht="15.75" x14ac:dyDescent="0.25">
      <c r="A2" s="45"/>
      <c r="G2" s="26"/>
      <c r="I2" s="27"/>
      <c r="J2" s="27"/>
      <c r="K2" s="27"/>
      <c r="L2" s="27"/>
      <c r="M2" s="27"/>
      <c r="N2" s="27"/>
      <c r="O2" s="27"/>
      <c r="P2" s="27"/>
      <c r="Q2" s="27"/>
      <c r="R2" s="27"/>
      <c r="S2" s="27"/>
    </row>
    <row r="3" spans="1:20" s="25" customFormat="1" ht="15.75" x14ac:dyDescent="0.25">
      <c r="A3" s="45"/>
      <c r="G3" s="26"/>
      <c r="I3" s="27"/>
      <c r="J3" s="27"/>
      <c r="K3" s="27"/>
      <c r="L3" s="27"/>
      <c r="M3" s="27"/>
      <c r="N3" s="27"/>
      <c r="O3" s="27"/>
      <c r="P3" s="27"/>
      <c r="Q3" s="27"/>
      <c r="R3" s="27"/>
      <c r="S3" s="27"/>
    </row>
    <row r="4" spans="1:20" x14ac:dyDescent="0.2">
      <c r="A4" s="45"/>
    </row>
    <row r="5" spans="1:20" x14ac:dyDescent="0.2">
      <c r="A5" s="45"/>
    </row>
    <row r="6" spans="1:20" ht="15.75" x14ac:dyDescent="0.25">
      <c r="A6" s="101" t="s">
        <v>25</v>
      </c>
      <c r="B6" s="101"/>
      <c r="C6" s="101"/>
      <c r="D6" s="101"/>
      <c r="E6" s="101"/>
      <c r="F6" s="101"/>
      <c r="G6" s="101"/>
      <c r="H6" s="101"/>
      <c r="I6" s="101"/>
      <c r="J6" s="101"/>
      <c r="K6" s="101"/>
      <c r="L6" s="101"/>
      <c r="M6" s="101"/>
      <c r="N6" s="101"/>
      <c r="O6" s="101"/>
      <c r="P6" s="101"/>
      <c r="Q6" s="101"/>
      <c r="R6" s="101"/>
      <c r="S6" s="101"/>
      <c r="T6" s="101"/>
    </row>
    <row r="7" spans="1:20" ht="15.75" x14ac:dyDescent="0.25">
      <c r="A7" s="101"/>
      <c r="B7" s="101"/>
      <c r="C7" s="101"/>
      <c r="D7" s="101"/>
      <c r="E7" s="101"/>
      <c r="F7" s="101"/>
      <c r="G7" s="101"/>
      <c r="H7" s="101"/>
      <c r="I7" s="101"/>
      <c r="J7" s="101"/>
      <c r="K7" s="101"/>
      <c r="L7" s="101"/>
      <c r="M7" s="101"/>
      <c r="N7" s="101"/>
      <c r="O7" s="101"/>
      <c r="P7" s="101"/>
      <c r="Q7" s="101"/>
      <c r="R7" s="101"/>
      <c r="S7" s="101"/>
      <c r="T7" s="101"/>
    </row>
    <row r="8" spans="1:20" ht="15.75" x14ac:dyDescent="0.25">
      <c r="A8" s="50"/>
      <c r="B8" s="50"/>
      <c r="C8" s="50"/>
      <c r="D8" s="50"/>
      <c r="E8" s="50"/>
      <c r="F8" s="50"/>
      <c r="G8" s="50"/>
      <c r="H8" s="50"/>
      <c r="I8" s="50"/>
      <c r="J8" s="50"/>
      <c r="K8" s="50"/>
      <c r="L8" s="50"/>
      <c r="M8" s="50"/>
      <c r="N8" s="50"/>
      <c r="O8" s="50"/>
      <c r="P8" s="50"/>
      <c r="Q8" s="50"/>
      <c r="R8" s="50"/>
      <c r="S8" s="50"/>
      <c r="T8" s="50"/>
    </row>
    <row r="9" spans="1:20" ht="15.75" x14ac:dyDescent="0.25">
      <c r="A9" s="28"/>
      <c r="B9" s="28"/>
      <c r="C9" s="28"/>
      <c r="D9" s="28"/>
      <c r="E9" s="28"/>
      <c r="F9" s="28"/>
      <c r="G9" s="28"/>
      <c r="I9" s="29" t="s">
        <v>33</v>
      </c>
      <c r="J9" s="82">
        <v>2019</v>
      </c>
      <c r="K9" s="28" t="s">
        <v>34</v>
      </c>
      <c r="L9" s="82" t="s">
        <v>80</v>
      </c>
      <c r="M9" s="28" t="s">
        <v>35</v>
      </c>
      <c r="N9" s="28"/>
      <c r="O9" s="28"/>
      <c r="P9" s="28"/>
      <c r="Q9" s="28"/>
      <c r="R9" s="28"/>
    </row>
    <row r="10" spans="1:20" ht="15.75" x14ac:dyDescent="0.25">
      <c r="A10" s="72"/>
      <c r="B10" s="72"/>
      <c r="C10" s="72"/>
      <c r="D10" s="72"/>
      <c r="E10" s="72"/>
      <c r="F10" s="72"/>
      <c r="G10" s="72"/>
      <c r="I10" s="72"/>
      <c r="J10" s="72"/>
      <c r="K10" s="72"/>
      <c r="L10" s="72"/>
      <c r="M10" s="72"/>
      <c r="N10" s="72"/>
      <c r="O10" s="72"/>
      <c r="P10" s="72"/>
      <c r="Q10" s="72"/>
      <c r="R10" s="72"/>
    </row>
    <row r="11" spans="1:20" ht="15" customHeight="1" x14ac:dyDescent="0.25">
      <c r="A11" s="46"/>
      <c r="B11" s="46"/>
      <c r="C11" s="46"/>
      <c r="D11" s="46"/>
      <c r="E11" s="46"/>
      <c r="F11" s="46"/>
      <c r="G11" s="46"/>
      <c r="I11" s="46"/>
      <c r="J11" s="47" t="s">
        <v>41</v>
      </c>
      <c r="K11" s="83" t="s">
        <v>81</v>
      </c>
      <c r="L11" s="46"/>
      <c r="M11" s="46"/>
      <c r="N11" s="46"/>
      <c r="O11" s="46"/>
      <c r="P11" s="46"/>
      <c r="Q11" s="46"/>
      <c r="R11" s="46"/>
    </row>
    <row r="12" spans="1:20" ht="15.75" x14ac:dyDescent="0.25">
      <c r="A12" s="18"/>
      <c r="B12" s="18"/>
      <c r="C12" s="18"/>
      <c r="D12" s="18"/>
      <c r="E12" s="18"/>
      <c r="F12" s="18"/>
      <c r="G12" s="18"/>
      <c r="H12" s="18"/>
      <c r="I12" s="18"/>
      <c r="J12" s="18"/>
      <c r="K12" s="18"/>
      <c r="L12" s="18"/>
      <c r="M12" s="18"/>
      <c r="N12" s="18"/>
      <c r="O12" s="18"/>
      <c r="P12" s="18"/>
      <c r="Q12" s="18"/>
      <c r="R12" s="18"/>
    </row>
    <row r="13" spans="1:20" x14ac:dyDescent="0.2">
      <c r="A13" s="89" t="s">
        <v>36</v>
      </c>
      <c r="B13" s="89"/>
      <c r="C13" s="89"/>
      <c r="D13" s="89"/>
      <c r="E13" s="89"/>
      <c r="F13" s="89"/>
      <c r="G13" s="89"/>
      <c r="H13" s="89"/>
      <c r="I13" s="89"/>
      <c r="J13" s="89"/>
      <c r="K13" s="89"/>
      <c r="L13" s="73"/>
    </row>
    <row r="14" spans="1:20" ht="12.75" customHeight="1" x14ac:dyDescent="0.2">
      <c r="A14" s="103" t="s">
        <v>21</v>
      </c>
      <c r="B14" s="104"/>
      <c r="C14" s="104"/>
      <c r="D14" s="105"/>
      <c r="E14" s="102" t="s">
        <v>82</v>
      </c>
      <c r="F14" s="102"/>
      <c r="G14" s="102"/>
      <c r="H14" s="102"/>
      <c r="I14" s="102"/>
      <c r="J14" s="102"/>
      <c r="K14" s="102"/>
      <c r="L14" s="102"/>
      <c r="M14" s="102"/>
      <c r="N14" s="102"/>
      <c r="O14" s="102"/>
      <c r="P14" s="102"/>
      <c r="Q14" s="102"/>
      <c r="R14" s="102"/>
      <c r="S14" s="102"/>
      <c r="T14" s="102"/>
    </row>
    <row r="15" spans="1:20" ht="12.75" customHeight="1" x14ac:dyDescent="0.2">
      <c r="A15" s="103" t="s">
        <v>29</v>
      </c>
      <c r="B15" s="104"/>
      <c r="C15" s="104"/>
      <c r="D15" s="105"/>
      <c r="E15" s="102" t="s">
        <v>83</v>
      </c>
      <c r="F15" s="102"/>
      <c r="G15" s="102"/>
      <c r="H15" s="102"/>
      <c r="I15" s="102"/>
      <c r="J15" s="102"/>
      <c r="K15" s="102"/>
      <c r="L15" s="102"/>
      <c r="M15" s="102"/>
      <c r="N15" s="102"/>
      <c r="O15" s="102"/>
      <c r="P15" s="102"/>
      <c r="Q15" s="102"/>
      <c r="R15" s="102"/>
      <c r="S15" s="102"/>
      <c r="T15" s="102"/>
    </row>
    <row r="16" spans="1:20" x14ac:dyDescent="0.2">
      <c r="A16" s="36"/>
      <c r="B16" s="36"/>
      <c r="C16" s="36"/>
      <c r="D16" s="36"/>
      <c r="E16" s="37"/>
      <c r="F16" s="37"/>
      <c r="G16" s="37"/>
      <c r="H16" s="37"/>
      <c r="I16" s="37"/>
      <c r="J16" s="37"/>
      <c r="K16" s="37"/>
      <c r="L16" s="37"/>
    </row>
    <row r="17" spans="1:20" x14ac:dyDescent="0.2">
      <c r="A17" s="89" t="s">
        <v>37</v>
      </c>
      <c r="B17" s="89"/>
      <c r="C17" s="89"/>
      <c r="D17" s="89"/>
      <c r="E17" s="89"/>
      <c r="F17" s="89"/>
      <c r="G17" s="89"/>
      <c r="H17" s="89"/>
      <c r="I17" s="89"/>
      <c r="J17" s="89"/>
      <c r="K17" s="89"/>
      <c r="L17" s="73"/>
    </row>
    <row r="18" spans="1:20" ht="19.5" customHeight="1" x14ac:dyDescent="0.2">
      <c r="A18" s="96" t="s">
        <v>88</v>
      </c>
      <c r="B18" s="96"/>
      <c r="C18" s="96"/>
      <c r="D18" s="100" t="s">
        <v>84</v>
      </c>
      <c r="E18" s="100"/>
      <c r="F18" s="79">
        <f>+IF(D18="Biudžetinė Terminuota",0.0217,IF(D18="Biudžetinė Neterminuota",0.0145,IF(D18="Verslo įm. ir kt. Terminuota",0.0249,IF(D18="Verslo įm. ir kt. Neterminuota",0.0177,IF(D18="Kitos organizacijos** Terminuota",0.0233,IF(D18="Kitos organizacijos** Neterminuota",0.0161,0))))))</f>
        <v>1.61E-2</v>
      </c>
      <c r="G18" s="78"/>
      <c r="H18" s="73"/>
      <c r="I18" s="73"/>
      <c r="J18" s="73"/>
      <c r="K18" s="73"/>
      <c r="L18" s="73"/>
    </row>
    <row r="19" spans="1:20" x14ac:dyDescent="0.2">
      <c r="E19" s="38"/>
    </row>
    <row r="20" spans="1:20" s="19" customFormat="1" ht="16.5" customHeight="1" x14ac:dyDescent="0.2">
      <c r="A20" s="92" t="s">
        <v>5</v>
      </c>
      <c r="B20" s="92" t="s">
        <v>6</v>
      </c>
      <c r="C20" s="92" t="s">
        <v>7</v>
      </c>
      <c r="D20" s="92" t="s">
        <v>8</v>
      </c>
      <c r="E20" s="92" t="s">
        <v>42</v>
      </c>
      <c r="F20" s="97" t="s">
        <v>9</v>
      </c>
      <c r="G20" s="98"/>
      <c r="H20" s="98"/>
      <c r="I20" s="98"/>
      <c r="J20" s="99"/>
      <c r="K20" s="93" t="s">
        <v>49</v>
      </c>
      <c r="L20" s="93" t="s">
        <v>38</v>
      </c>
      <c r="M20" s="92" t="s">
        <v>10</v>
      </c>
      <c r="N20" s="92" t="s">
        <v>48</v>
      </c>
      <c r="O20" s="92" t="s">
        <v>16</v>
      </c>
      <c r="P20" s="92" t="s">
        <v>22</v>
      </c>
      <c r="Q20" s="92" t="s">
        <v>23</v>
      </c>
      <c r="R20" s="92" t="s">
        <v>26</v>
      </c>
      <c r="S20" s="92" t="s">
        <v>24</v>
      </c>
      <c r="T20" s="93" t="s">
        <v>69</v>
      </c>
    </row>
    <row r="21" spans="1:20" s="19" customFormat="1" ht="12.75" customHeight="1" x14ac:dyDescent="0.2">
      <c r="A21" s="92"/>
      <c r="B21" s="92"/>
      <c r="C21" s="92"/>
      <c r="D21" s="92"/>
      <c r="E21" s="92"/>
      <c r="F21" s="92" t="s">
        <v>11</v>
      </c>
      <c r="G21" s="92" t="s">
        <v>12</v>
      </c>
      <c r="H21" s="92" t="s">
        <v>76</v>
      </c>
      <c r="I21" s="92" t="s">
        <v>75</v>
      </c>
      <c r="J21" s="92" t="s">
        <v>13</v>
      </c>
      <c r="K21" s="94"/>
      <c r="L21" s="94"/>
      <c r="M21" s="92"/>
      <c r="N21" s="92"/>
      <c r="O21" s="92"/>
      <c r="P21" s="92"/>
      <c r="Q21" s="92"/>
      <c r="R21" s="92"/>
      <c r="S21" s="92"/>
      <c r="T21" s="94"/>
    </row>
    <row r="22" spans="1:20" s="19" customFormat="1" ht="99" customHeight="1" x14ac:dyDescent="0.2">
      <c r="A22" s="92"/>
      <c r="B22" s="92"/>
      <c r="C22" s="92"/>
      <c r="D22" s="92"/>
      <c r="E22" s="92"/>
      <c r="F22" s="92"/>
      <c r="G22" s="92"/>
      <c r="H22" s="92"/>
      <c r="I22" s="92"/>
      <c r="J22" s="92"/>
      <c r="K22" s="95"/>
      <c r="L22" s="95"/>
      <c r="M22" s="92"/>
      <c r="N22" s="92"/>
      <c r="O22" s="92"/>
      <c r="P22" s="92"/>
      <c r="Q22" s="92"/>
      <c r="R22" s="92"/>
      <c r="S22" s="92"/>
      <c r="T22" s="95"/>
    </row>
    <row r="23" spans="1:20" ht="20.45" customHeight="1" x14ac:dyDescent="0.2">
      <c r="A23" s="16">
        <v>1</v>
      </c>
      <c r="B23" s="16">
        <v>2</v>
      </c>
      <c r="C23" s="16">
        <v>3</v>
      </c>
      <c r="D23" s="16">
        <v>4</v>
      </c>
      <c r="E23" s="16">
        <v>5</v>
      </c>
      <c r="F23" s="31" t="s">
        <v>86</v>
      </c>
      <c r="G23" s="16">
        <v>7</v>
      </c>
      <c r="H23" s="16">
        <v>8</v>
      </c>
      <c r="I23" s="16">
        <v>9</v>
      </c>
      <c r="J23" s="16">
        <v>10</v>
      </c>
      <c r="K23" s="16">
        <v>11</v>
      </c>
      <c r="L23" s="81" t="s">
        <v>87</v>
      </c>
      <c r="M23" s="81">
        <v>13</v>
      </c>
      <c r="N23" s="81">
        <v>14</v>
      </c>
      <c r="O23" s="81">
        <v>15</v>
      </c>
      <c r="P23" s="81">
        <v>16</v>
      </c>
      <c r="Q23" s="81">
        <v>17</v>
      </c>
      <c r="R23" s="81">
        <v>18</v>
      </c>
      <c r="S23" s="81">
        <v>19</v>
      </c>
      <c r="T23" s="81">
        <v>20</v>
      </c>
    </row>
    <row r="24" spans="1:20" x14ac:dyDescent="0.2">
      <c r="A24" s="39" t="s">
        <v>50</v>
      </c>
      <c r="B24" s="3" t="s">
        <v>51</v>
      </c>
      <c r="C24" s="3" t="s">
        <v>52</v>
      </c>
      <c r="D24" s="4">
        <v>20</v>
      </c>
      <c r="E24" s="4">
        <v>10</v>
      </c>
      <c r="F24" s="4">
        <v>1289</v>
      </c>
      <c r="G24" s="4">
        <v>300</v>
      </c>
      <c r="H24" s="4">
        <v>20</v>
      </c>
      <c r="I24" s="4">
        <v>20</v>
      </c>
      <c r="J24" s="4"/>
      <c r="K24" s="4">
        <f>IF($F$18=0,"0,00",(1+$F$18)*(F24+G24+H24+I24)+J24)</f>
        <v>1655.2269000000001</v>
      </c>
      <c r="L24" s="32">
        <f>IF(D24=0,0,ROUND((K24*E24/D24),2))</f>
        <v>827.61</v>
      </c>
      <c r="M24" s="33">
        <v>5</v>
      </c>
      <c r="N24" s="14">
        <v>20</v>
      </c>
      <c r="O24" s="34">
        <f>IF(OR(M24="",N24=""),"",VLOOKUP(CONCATENATE(M24," dienų darbo savaitė"),'Atostogų išmokų FN'!$A$8:$AH$9,N24-16)/100)</f>
        <v>8.6199999999999999E-2</v>
      </c>
      <c r="P24" s="32">
        <f>IF(M24="",0,(L24-(((J24+H24+(H24*$F$18))*E24/D24)))*O24)</f>
        <v>70.464103800000004</v>
      </c>
      <c r="Q24" s="4">
        <v>2</v>
      </c>
      <c r="R24" s="34">
        <f>IF(OR(M24="",Q24=""),"",HLOOKUP(Q24,'Papild.poilsio d. išmokų FN '!$C$6:$Q$8,3,0)/100)</f>
        <v>0.10580000000000001</v>
      </c>
      <c r="S24" s="32">
        <f>+IF(Q24="",0,(L24-(((J24+H24+(H24*$F$18))*E24/D24)))*R24)</f>
        <v>86.486104200000014</v>
      </c>
      <c r="T24" s="62"/>
    </row>
    <row r="25" spans="1:20" x14ac:dyDescent="0.2">
      <c r="A25" s="39" t="s">
        <v>50</v>
      </c>
      <c r="B25" s="3" t="s">
        <v>53</v>
      </c>
      <c r="C25" s="3" t="s">
        <v>54</v>
      </c>
      <c r="D25" s="4">
        <v>20</v>
      </c>
      <c r="E25" s="4">
        <v>10</v>
      </c>
      <c r="F25" s="4">
        <v>1289</v>
      </c>
      <c r="G25" s="4">
        <v>300</v>
      </c>
      <c r="H25" s="4">
        <v>20</v>
      </c>
      <c r="I25" s="4">
        <v>20</v>
      </c>
      <c r="J25" s="4">
        <v>50</v>
      </c>
      <c r="K25" s="4">
        <f>IF($F$18=0,"0,00",(1+$F$18)*(F25+G25+H25+I25)+J25)</f>
        <v>1705.2269000000001</v>
      </c>
      <c r="L25" s="32">
        <f t="shared" ref="L25:L68" si="0">IF(D25=0,0,ROUND((K25*E25/D25),2))</f>
        <v>852.61</v>
      </c>
      <c r="M25" s="33">
        <v>5</v>
      </c>
      <c r="N25" s="14">
        <v>20</v>
      </c>
      <c r="O25" s="34">
        <f>IF(OR(M25="",N25=""),"",VLOOKUP(CONCATENATE(M25," dienų darbo savaitė"),'Atostogų išmokų FN'!$A$8:$AH$9,N25-16)/100)</f>
        <v>8.6199999999999999E-2</v>
      </c>
      <c r="P25" s="32">
        <f t="shared" ref="P25:P68" si="1">IF(M25="",0,(L25-(((J25+H25+(H25*$F$18))*E25/D25)))*O25)</f>
        <v>70.464103800000004</v>
      </c>
      <c r="Q25" s="4"/>
      <c r="R25" s="34" t="str">
        <f>IF(OR(M25="",Q25=""),"",HLOOKUP(Q25,'Papild.poilsio d. išmokų FN '!$C$6:$Q$8,3,0)/100)</f>
        <v/>
      </c>
      <c r="S25" s="32">
        <f t="shared" ref="S25:S68" si="2">+IF(Q25="",0,(L25-(((J25+H25+(H25*$F$18))*E25/D25)))*R25)</f>
        <v>0</v>
      </c>
      <c r="T25" s="62"/>
    </row>
    <row r="26" spans="1:20" x14ac:dyDescent="0.2">
      <c r="A26" s="39" t="s">
        <v>50</v>
      </c>
      <c r="B26" s="3" t="s">
        <v>55</v>
      </c>
      <c r="C26" s="3" t="s">
        <v>56</v>
      </c>
      <c r="D26" s="4">
        <v>1</v>
      </c>
      <c r="E26" s="4">
        <v>0.5</v>
      </c>
      <c r="F26" s="4">
        <v>1933.4999999999998</v>
      </c>
      <c r="G26" s="4">
        <v>120</v>
      </c>
      <c r="H26" s="4"/>
      <c r="I26" s="4"/>
      <c r="J26" s="4"/>
      <c r="K26" s="4">
        <f t="shared" ref="K26:K68" si="3">IF($F$18=0,"0,00",(1+$F$18)*(F26+G26+H26+I26)+J26)</f>
        <v>2086.5613499999999</v>
      </c>
      <c r="L26" s="32">
        <f t="shared" si="0"/>
        <v>1043.28</v>
      </c>
      <c r="M26" s="33"/>
      <c r="N26" s="14"/>
      <c r="O26" s="34" t="str">
        <f>IF(OR(M26="",N26=""),"",VLOOKUP(CONCATENATE(M26," dienų darbo savaitė"),'Atostogų išmokų FN'!$A$8:$AH$9,N26-16)/100)</f>
        <v/>
      </c>
      <c r="P26" s="32">
        <f t="shared" si="1"/>
        <v>0</v>
      </c>
      <c r="Q26" s="4"/>
      <c r="R26" s="34" t="str">
        <f>IF(OR(M26="",Q26=""),"",HLOOKUP(Q26,'Papild.poilsio d. išmokų FN '!$C$6:$Q$8,3,0)/100)</f>
        <v/>
      </c>
      <c r="S26" s="32">
        <f t="shared" si="2"/>
        <v>0</v>
      </c>
      <c r="T26" s="62"/>
    </row>
    <row r="27" spans="1:20" x14ac:dyDescent="0.2">
      <c r="A27" s="39" t="s">
        <v>57</v>
      </c>
      <c r="B27" s="3" t="s">
        <v>58</v>
      </c>
      <c r="C27" s="3" t="s">
        <v>59</v>
      </c>
      <c r="D27" s="4">
        <v>2</v>
      </c>
      <c r="E27" s="4">
        <v>1</v>
      </c>
      <c r="F27" s="4">
        <v>902.3</v>
      </c>
      <c r="G27" s="4">
        <v>70</v>
      </c>
      <c r="H27" s="4"/>
      <c r="I27" s="4"/>
      <c r="J27" s="4"/>
      <c r="K27" s="4">
        <f t="shared" si="3"/>
        <v>987.95402999999999</v>
      </c>
      <c r="L27" s="32">
        <f t="shared" si="0"/>
        <v>493.98</v>
      </c>
      <c r="M27" s="33"/>
      <c r="N27" s="14"/>
      <c r="O27" s="34" t="str">
        <f>IF(OR(M27="",N27=""),"",VLOOKUP(CONCATENATE(M27," dienų darbo savaitė"),'Atostogų išmokų FN'!$A$8:$AH$9,N27-16)/100)</f>
        <v/>
      </c>
      <c r="P27" s="32">
        <f t="shared" si="1"/>
        <v>0</v>
      </c>
      <c r="Q27" s="4"/>
      <c r="R27" s="34" t="str">
        <f>IF(OR(M27="",Q27=""),"",HLOOKUP(Q27,'Papild.poilsio d. išmokų FN '!$C$6:$Q$8,3,0)/100)</f>
        <v/>
      </c>
      <c r="S27" s="32">
        <f t="shared" si="2"/>
        <v>0</v>
      </c>
      <c r="T27" s="62"/>
    </row>
    <row r="28" spans="1:20" x14ac:dyDescent="0.2">
      <c r="A28" s="39" t="s">
        <v>57</v>
      </c>
      <c r="B28" s="3" t="s">
        <v>60</v>
      </c>
      <c r="C28" s="3" t="s">
        <v>61</v>
      </c>
      <c r="D28" s="4">
        <v>3</v>
      </c>
      <c r="E28" s="4">
        <v>2</v>
      </c>
      <c r="F28" s="4">
        <v>902.3</v>
      </c>
      <c r="G28" s="4">
        <v>70</v>
      </c>
      <c r="H28" s="4"/>
      <c r="I28" s="4"/>
      <c r="J28" s="4"/>
      <c r="K28" s="4">
        <f t="shared" si="3"/>
        <v>987.95402999999999</v>
      </c>
      <c r="L28" s="32">
        <f t="shared" si="0"/>
        <v>658.64</v>
      </c>
      <c r="M28" s="33"/>
      <c r="N28" s="14"/>
      <c r="O28" s="34" t="str">
        <f>IF(OR(M28="",N28=""),"",VLOOKUP(CONCATENATE(M28," dienų darbo savaitė"),'Atostogų išmokų FN'!$A$8:$AH$9,N28-16)/100)</f>
        <v/>
      </c>
      <c r="P28" s="32">
        <f t="shared" si="1"/>
        <v>0</v>
      </c>
      <c r="Q28" s="4"/>
      <c r="R28" s="34" t="str">
        <f>IF(OR(M28="",Q28=""),"",HLOOKUP(Q28,'Papild.poilsio d. išmokų FN '!$C$6:$Q$8,3,0)/100)</f>
        <v/>
      </c>
      <c r="S28" s="32">
        <f t="shared" si="2"/>
        <v>0</v>
      </c>
      <c r="T28" s="62"/>
    </row>
    <row r="29" spans="1:20" x14ac:dyDescent="0.2">
      <c r="A29" s="39" t="s">
        <v>57</v>
      </c>
      <c r="B29" s="3" t="s">
        <v>62</v>
      </c>
      <c r="C29" s="3" t="s">
        <v>63</v>
      </c>
      <c r="D29" s="4">
        <v>4</v>
      </c>
      <c r="E29" s="4">
        <v>3</v>
      </c>
      <c r="F29" s="4">
        <v>902.3</v>
      </c>
      <c r="G29" s="4">
        <v>70</v>
      </c>
      <c r="H29" s="4"/>
      <c r="I29" s="4"/>
      <c r="J29" s="4"/>
      <c r="K29" s="4">
        <f t="shared" si="3"/>
        <v>987.95402999999999</v>
      </c>
      <c r="L29" s="32">
        <f t="shared" si="0"/>
        <v>740.97</v>
      </c>
      <c r="M29" s="33"/>
      <c r="N29" s="14"/>
      <c r="O29" s="34" t="str">
        <f>IF(OR(M29="",N29=""),"",VLOOKUP(CONCATENATE(M29," dienų darbo savaitė"),'Atostogų išmokų FN'!$A$8:$AH$9,N29-16)/100)</f>
        <v/>
      </c>
      <c r="P29" s="32">
        <f t="shared" si="1"/>
        <v>0</v>
      </c>
      <c r="Q29" s="4"/>
      <c r="R29" s="34" t="str">
        <f>IF(OR(M29="",Q29=""),"",HLOOKUP(Q29,'Papild.poilsio d. išmokų FN '!$C$6:$Q$8,3,0)/100)</f>
        <v/>
      </c>
      <c r="S29" s="32">
        <f t="shared" si="2"/>
        <v>0</v>
      </c>
      <c r="T29" s="62"/>
    </row>
    <row r="30" spans="1:20" x14ac:dyDescent="0.2">
      <c r="A30" s="39" t="s">
        <v>64</v>
      </c>
      <c r="B30" s="3" t="s">
        <v>65</v>
      </c>
      <c r="C30" s="3" t="s">
        <v>66</v>
      </c>
      <c r="D30" s="4">
        <v>5</v>
      </c>
      <c r="E30" s="4">
        <v>4</v>
      </c>
      <c r="F30" s="4">
        <v>1224.55</v>
      </c>
      <c r="G30" s="4">
        <v>130</v>
      </c>
      <c r="H30" s="4"/>
      <c r="I30" s="4"/>
      <c r="J30" s="4"/>
      <c r="K30" s="4">
        <f t="shared" si="3"/>
        <v>1376.3582549999999</v>
      </c>
      <c r="L30" s="32">
        <f t="shared" si="0"/>
        <v>1101.0899999999999</v>
      </c>
      <c r="M30" s="33"/>
      <c r="N30" s="14"/>
      <c r="O30" s="34" t="str">
        <f>IF(OR(M30="",N30=""),"",VLOOKUP(CONCATENATE(M30," dienų darbo savaitė"),'Atostogų išmokų FN'!$A$8:$AH$9,N30-16)/100)</f>
        <v/>
      </c>
      <c r="P30" s="32">
        <f t="shared" si="1"/>
        <v>0</v>
      </c>
      <c r="Q30" s="4"/>
      <c r="R30" s="34" t="str">
        <f>IF(OR(M30="",Q30=""),"",HLOOKUP(Q30,'Papild.poilsio d. išmokų FN '!$C$6:$Q$8,3,0)/100)</f>
        <v/>
      </c>
      <c r="S30" s="32">
        <f t="shared" si="2"/>
        <v>0</v>
      </c>
      <c r="T30" s="62"/>
    </row>
    <row r="31" spans="1:20" x14ac:dyDescent="0.2">
      <c r="A31" s="39"/>
      <c r="B31" s="3"/>
      <c r="C31" s="3"/>
      <c r="D31" s="4"/>
      <c r="E31" s="4"/>
      <c r="F31" s="4"/>
      <c r="G31" s="4"/>
      <c r="H31" s="4"/>
      <c r="I31" s="4"/>
      <c r="J31" s="4"/>
      <c r="K31" s="4">
        <f t="shared" si="3"/>
        <v>0</v>
      </c>
      <c r="L31" s="32">
        <f t="shared" si="0"/>
        <v>0</v>
      </c>
      <c r="M31" s="33"/>
      <c r="N31" s="14"/>
      <c r="O31" s="34" t="str">
        <f>IF(OR(M31="",N31=""),"",VLOOKUP(CONCATENATE(M31," dienų darbo savaitė"),'Atostogų išmokų FN'!$A$8:$AH$9,N31-16)/100)</f>
        <v/>
      </c>
      <c r="P31" s="32">
        <f t="shared" si="1"/>
        <v>0</v>
      </c>
      <c r="Q31" s="4"/>
      <c r="R31" s="34" t="str">
        <f>IF(OR(M31="",Q31=""),"",HLOOKUP(Q31,'Papild.poilsio d. išmokų FN '!$C$6:$Q$8,3,0)/100)</f>
        <v/>
      </c>
      <c r="S31" s="32">
        <f t="shared" si="2"/>
        <v>0</v>
      </c>
      <c r="T31" s="62"/>
    </row>
    <row r="32" spans="1:20" x14ac:dyDescent="0.2">
      <c r="A32" s="39"/>
      <c r="B32" s="3"/>
      <c r="C32" s="3"/>
      <c r="D32" s="4"/>
      <c r="E32" s="4"/>
      <c r="F32" s="4"/>
      <c r="G32" s="4"/>
      <c r="H32" s="4"/>
      <c r="I32" s="4"/>
      <c r="J32" s="4"/>
      <c r="K32" s="4">
        <f t="shared" si="3"/>
        <v>0</v>
      </c>
      <c r="L32" s="32">
        <f t="shared" si="0"/>
        <v>0</v>
      </c>
      <c r="M32" s="33"/>
      <c r="N32" s="14"/>
      <c r="O32" s="34" t="str">
        <f>IF(OR(M32="",N32=""),"",VLOOKUP(CONCATENATE(M32," dienų darbo savaitė"),'Atostogų išmokų FN'!$A$8:$AH$9,N32-16)/100)</f>
        <v/>
      </c>
      <c r="P32" s="32">
        <f t="shared" si="1"/>
        <v>0</v>
      </c>
      <c r="Q32" s="4"/>
      <c r="R32" s="34" t="str">
        <f>IF(OR(M32="",Q32=""),"",HLOOKUP(Q32,'Papild.poilsio d. išmokų FN '!$C$6:$Q$8,3,0)/100)</f>
        <v/>
      </c>
      <c r="S32" s="32">
        <f t="shared" si="2"/>
        <v>0</v>
      </c>
      <c r="T32" s="62"/>
    </row>
    <row r="33" spans="1:20" x14ac:dyDescent="0.2">
      <c r="A33" s="39"/>
      <c r="B33" s="3"/>
      <c r="C33" s="3"/>
      <c r="D33" s="4"/>
      <c r="E33" s="4"/>
      <c r="F33" s="4"/>
      <c r="G33" s="4"/>
      <c r="H33" s="4"/>
      <c r="I33" s="4"/>
      <c r="J33" s="4"/>
      <c r="K33" s="4">
        <f t="shared" si="3"/>
        <v>0</v>
      </c>
      <c r="L33" s="32">
        <f t="shared" si="0"/>
        <v>0</v>
      </c>
      <c r="M33" s="33"/>
      <c r="N33" s="14"/>
      <c r="O33" s="34" t="str">
        <f>IF(OR(M33="",N33=""),"",VLOOKUP(CONCATENATE(M33," dienų darbo savaitė"),'Atostogų išmokų FN'!$A$8:$AH$9,N33-16)/100)</f>
        <v/>
      </c>
      <c r="P33" s="32">
        <f t="shared" si="1"/>
        <v>0</v>
      </c>
      <c r="Q33" s="4"/>
      <c r="R33" s="34" t="str">
        <f>IF(OR(M33="",Q33=""),"",HLOOKUP(Q33,'Papild.poilsio d. išmokų FN '!$C$6:$Q$8,3,0)/100)</f>
        <v/>
      </c>
      <c r="S33" s="32">
        <f t="shared" si="2"/>
        <v>0</v>
      </c>
      <c r="T33" s="62"/>
    </row>
    <row r="34" spans="1:20" x14ac:dyDescent="0.2">
      <c r="A34" s="39"/>
      <c r="B34" s="3"/>
      <c r="C34" s="3"/>
      <c r="D34" s="4"/>
      <c r="E34" s="4"/>
      <c r="F34" s="4"/>
      <c r="G34" s="4"/>
      <c r="H34" s="4"/>
      <c r="I34" s="4"/>
      <c r="J34" s="4"/>
      <c r="K34" s="4">
        <f t="shared" si="3"/>
        <v>0</v>
      </c>
      <c r="L34" s="32">
        <f t="shared" si="0"/>
        <v>0</v>
      </c>
      <c r="M34" s="33"/>
      <c r="N34" s="14"/>
      <c r="O34" s="34" t="str">
        <f>IF(OR(M34="",N34=""),"",VLOOKUP(CONCATENATE(M34," dienų darbo savaitė"),'Atostogų išmokų FN'!$A$8:$AH$9,N34-16)/100)</f>
        <v/>
      </c>
      <c r="P34" s="32">
        <f t="shared" si="1"/>
        <v>0</v>
      </c>
      <c r="Q34" s="4"/>
      <c r="R34" s="34" t="str">
        <f>IF(OR(M34="",Q34=""),"",HLOOKUP(Q34,'Papild.poilsio d. išmokų FN '!$C$6:$Q$8,3,0)/100)</f>
        <v/>
      </c>
      <c r="S34" s="32">
        <f t="shared" si="2"/>
        <v>0</v>
      </c>
      <c r="T34" s="62"/>
    </row>
    <row r="35" spans="1:20" x14ac:dyDescent="0.2">
      <c r="A35" s="39"/>
      <c r="B35" s="3"/>
      <c r="C35" s="3"/>
      <c r="D35" s="4"/>
      <c r="E35" s="4"/>
      <c r="F35" s="4"/>
      <c r="G35" s="4"/>
      <c r="H35" s="4"/>
      <c r="I35" s="4"/>
      <c r="J35" s="4"/>
      <c r="K35" s="4">
        <f t="shared" si="3"/>
        <v>0</v>
      </c>
      <c r="L35" s="32">
        <f t="shared" si="0"/>
        <v>0</v>
      </c>
      <c r="M35" s="33"/>
      <c r="N35" s="14"/>
      <c r="O35" s="34" t="str">
        <f>IF(OR(M35="",N35=""),"",VLOOKUP(CONCATENATE(M35," dienų darbo savaitė"),'Atostogų išmokų FN'!$A$8:$AH$9,N35-16)/100)</f>
        <v/>
      </c>
      <c r="P35" s="32">
        <f t="shared" si="1"/>
        <v>0</v>
      </c>
      <c r="Q35" s="4"/>
      <c r="R35" s="34" t="str">
        <f>IF(OR(M35="",Q35=""),"",HLOOKUP(Q35,'Papild.poilsio d. išmokų FN '!$C$6:$Q$8,3,0)/100)</f>
        <v/>
      </c>
      <c r="S35" s="32">
        <f t="shared" si="2"/>
        <v>0</v>
      </c>
      <c r="T35" s="62"/>
    </row>
    <row r="36" spans="1:20" x14ac:dyDescent="0.2">
      <c r="A36" s="39"/>
      <c r="B36" s="3"/>
      <c r="C36" s="3"/>
      <c r="D36" s="4"/>
      <c r="E36" s="4"/>
      <c r="F36" s="4"/>
      <c r="G36" s="4"/>
      <c r="H36" s="4"/>
      <c r="I36" s="4"/>
      <c r="J36" s="4"/>
      <c r="K36" s="4">
        <f t="shared" si="3"/>
        <v>0</v>
      </c>
      <c r="L36" s="32">
        <f t="shared" si="0"/>
        <v>0</v>
      </c>
      <c r="M36" s="33"/>
      <c r="N36" s="14"/>
      <c r="O36" s="34" t="str">
        <f>IF(OR(M36="",N36=""),"",VLOOKUP(CONCATENATE(M36," dienų darbo savaitė"),'Atostogų išmokų FN'!$A$8:$AH$9,N36-16)/100)</f>
        <v/>
      </c>
      <c r="P36" s="32">
        <f t="shared" si="1"/>
        <v>0</v>
      </c>
      <c r="Q36" s="4"/>
      <c r="R36" s="34" t="str">
        <f>IF(OR(M36="",Q36=""),"",HLOOKUP(Q36,'Papild.poilsio d. išmokų FN '!$C$6:$Q$8,3,0)/100)</f>
        <v/>
      </c>
      <c r="S36" s="32">
        <f t="shared" si="2"/>
        <v>0</v>
      </c>
      <c r="T36" s="62"/>
    </row>
    <row r="37" spans="1:20" x14ac:dyDescent="0.2">
      <c r="A37" s="39"/>
      <c r="B37" s="3"/>
      <c r="C37" s="3"/>
      <c r="D37" s="4"/>
      <c r="E37" s="4"/>
      <c r="F37" s="4"/>
      <c r="G37" s="4"/>
      <c r="H37" s="4"/>
      <c r="I37" s="4"/>
      <c r="J37" s="4"/>
      <c r="K37" s="4">
        <f t="shared" si="3"/>
        <v>0</v>
      </c>
      <c r="L37" s="32">
        <f t="shared" si="0"/>
        <v>0</v>
      </c>
      <c r="M37" s="33"/>
      <c r="N37" s="14"/>
      <c r="O37" s="34" t="str">
        <f>IF(OR(M37="",N37=""),"",VLOOKUP(CONCATENATE(M37," dienų darbo savaitė"),'Atostogų išmokų FN'!$A$8:$AH$9,N37-16)/100)</f>
        <v/>
      </c>
      <c r="P37" s="32">
        <f t="shared" si="1"/>
        <v>0</v>
      </c>
      <c r="Q37" s="4"/>
      <c r="R37" s="34" t="str">
        <f>IF(OR(M37="",Q37=""),"",HLOOKUP(Q37,'Papild.poilsio d. išmokų FN '!$C$6:$Q$8,3,0)/100)</f>
        <v/>
      </c>
      <c r="S37" s="32">
        <f t="shared" si="2"/>
        <v>0</v>
      </c>
      <c r="T37" s="62"/>
    </row>
    <row r="38" spans="1:20" x14ac:dyDescent="0.2">
      <c r="A38" s="39"/>
      <c r="B38" s="3"/>
      <c r="C38" s="3"/>
      <c r="D38" s="4"/>
      <c r="E38" s="4"/>
      <c r="F38" s="4"/>
      <c r="G38" s="4"/>
      <c r="H38" s="4"/>
      <c r="I38" s="4"/>
      <c r="J38" s="4"/>
      <c r="K38" s="4">
        <f t="shared" si="3"/>
        <v>0</v>
      </c>
      <c r="L38" s="32">
        <f t="shared" si="0"/>
        <v>0</v>
      </c>
      <c r="M38" s="33"/>
      <c r="N38" s="14"/>
      <c r="O38" s="34" t="str">
        <f>IF(OR(M38="",N38=""),"",VLOOKUP(CONCATENATE(M38," dienų darbo savaitė"),'Atostogų išmokų FN'!$A$8:$AH$9,N38-16)/100)</f>
        <v/>
      </c>
      <c r="P38" s="32">
        <f t="shared" si="1"/>
        <v>0</v>
      </c>
      <c r="Q38" s="4"/>
      <c r="R38" s="34" t="str">
        <f>IF(OR(M38="",Q38=""),"",HLOOKUP(Q38,'Papild.poilsio d. išmokų FN '!$C$6:$Q$8,3,0)/100)</f>
        <v/>
      </c>
      <c r="S38" s="32">
        <f t="shared" si="2"/>
        <v>0</v>
      </c>
      <c r="T38" s="62"/>
    </row>
    <row r="39" spans="1:20" x14ac:dyDescent="0.2">
      <c r="A39" s="39"/>
      <c r="B39" s="3"/>
      <c r="C39" s="3"/>
      <c r="D39" s="4"/>
      <c r="E39" s="4"/>
      <c r="F39" s="4"/>
      <c r="G39" s="4"/>
      <c r="H39" s="4"/>
      <c r="I39" s="4"/>
      <c r="J39" s="4"/>
      <c r="K39" s="4">
        <f t="shared" si="3"/>
        <v>0</v>
      </c>
      <c r="L39" s="32">
        <f t="shared" si="0"/>
        <v>0</v>
      </c>
      <c r="M39" s="33"/>
      <c r="N39" s="14"/>
      <c r="O39" s="34" t="str">
        <f>IF(OR(M39="",N39=""),"",VLOOKUP(CONCATENATE(M39," dienų darbo savaitė"),'Atostogų išmokų FN'!$A$8:$AH$9,N39-16)/100)</f>
        <v/>
      </c>
      <c r="P39" s="32">
        <f t="shared" si="1"/>
        <v>0</v>
      </c>
      <c r="Q39" s="4"/>
      <c r="R39" s="34" t="str">
        <f>IF(OR(M39="",Q39=""),"",HLOOKUP(Q39,'Papild.poilsio d. išmokų FN '!$C$6:$Q$8,3,0)/100)</f>
        <v/>
      </c>
      <c r="S39" s="32">
        <f t="shared" si="2"/>
        <v>0</v>
      </c>
      <c r="T39" s="62"/>
    </row>
    <row r="40" spans="1:20" x14ac:dyDescent="0.2">
      <c r="A40" s="39"/>
      <c r="B40" s="3"/>
      <c r="C40" s="3"/>
      <c r="D40" s="4"/>
      <c r="E40" s="4"/>
      <c r="F40" s="4"/>
      <c r="G40" s="4"/>
      <c r="H40" s="4"/>
      <c r="I40" s="4"/>
      <c r="J40" s="4"/>
      <c r="K40" s="4">
        <f t="shared" si="3"/>
        <v>0</v>
      </c>
      <c r="L40" s="32">
        <f t="shared" si="0"/>
        <v>0</v>
      </c>
      <c r="M40" s="33"/>
      <c r="N40" s="14"/>
      <c r="O40" s="34" t="str">
        <f>IF(OR(M40="",N40=""),"",VLOOKUP(CONCATENATE(M40," dienų darbo savaitė"),'Atostogų išmokų FN'!$A$8:$AH$9,N40-16)/100)</f>
        <v/>
      </c>
      <c r="P40" s="32">
        <f t="shared" si="1"/>
        <v>0</v>
      </c>
      <c r="Q40" s="4"/>
      <c r="R40" s="34" t="str">
        <f>IF(OR(M40="",Q40=""),"",HLOOKUP(Q40,'Papild.poilsio d. išmokų FN '!$C$6:$Q$8,3,0)/100)</f>
        <v/>
      </c>
      <c r="S40" s="32">
        <f t="shared" si="2"/>
        <v>0</v>
      </c>
      <c r="T40" s="62"/>
    </row>
    <row r="41" spans="1:20" x14ac:dyDescent="0.2">
      <c r="A41" s="39"/>
      <c r="B41" s="3"/>
      <c r="C41" s="3"/>
      <c r="D41" s="4"/>
      <c r="E41" s="4"/>
      <c r="F41" s="4"/>
      <c r="G41" s="4"/>
      <c r="H41" s="4"/>
      <c r="I41" s="4"/>
      <c r="J41" s="4"/>
      <c r="K41" s="4">
        <f t="shared" si="3"/>
        <v>0</v>
      </c>
      <c r="L41" s="32">
        <f t="shared" si="0"/>
        <v>0</v>
      </c>
      <c r="M41" s="33"/>
      <c r="N41" s="14"/>
      <c r="O41" s="34" t="str">
        <f>IF(OR(M41="",N41=""),"",VLOOKUP(CONCATENATE(M41," dienų darbo savaitė"),'Atostogų išmokų FN'!$A$8:$AH$9,N41-16)/100)</f>
        <v/>
      </c>
      <c r="P41" s="32">
        <f t="shared" si="1"/>
        <v>0</v>
      </c>
      <c r="Q41" s="4"/>
      <c r="R41" s="34" t="str">
        <f>IF(OR(M41="",Q41=""),"",HLOOKUP(Q41,'Papild.poilsio d. išmokų FN '!$C$6:$Q$8,3,0)/100)</f>
        <v/>
      </c>
      <c r="S41" s="32">
        <f t="shared" si="2"/>
        <v>0</v>
      </c>
      <c r="T41" s="62"/>
    </row>
    <row r="42" spans="1:20" x14ac:dyDescent="0.2">
      <c r="A42" s="39"/>
      <c r="B42" s="3"/>
      <c r="C42" s="3"/>
      <c r="D42" s="4"/>
      <c r="E42" s="4"/>
      <c r="F42" s="4"/>
      <c r="G42" s="4"/>
      <c r="H42" s="4"/>
      <c r="I42" s="4"/>
      <c r="J42" s="4"/>
      <c r="K42" s="4">
        <f t="shared" si="3"/>
        <v>0</v>
      </c>
      <c r="L42" s="32">
        <f t="shared" si="0"/>
        <v>0</v>
      </c>
      <c r="M42" s="33"/>
      <c r="N42" s="14"/>
      <c r="O42" s="34" t="str">
        <f>IF(OR(M42="",N42=""),"",VLOOKUP(CONCATENATE(M42," dienų darbo savaitė"),'Atostogų išmokų FN'!$A$8:$AH$9,N42-16)/100)</f>
        <v/>
      </c>
      <c r="P42" s="32">
        <f t="shared" si="1"/>
        <v>0</v>
      </c>
      <c r="Q42" s="4"/>
      <c r="R42" s="34" t="str">
        <f>IF(OR(M42="",Q42=""),"",HLOOKUP(Q42,'Papild.poilsio d. išmokų FN '!$C$6:$Q$8,3,0)/100)</f>
        <v/>
      </c>
      <c r="S42" s="32">
        <f t="shared" si="2"/>
        <v>0</v>
      </c>
      <c r="T42" s="62"/>
    </row>
    <row r="43" spans="1:20" x14ac:dyDescent="0.2">
      <c r="A43" s="39"/>
      <c r="B43" s="3"/>
      <c r="C43" s="3"/>
      <c r="D43" s="4"/>
      <c r="E43" s="4"/>
      <c r="F43" s="4"/>
      <c r="G43" s="4"/>
      <c r="H43" s="4"/>
      <c r="I43" s="4"/>
      <c r="J43" s="4"/>
      <c r="K43" s="4">
        <f t="shared" si="3"/>
        <v>0</v>
      </c>
      <c r="L43" s="32">
        <f t="shared" si="0"/>
        <v>0</v>
      </c>
      <c r="M43" s="33"/>
      <c r="N43" s="14"/>
      <c r="O43" s="34" t="str">
        <f>IF(OR(M43="",N43=""),"",VLOOKUP(CONCATENATE(M43," dienų darbo savaitė"),'Atostogų išmokų FN'!$A$8:$AH$9,N43-16)/100)</f>
        <v/>
      </c>
      <c r="P43" s="32">
        <f t="shared" si="1"/>
        <v>0</v>
      </c>
      <c r="Q43" s="4"/>
      <c r="R43" s="34" t="str">
        <f>IF(OR(M43="",Q43=""),"",HLOOKUP(Q43,'Papild.poilsio d. išmokų FN '!$C$6:$Q$8,3,0)/100)</f>
        <v/>
      </c>
      <c r="S43" s="32">
        <f t="shared" si="2"/>
        <v>0</v>
      </c>
      <c r="T43" s="62"/>
    </row>
    <row r="44" spans="1:20" x14ac:dyDescent="0.2">
      <c r="A44" s="39"/>
      <c r="B44" s="3"/>
      <c r="C44" s="3"/>
      <c r="D44" s="4"/>
      <c r="E44" s="4"/>
      <c r="F44" s="4"/>
      <c r="G44" s="4"/>
      <c r="H44" s="4"/>
      <c r="I44" s="4"/>
      <c r="J44" s="4"/>
      <c r="K44" s="4">
        <f t="shared" si="3"/>
        <v>0</v>
      </c>
      <c r="L44" s="32">
        <f t="shared" si="0"/>
        <v>0</v>
      </c>
      <c r="M44" s="33"/>
      <c r="N44" s="14"/>
      <c r="O44" s="34" t="str">
        <f>IF(OR(M44="",N44=""),"",VLOOKUP(CONCATENATE(M44," dienų darbo savaitė"),'Atostogų išmokų FN'!$A$8:$AH$9,N44-16)/100)</f>
        <v/>
      </c>
      <c r="P44" s="32">
        <f t="shared" si="1"/>
        <v>0</v>
      </c>
      <c r="Q44" s="4"/>
      <c r="R44" s="34" t="str">
        <f>IF(OR(M44="",Q44=""),"",HLOOKUP(Q44,'Papild.poilsio d. išmokų FN '!$C$6:$Q$8,3,0)/100)</f>
        <v/>
      </c>
      <c r="S44" s="32">
        <f t="shared" si="2"/>
        <v>0</v>
      </c>
      <c r="T44" s="62"/>
    </row>
    <row r="45" spans="1:20" x14ac:dyDescent="0.2">
      <c r="A45" s="39"/>
      <c r="B45" s="3"/>
      <c r="C45" s="3"/>
      <c r="D45" s="4"/>
      <c r="E45" s="4"/>
      <c r="F45" s="4"/>
      <c r="G45" s="4"/>
      <c r="H45" s="4"/>
      <c r="I45" s="4"/>
      <c r="J45" s="4"/>
      <c r="K45" s="4">
        <f t="shared" si="3"/>
        <v>0</v>
      </c>
      <c r="L45" s="32">
        <f t="shared" si="0"/>
        <v>0</v>
      </c>
      <c r="M45" s="33"/>
      <c r="N45" s="14"/>
      <c r="O45" s="34" t="str">
        <f>IF(OR(M45="",N45=""),"",VLOOKUP(CONCATENATE(M45," dienų darbo savaitė"),'Atostogų išmokų FN'!$A$8:$AH$9,N45-16)/100)</f>
        <v/>
      </c>
      <c r="P45" s="32">
        <f t="shared" si="1"/>
        <v>0</v>
      </c>
      <c r="Q45" s="4"/>
      <c r="R45" s="34" t="str">
        <f>IF(OR(M45="",Q45=""),"",HLOOKUP(Q45,'Papild.poilsio d. išmokų FN '!$C$6:$Q$8,3,0)/100)</f>
        <v/>
      </c>
      <c r="S45" s="32">
        <f t="shared" si="2"/>
        <v>0</v>
      </c>
      <c r="T45" s="62"/>
    </row>
    <row r="46" spans="1:20" x14ac:dyDescent="0.2">
      <c r="A46" s="39"/>
      <c r="B46" s="3"/>
      <c r="C46" s="3"/>
      <c r="D46" s="4"/>
      <c r="E46" s="4"/>
      <c r="F46" s="4"/>
      <c r="G46" s="4"/>
      <c r="H46" s="4"/>
      <c r="I46" s="4"/>
      <c r="J46" s="4"/>
      <c r="K46" s="4">
        <f t="shared" si="3"/>
        <v>0</v>
      </c>
      <c r="L46" s="32">
        <f t="shared" si="0"/>
        <v>0</v>
      </c>
      <c r="M46" s="33"/>
      <c r="N46" s="14"/>
      <c r="O46" s="34" t="str">
        <f>IF(OR(M46="",N46=""),"",VLOOKUP(CONCATENATE(M46," dienų darbo savaitė"),'Atostogų išmokų FN'!$A$8:$AH$9,N46-16)/100)</f>
        <v/>
      </c>
      <c r="P46" s="32">
        <f t="shared" si="1"/>
        <v>0</v>
      </c>
      <c r="Q46" s="4"/>
      <c r="R46" s="34" t="str">
        <f>IF(OR(M46="",Q46=""),"",HLOOKUP(Q46,'Papild.poilsio d. išmokų FN '!$C$6:$Q$8,3,0)/100)</f>
        <v/>
      </c>
      <c r="S46" s="32">
        <f t="shared" si="2"/>
        <v>0</v>
      </c>
      <c r="T46" s="62"/>
    </row>
    <row r="47" spans="1:20" x14ac:dyDescent="0.2">
      <c r="A47" s="39"/>
      <c r="B47" s="3"/>
      <c r="C47" s="3"/>
      <c r="D47" s="4"/>
      <c r="E47" s="4"/>
      <c r="F47" s="4"/>
      <c r="G47" s="4"/>
      <c r="H47" s="4"/>
      <c r="I47" s="4"/>
      <c r="J47" s="4"/>
      <c r="K47" s="4">
        <f t="shared" si="3"/>
        <v>0</v>
      </c>
      <c r="L47" s="32">
        <f t="shared" si="0"/>
        <v>0</v>
      </c>
      <c r="M47" s="33"/>
      <c r="N47" s="14"/>
      <c r="O47" s="34" t="str">
        <f>IF(OR(M47="",N47=""),"",VLOOKUP(CONCATENATE(M47," dienų darbo savaitė"),'Atostogų išmokų FN'!$A$8:$AH$9,N47-16)/100)</f>
        <v/>
      </c>
      <c r="P47" s="32">
        <f t="shared" si="1"/>
        <v>0</v>
      </c>
      <c r="Q47" s="4"/>
      <c r="R47" s="34" t="str">
        <f>IF(OR(M47="",Q47=""),"",HLOOKUP(Q47,'Papild.poilsio d. išmokų FN '!$C$6:$Q$8,3,0)/100)</f>
        <v/>
      </c>
      <c r="S47" s="32">
        <f t="shared" si="2"/>
        <v>0</v>
      </c>
      <c r="T47" s="62"/>
    </row>
    <row r="48" spans="1:20" x14ac:dyDescent="0.2">
      <c r="A48" s="39"/>
      <c r="B48" s="3"/>
      <c r="C48" s="3"/>
      <c r="D48" s="4"/>
      <c r="E48" s="4"/>
      <c r="F48" s="4"/>
      <c r="G48" s="4"/>
      <c r="H48" s="4"/>
      <c r="I48" s="4"/>
      <c r="J48" s="4"/>
      <c r="K48" s="4">
        <f t="shared" si="3"/>
        <v>0</v>
      </c>
      <c r="L48" s="32">
        <f t="shared" si="0"/>
        <v>0</v>
      </c>
      <c r="M48" s="33"/>
      <c r="N48" s="14"/>
      <c r="O48" s="34" t="str">
        <f>IF(OR(M48="",N48=""),"",VLOOKUP(CONCATENATE(M48," dienų darbo savaitė"),'Atostogų išmokų FN'!$A$8:$AH$9,N48-16)/100)</f>
        <v/>
      </c>
      <c r="P48" s="32">
        <f t="shared" si="1"/>
        <v>0</v>
      </c>
      <c r="Q48" s="4"/>
      <c r="R48" s="34" t="str">
        <f>IF(OR(M48="",Q48=""),"",HLOOKUP(Q48,'Papild.poilsio d. išmokų FN '!$C$6:$Q$8,3,0)/100)</f>
        <v/>
      </c>
      <c r="S48" s="32">
        <f t="shared" si="2"/>
        <v>0</v>
      </c>
      <c r="T48" s="62"/>
    </row>
    <row r="49" spans="1:20" x14ac:dyDescent="0.2">
      <c r="A49" s="39"/>
      <c r="B49" s="3"/>
      <c r="C49" s="3"/>
      <c r="D49" s="4"/>
      <c r="E49" s="4"/>
      <c r="F49" s="4"/>
      <c r="G49" s="4"/>
      <c r="H49" s="4"/>
      <c r="I49" s="4"/>
      <c r="J49" s="4"/>
      <c r="K49" s="4">
        <f t="shared" si="3"/>
        <v>0</v>
      </c>
      <c r="L49" s="32">
        <f t="shared" si="0"/>
        <v>0</v>
      </c>
      <c r="M49" s="33"/>
      <c r="N49" s="14"/>
      <c r="O49" s="34" t="str">
        <f>IF(OR(M49="",N49=""),"",VLOOKUP(CONCATENATE(M49," dienų darbo savaitė"),'Atostogų išmokų FN'!$A$8:$AH$9,N49-16)/100)</f>
        <v/>
      </c>
      <c r="P49" s="32">
        <f t="shared" si="1"/>
        <v>0</v>
      </c>
      <c r="Q49" s="4"/>
      <c r="R49" s="34" t="str">
        <f>IF(OR(M49="",Q49=""),"",HLOOKUP(Q49,'Papild.poilsio d. išmokų FN '!$C$6:$Q$8,3,0)/100)</f>
        <v/>
      </c>
      <c r="S49" s="32">
        <f t="shared" si="2"/>
        <v>0</v>
      </c>
      <c r="T49" s="62"/>
    </row>
    <row r="50" spans="1:20" x14ac:dyDescent="0.2">
      <c r="A50" s="39"/>
      <c r="B50" s="3"/>
      <c r="C50" s="3"/>
      <c r="D50" s="4"/>
      <c r="E50" s="4"/>
      <c r="F50" s="4"/>
      <c r="G50" s="4"/>
      <c r="H50" s="4"/>
      <c r="I50" s="4"/>
      <c r="J50" s="4"/>
      <c r="K50" s="4">
        <f t="shared" si="3"/>
        <v>0</v>
      </c>
      <c r="L50" s="32">
        <f t="shared" si="0"/>
        <v>0</v>
      </c>
      <c r="M50" s="33"/>
      <c r="N50" s="14"/>
      <c r="O50" s="34" t="str">
        <f>IF(OR(M50="",N50=""),"",VLOOKUP(CONCATENATE(M50," dienų darbo savaitė"),'Atostogų išmokų FN'!$A$8:$AH$9,N50-16)/100)</f>
        <v/>
      </c>
      <c r="P50" s="32">
        <f t="shared" si="1"/>
        <v>0</v>
      </c>
      <c r="Q50" s="4"/>
      <c r="R50" s="34" t="str">
        <f>IF(OR(M50="",Q50=""),"",HLOOKUP(Q50,'Papild.poilsio d. išmokų FN '!$C$6:$Q$8,3,0)/100)</f>
        <v/>
      </c>
      <c r="S50" s="32">
        <f t="shared" si="2"/>
        <v>0</v>
      </c>
      <c r="T50" s="62"/>
    </row>
    <row r="51" spans="1:20" x14ac:dyDescent="0.2">
      <c r="A51" s="39"/>
      <c r="B51" s="3"/>
      <c r="C51" s="3"/>
      <c r="D51" s="4"/>
      <c r="E51" s="4"/>
      <c r="F51" s="4"/>
      <c r="G51" s="4"/>
      <c r="H51" s="4"/>
      <c r="I51" s="4"/>
      <c r="J51" s="4"/>
      <c r="K51" s="4">
        <f t="shared" si="3"/>
        <v>0</v>
      </c>
      <c r="L51" s="32">
        <f t="shared" si="0"/>
        <v>0</v>
      </c>
      <c r="M51" s="33"/>
      <c r="N51" s="14"/>
      <c r="O51" s="34" t="str">
        <f>IF(OR(M51="",N51=""),"",VLOOKUP(CONCATENATE(M51," dienų darbo savaitė"),'Atostogų išmokų FN'!$A$8:$AH$9,N51-16)/100)</f>
        <v/>
      </c>
      <c r="P51" s="32">
        <f t="shared" si="1"/>
        <v>0</v>
      </c>
      <c r="Q51" s="4"/>
      <c r="R51" s="34" t="str">
        <f>IF(OR(M51="",Q51=""),"",HLOOKUP(Q51,'Papild.poilsio d. išmokų FN '!$C$6:$Q$8,3,0)/100)</f>
        <v/>
      </c>
      <c r="S51" s="32">
        <f t="shared" si="2"/>
        <v>0</v>
      </c>
      <c r="T51" s="62"/>
    </row>
    <row r="52" spans="1:20" x14ac:dyDescent="0.2">
      <c r="A52" s="39"/>
      <c r="B52" s="3"/>
      <c r="C52" s="3"/>
      <c r="D52" s="4"/>
      <c r="E52" s="4"/>
      <c r="F52" s="4"/>
      <c r="G52" s="4"/>
      <c r="H52" s="4"/>
      <c r="I52" s="4"/>
      <c r="J52" s="4"/>
      <c r="K52" s="4">
        <f t="shared" si="3"/>
        <v>0</v>
      </c>
      <c r="L52" s="32">
        <f t="shared" si="0"/>
        <v>0</v>
      </c>
      <c r="M52" s="33"/>
      <c r="N52" s="14"/>
      <c r="O52" s="34" t="str">
        <f>IF(OR(M52="",N52=""),"",VLOOKUP(CONCATENATE(M52," dienų darbo savaitė"),'Atostogų išmokų FN'!$A$8:$AH$9,N52-16)/100)</f>
        <v/>
      </c>
      <c r="P52" s="32">
        <f t="shared" si="1"/>
        <v>0</v>
      </c>
      <c r="Q52" s="4"/>
      <c r="R52" s="34" t="str">
        <f>IF(OR(M52="",Q52=""),"",HLOOKUP(Q52,'Papild.poilsio d. išmokų FN '!$C$6:$Q$8,3,0)/100)</f>
        <v/>
      </c>
      <c r="S52" s="32">
        <f t="shared" si="2"/>
        <v>0</v>
      </c>
      <c r="T52" s="62"/>
    </row>
    <row r="53" spans="1:20" x14ac:dyDescent="0.2">
      <c r="A53" s="39"/>
      <c r="B53" s="3"/>
      <c r="C53" s="3"/>
      <c r="D53" s="4"/>
      <c r="E53" s="4"/>
      <c r="F53" s="4"/>
      <c r="G53" s="4"/>
      <c r="H53" s="4"/>
      <c r="I53" s="4"/>
      <c r="J53" s="4"/>
      <c r="K53" s="4">
        <f t="shared" si="3"/>
        <v>0</v>
      </c>
      <c r="L53" s="32">
        <f t="shared" si="0"/>
        <v>0</v>
      </c>
      <c r="M53" s="33"/>
      <c r="N53" s="14"/>
      <c r="O53" s="34" t="str">
        <f>IF(OR(M53="",N53=""),"",VLOOKUP(CONCATENATE(M53," dienų darbo savaitė"),'Atostogų išmokų FN'!$A$8:$AH$9,N53-16)/100)</f>
        <v/>
      </c>
      <c r="P53" s="32">
        <f t="shared" si="1"/>
        <v>0</v>
      </c>
      <c r="Q53" s="4"/>
      <c r="R53" s="34" t="str">
        <f>IF(OR(M53="",Q53=""),"",HLOOKUP(Q53,'Papild.poilsio d. išmokų FN '!$C$6:$Q$8,3,0)/100)</f>
        <v/>
      </c>
      <c r="S53" s="32">
        <f t="shared" si="2"/>
        <v>0</v>
      </c>
      <c r="T53" s="62"/>
    </row>
    <row r="54" spans="1:20" x14ac:dyDescent="0.2">
      <c r="A54" s="39"/>
      <c r="B54" s="3"/>
      <c r="C54" s="3"/>
      <c r="D54" s="4"/>
      <c r="E54" s="4"/>
      <c r="F54" s="4"/>
      <c r="G54" s="4"/>
      <c r="H54" s="4"/>
      <c r="I54" s="4"/>
      <c r="J54" s="4"/>
      <c r="K54" s="4">
        <f t="shared" si="3"/>
        <v>0</v>
      </c>
      <c r="L54" s="32">
        <f t="shared" si="0"/>
        <v>0</v>
      </c>
      <c r="M54" s="33"/>
      <c r="N54" s="14"/>
      <c r="O54" s="34" t="str">
        <f>IF(OR(M54="",N54=""),"",VLOOKUP(CONCATENATE(M54," dienų darbo savaitė"),'Atostogų išmokų FN'!$A$8:$AH$9,N54-16)/100)</f>
        <v/>
      </c>
      <c r="P54" s="32">
        <f t="shared" si="1"/>
        <v>0</v>
      </c>
      <c r="Q54" s="4"/>
      <c r="R54" s="34" t="str">
        <f>IF(OR(M54="",Q54=""),"",HLOOKUP(Q54,'Papild.poilsio d. išmokų FN '!$C$6:$Q$8,3,0)/100)</f>
        <v/>
      </c>
      <c r="S54" s="32">
        <f t="shared" si="2"/>
        <v>0</v>
      </c>
      <c r="T54" s="62"/>
    </row>
    <row r="55" spans="1:20" x14ac:dyDescent="0.2">
      <c r="A55" s="39"/>
      <c r="B55" s="3"/>
      <c r="C55" s="3"/>
      <c r="D55" s="4"/>
      <c r="E55" s="4"/>
      <c r="F55" s="4"/>
      <c r="G55" s="4"/>
      <c r="H55" s="4"/>
      <c r="I55" s="4"/>
      <c r="J55" s="4"/>
      <c r="K55" s="4">
        <f t="shared" si="3"/>
        <v>0</v>
      </c>
      <c r="L55" s="32">
        <f t="shared" si="0"/>
        <v>0</v>
      </c>
      <c r="M55" s="33"/>
      <c r="N55" s="14"/>
      <c r="O55" s="34" t="str">
        <f>IF(OR(M55="",N55=""),"",VLOOKUP(CONCATENATE(M55," dienų darbo savaitė"),'Atostogų išmokų FN'!$A$8:$AH$9,N55-16)/100)</f>
        <v/>
      </c>
      <c r="P55" s="32">
        <f t="shared" si="1"/>
        <v>0</v>
      </c>
      <c r="Q55" s="4"/>
      <c r="R55" s="34" t="str">
        <f>IF(OR(M55="",Q55=""),"",HLOOKUP(Q55,'Papild.poilsio d. išmokų FN '!$C$6:$Q$8,3,0)/100)</f>
        <v/>
      </c>
      <c r="S55" s="32">
        <f t="shared" si="2"/>
        <v>0</v>
      </c>
      <c r="T55" s="62"/>
    </row>
    <row r="56" spans="1:20" x14ac:dyDescent="0.2">
      <c r="A56" s="39"/>
      <c r="B56" s="3"/>
      <c r="C56" s="3"/>
      <c r="D56" s="4"/>
      <c r="E56" s="4"/>
      <c r="F56" s="4"/>
      <c r="G56" s="4"/>
      <c r="H56" s="4"/>
      <c r="I56" s="4"/>
      <c r="J56" s="4"/>
      <c r="K56" s="4">
        <f t="shared" si="3"/>
        <v>0</v>
      </c>
      <c r="L56" s="32">
        <f t="shared" si="0"/>
        <v>0</v>
      </c>
      <c r="M56" s="33"/>
      <c r="N56" s="14"/>
      <c r="O56" s="34" t="str">
        <f>IF(OR(M56="",N56=""),"",VLOOKUP(CONCATENATE(M56," dienų darbo savaitė"),'Atostogų išmokų FN'!$A$8:$AH$9,N56-16)/100)</f>
        <v/>
      </c>
      <c r="P56" s="32">
        <f t="shared" si="1"/>
        <v>0</v>
      </c>
      <c r="Q56" s="4"/>
      <c r="R56" s="34" t="str">
        <f>IF(OR(M56="",Q56=""),"",HLOOKUP(Q56,'Papild.poilsio d. išmokų FN '!$C$6:$Q$8,3,0)/100)</f>
        <v/>
      </c>
      <c r="S56" s="32">
        <f t="shared" si="2"/>
        <v>0</v>
      </c>
      <c r="T56" s="62"/>
    </row>
    <row r="57" spans="1:20" x14ac:dyDescent="0.2">
      <c r="A57" s="39"/>
      <c r="B57" s="3"/>
      <c r="C57" s="3"/>
      <c r="D57" s="4"/>
      <c r="E57" s="4"/>
      <c r="F57" s="4"/>
      <c r="G57" s="4"/>
      <c r="H57" s="4"/>
      <c r="I57" s="4"/>
      <c r="J57" s="4"/>
      <c r="K57" s="4">
        <f t="shared" si="3"/>
        <v>0</v>
      </c>
      <c r="L57" s="32">
        <f t="shared" si="0"/>
        <v>0</v>
      </c>
      <c r="M57" s="33"/>
      <c r="N57" s="14"/>
      <c r="O57" s="34" t="str">
        <f>IF(OR(M57="",N57=""),"",VLOOKUP(CONCATENATE(M57," dienų darbo savaitė"),'Atostogų išmokų FN'!$A$8:$AH$9,N57-16)/100)</f>
        <v/>
      </c>
      <c r="P57" s="32">
        <f t="shared" si="1"/>
        <v>0</v>
      </c>
      <c r="Q57" s="4"/>
      <c r="R57" s="34" t="str">
        <f>IF(OR(M57="",Q57=""),"",HLOOKUP(Q57,'Papild.poilsio d. išmokų FN '!$C$6:$Q$8,3,0)/100)</f>
        <v/>
      </c>
      <c r="S57" s="32">
        <f t="shared" si="2"/>
        <v>0</v>
      </c>
      <c r="T57" s="62"/>
    </row>
    <row r="58" spans="1:20" x14ac:dyDescent="0.2">
      <c r="A58" s="39"/>
      <c r="B58" s="3"/>
      <c r="C58" s="3"/>
      <c r="D58" s="4"/>
      <c r="E58" s="4"/>
      <c r="F58" s="4"/>
      <c r="G58" s="4"/>
      <c r="H58" s="4"/>
      <c r="I58" s="4"/>
      <c r="J58" s="4"/>
      <c r="K58" s="4">
        <f t="shared" si="3"/>
        <v>0</v>
      </c>
      <c r="L58" s="32">
        <f t="shared" si="0"/>
        <v>0</v>
      </c>
      <c r="M58" s="33"/>
      <c r="N58" s="14"/>
      <c r="O58" s="34" t="str">
        <f>IF(OR(M58="",N58=""),"",VLOOKUP(CONCATENATE(M58," dienų darbo savaitė"),'Atostogų išmokų FN'!$A$8:$AH$9,N58-16)/100)</f>
        <v/>
      </c>
      <c r="P58" s="32">
        <f t="shared" si="1"/>
        <v>0</v>
      </c>
      <c r="Q58" s="4"/>
      <c r="R58" s="34" t="str">
        <f>IF(OR(M58="",Q58=""),"",HLOOKUP(Q58,'Papild.poilsio d. išmokų FN '!$C$6:$Q$8,3,0)/100)</f>
        <v/>
      </c>
      <c r="S58" s="32">
        <f t="shared" si="2"/>
        <v>0</v>
      </c>
      <c r="T58" s="62"/>
    </row>
    <row r="59" spans="1:20" x14ac:dyDescent="0.2">
      <c r="A59" s="39"/>
      <c r="B59" s="3"/>
      <c r="C59" s="3"/>
      <c r="D59" s="4"/>
      <c r="E59" s="4"/>
      <c r="F59" s="4"/>
      <c r="G59" s="4"/>
      <c r="H59" s="4"/>
      <c r="I59" s="4"/>
      <c r="J59" s="4"/>
      <c r="K59" s="4">
        <f t="shared" si="3"/>
        <v>0</v>
      </c>
      <c r="L59" s="32">
        <f t="shared" si="0"/>
        <v>0</v>
      </c>
      <c r="M59" s="33"/>
      <c r="N59" s="14"/>
      <c r="O59" s="34" t="str">
        <f>IF(OR(M59="",N59=""),"",VLOOKUP(CONCATENATE(M59," dienų darbo savaitė"),'Atostogų išmokų FN'!$A$8:$AH$9,N59-16)/100)</f>
        <v/>
      </c>
      <c r="P59" s="32">
        <f t="shared" si="1"/>
        <v>0</v>
      </c>
      <c r="Q59" s="4"/>
      <c r="R59" s="34" t="str">
        <f>IF(OR(M59="",Q59=""),"",HLOOKUP(Q59,'Papild.poilsio d. išmokų FN '!$C$6:$Q$8,3,0)/100)</f>
        <v/>
      </c>
      <c r="S59" s="32">
        <f t="shared" si="2"/>
        <v>0</v>
      </c>
      <c r="T59" s="62"/>
    </row>
    <row r="60" spans="1:20" x14ac:dyDescent="0.2">
      <c r="A60" s="39"/>
      <c r="B60" s="3"/>
      <c r="C60" s="3"/>
      <c r="D60" s="4"/>
      <c r="E60" s="4"/>
      <c r="F60" s="4"/>
      <c r="G60" s="4"/>
      <c r="H60" s="4"/>
      <c r="I60" s="4"/>
      <c r="J60" s="4"/>
      <c r="K60" s="4">
        <f t="shared" si="3"/>
        <v>0</v>
      </c>
      <c r="L60" s="32">
        <f t="shared" si="0"/>
        <v>0</v>
      </c>
      <c r="M60" s="33"/>
      <c r="N60" s="14"/>
      <c r="O60" s="34" t="str">
        <f>IF(OR(M60="",N60=""),"",VLOOKUP(CONCATENATE(M60," dienų darbo savaitė"),'Atostogų išmokų FN'!$A$8:$AH$9,N60-16)/100)</f>
        <v/>
      </c>
      <c r="P60" s="32">
        <f t="shared" si="1"/>
        <v>0</v>
      </c>
      <c r="Q60" s="4"/>
      <c r="R60" s="34" t="str">
        <f>IF(OR(M60="",Q60=""),"",HLOOKUP(Q60,'Papild.poilsio d. išmokų FN '!$C$6:$Q$8,3,0)/100)</f>
        <v/>
      </c>
      <c r="S60" s="32">
        <f t="shared" si="2"/>
        <v>0</v>
      </c>
      <c r="T60" s="62"/>
    </row>
    <row r="61" spans="1:20" x14ac:dyDescent="0.2">
      <c r="A61" s="39"/>
      <c r="B61" s="3"/>
      <c r="C61" s="3"/>
      <c r="D61" s="4"/>
      <c r="E61" s="4"/>
      <c r="F61" s="4"/>
      <c r="G61" s="4"/>
      <c r="H61" s="4"/>
      <c r="I61" s="4"/>
      <c r="J61" s="4"/>
      <c r="K61" s="4">
        <f t="shared" si="3"/>
        <v>0</v>
      </c>
      <c r="L61" s="32">
        <f t="shared" si="0"/>
        <v>0</v>
      </c>
      <c r="M61" s="33"/>
      <c r="N61" s="14"/>
      <c r="O61" s="34" t="str">
        <f>IF(OR(M61="",N61=""),"",VLOOKUP(CONCATENATE(M61," dienų darbo savaitė"),'Atostogų išmokų FN'!$A$8:$AH$9,N61-16)/100)</f>
        <v/>
      </c>
      <c r="P61" s="32">
        <f t="shared" si="1"/>
        <v>0</v>
      </c>
      <c r="Q61" s="4"/>
      <c r="R61" s="34" t="str">
        <f>IF(OR(M61="",Q61=""),"",HLOOKUP(Q61,'Papild.poilsio d. išmokų FN '!$C$6:$Q$8,3,0)/100)</f>
        <v/>
      </c>
      <c r="S61" s="32">
        <f t="shared" si="2"/>
        <v>0</v>
      </c>
      <c r="T61" s="62"/>
    </row>
    <row r="62" spans="1:20" x14ac:dyDescent="0.2">
      <c r="A62" s="39"/>
      <c r="B62" s="3"/>
      <c r="C62" s="3"/>
      <c r="D62" s="4"/>
      <c r="E62" s="4"/>
      <c r="F62" s="4"/>
      <c r="G62" s="4"/>
      <c r="H62" s="4"/>
      <c r="I62" s="4"/>
      <c r="J62" s="4"/>
      <c r="K62" s="4">
        <f t="shared" si="3"/>
        <v>0</v>
      </c>
      <c r="L62" s="32">
        <f t="shared" si="0"/>
        <v>0</v>
      </c>
      <c r="M62" s="33"/>
      <c r="N62" s="14"/>
      <c r="O62" s="34" t="str">
        <f>IF(OR(M62="",N62=""),"",VLOOKUP(CONCATENATE(M62," dienų darbo savaitė"),'Atostogų išmokų FN'!$A$8:$AH$9,N62-16)/100)</f>
        <v/>
      </c>
      <c r="P62" s="32">
        <f t="shared" si="1"/>
        <v>0</v>
      </c>
      <c r="Q62" s="4"/>
      <c r="R62" s="34" t="str">
        <f>IF(OR(M62="",Q62=""),"",HLOOKUP(Q62,'Papild.poilsio d. išmokų FN '!$C$6:$Q$8,3,0)/100)</f>
        <v/>
      </c>
      <c r="S62" s="32">
        <f t="shared" si="2"/>
        <v>0</v>
      </c>
      <c r="T62" s="62"/>
    </row>
    <row r="63" spans="1:20" x14ac:dyDescent="0.2">
      <c r="A63" s="39"/>
      <c r="B63" s="3"/>
      <c r="C63" s="3"/>
      <c r="D63" s="4"/>
      <c r="E63" s="4"/>
      <c r="F63" s="4"/>
      <c r="G63" s="4"/>
      <c r="H63" s="4"/>
      <c r="I63" s="4"/>
      <c r="J63" s="4"/>
      <c r="K63" s="4">
        <f t="shared" si="3"/>
        <v>0</v>
      </c>
      <c r="L63" s="32">
        <f t="shared" si="0"/>
        <v>0</v>
      </c>
      <c r="M63" s="33"/>
      <c r="N63" s="14"/>
      <c r="O63" s="34" t="str">
        <f>IF(OR(M63="",N63=""),"",VLOOKUP(CONCATENATE(M63," dienų darbo savaitė"),'Atostogų išmokų FN'!$A$8:$AH$9,N63-16)/100)</f>
        <v/>
      </c>
      <c r="P63" s="32">
        <f t="shared" si="1"/>
        <v>0</v>
      </c>
      <c r="Q63" s="4"/>
      <c r="R63" s="34" t="str">
        <f>IF(OR(M63="",Q63=""),"",HLOOKUP(Q63,'Papild.poilsio d. išmokų FN '!$C$6:$Q$8,3,0)/100)</f>
        <v/>
      </c>
      <c r="S63" s="32">
        <f t="shared" si="2"/>
        <v>0</v>
      </c>
      <c r="T63" s="62"/>
    </row>
    <row r="64" spans="1:20" x14ac:dyDescent="0.2">
      <c r="A64" s="39"/>
      <c r="B64" s="3"/>
      <c r="C64" s="3"/>
      <c r="D64" s="4"/>
      <c r="E64" s="4"/>
      <c r="F64" s="4"/>
      <c r="G64" s="4"/>
      <c r="H64" s="4"/>
      <c r="I64" s="4"/>
      <c r="J64" s="4"/>
      <c r="K64" s="4">
        <f t="shared" si="3"/>
        <v>0</v>
      </c>
      <c r="L64" s="32">
        <f t="shared" si="0"/>
        <v>0</v>
      </c>
      <c r="M64" s="33"/>
      <c r="N64" s="14"/>
      <c r="O64" s="34" t="str">
        <f>IF(OR(M64="",N64=""),"",VLOOKUP(CONCATENATE(M64," dienų darbo savaitė"),'Atostogų išmokų FN'!$A$8:$AH$9,N64-16)/100)</f>
        <v/>
      </c>
      <c r="P64" s="32">
        <f t="shared" si="1"/>
        <v>0</v>
      </c>
      <c r="Q64" s="4"/>
      <c r="R64" s="34" t="str">
        <f>IF(OR(M64="",Q64=""),"",HLOOKUP(Q64,'Papild.poilsio d. išmokų FN '!$C$6:$Q$8,3,0)/100)</f>
        <v/>
      </c>
      <c r="S64" s="32">
        <f t="shared" si="2"/>
        <v>0</v>
      </c>
      <c r="T64" s="62"/>
    </row>
    <row r="65" spans="1:256" x14ac:dyDescent="0.2">
      <c r="A65" s="39"/>
      <c r="B65" s="3"/>
      <c r="C65" s="3"/>
      <c r="D65" s="4"/>
      <c r="E65" s="4"/>
      <c r="F65" s="4"/>
      <c r="G65" s="4"/>
      <c r="H65" s="4"/>
      <c r="I65" s="4"/>
      <c r="J65" s="4"/>
      <c r="K65" s="4">
        <f t="shared" si="3"/>
        <v>0</v>
      </c>
      <c r="L65" s="32">
        <f t="shared" si="0"/>
        <v>0</v>
      </c>
      <c r="M65" s="33"/>
      <c r="N65" s="14"/>
      <c r="O65" s="34" t="str">
        <f>IF(OR(M65="",N65=""),"",VLOOKUP(CONCATENATE(M65," dienų darbo savaitė"),'Atostogų išmokų FN'!$A$8:$AH$9,N65-16)/100)</f>
        <v/>
      </c>
      <c r="P65" s="32">
        <f t="shared" si="1"/>
        <v>0</v>
      </c>
      <c r="Q65" s="4"/>
      <c r="R65" s="34" t="str">
        <f>IF(OR(M65="",Q65=""),"",HLOOKUP(Q65,'Papild.poilsio d. išmokų FN '!$C$6:$Q$8,3,0)/100)</f>
        <v/>
      </c>
      <c r="S65" s="32">
        <f t="shared" si="2"/>
        <v>0</v>
      </c>
      <c r="T65" s="62"/>
    </row>
    <row r="66" spans="1:256" x14ac:dyDescent="0.2">
      <c r="A66" s="39"/>
      <c r="B66" s="3"/>
      <c r="C66" s="3"/>
      <c r="D66" s="4"/>
      <c r="E66" s="4"/>
      <c r="F66" s="4"/>
      <c r="G66" s="4"/>
      <c r="H66" s="4"/>
      <c r="I66" s="4"/>
      <c r="J66" s="4"/>
      <c r="K66" s="4">
        <f t="shared" si="3"/>
        <v>0</v>
      </c>
      <c r="L66" s="32">
        <f t="shared" si="0"/>
        <v>0</v>
      </c>
      <c r="M66" s="33"/>
      <c r="N66" s="14"/>
      <c r="O66" s="34" t="str">
        <f>IF(OR(M66="",N66=""),"",VLOOKUP(CONCATENATE(M66," dienų darbo savaitė"),'Atostogų išmokų FN'!$A$8:$AH$9,N66-16)/100)</f>
        <v/>
      </c>
      <c r="P66" s="32">
        <f t="shared" si="1"/>
        <v>0</v>
      </c>
      <c r="Q66" s="4"/>
      <c r="R66" s="34" t="str">
        <f>IF(OR(M66="",Q66=""),"",HLOOKUP(Q66,'Papild.poilsio d. išmokų FN '!$C$6:$Q$8,3,0)/100)</f>
        <v/>
      </c>
      <c r="S66" s="32">
        <f t="shared" si="2"/>
        <v>0</v>
      </c>
      <c r="T66" s="62"/>
    </row>
    <row r="67" spans="1:256" x14ac:dyDescent="0.2">
      <c r="A67" s="39"/>
      <c r="B67" s="3"/>
      <c r="C67" s="3"/>
      <c r="D67" s="4"/>
      <c r="E67" s="4"/>
      <c r="F67" s="4"/>
      <c r="G67" s="4"/>
      <c r="H67" s="4"/>
      <c r="I67" s="4"/>
      <c r="J67" s="4"/>
      <c r="K67" s="4">
        <f t="shared" si="3"/>
        <v>0</v>
      </c>
      <c r="L67" s="32">
        <f t="shared" si="0"/>
        <v>0</v>
      </c>
      <c r="M67" s="33"/>
      <c r="N67" s="14"/>
      <c r="O67" s="34" t="str">
        <f>IF(OR(M67="",N67=""),"",VLOOKUP(CONCATENATE(M67," dienų darbo savaitė"),'Atostogų išmokų FN'!$A$8:$AH$9,N67-16)/100)</f>
        <v/>
      </c>
      <c r="P67" s="32">
        <f t="shared" si="1"/>
        <v>0</v>
      </c>
      <c r="Q67" s="4"/>
      <c r="R67" s="34" t="str">
        <f>IF(OR(M67="",Q67=""),"",HLOOKUP(Q67,'Papild.poilsio d. išmokų FN '!$C$6:$Q$8,3,0)/100)</f>
        <v/>
      </c>
      <c r="S67" s="32">
        <f t="shared" si="2"/>
        <v>0</v>
      </c>
      <c r="T67" s="62"/>
    </row>
    <row r="68" spans="1:256" x14ac:dyDescent="0.2">
      <c r="A68" s="39"/>
      <c r="B68" s="3"/>
      <c r="C68" s="3"/>
      <c r="D68" s="4"/>
      <c r="E68" s="4"/>
      <c r="F68" s="4"/>
      <c r="G68" s="4"/>
      <c r="H68" s="4"/>
      <c r="I68" s="4"/>
      <c r="J68" s="4"/>
      <c r="K68" s="4">
        <f t="shared" si="3"/>
        <v>0</v>
      </c>
      <c r="L68" s="32">
        <f t="shared" si="0"/>
        <v>0</v>
      </c>
      <c r="M68" s="33"/>
      <c r="N68" s="14"/>
      <c r="O68" s="34" t="str">
        <f>IF(OR(M68="",N68=""),"",VLOOKUP(CONCATENATE(M68," dienų darbo savaitė"),'Atostogų išmokų FN'!$A$8:$AH$9,N68-16)/100)</f>
        <v/>
      </c>
      <c r="P68" s="32">
        <f t="shared" si="1"/>
        <v>0</v>
      </c>
      <c r="Q68" s="4"/>
      <c r="R68" s="34" t="str">
        <f>IF(OR(M68="",Q68=""),"",HLOOKUP(Q68,'Papild.poilsio d. išmokų FN '!$C$6:$Q$8,3,0)/100)</f>
        <v/>
      </c>
      <c r="S68" s="32">
        <f t="shared" si="2"/>
        <v>0</v>
      </c>
      <c r="T68" s="62"/>
    </row>
    <row r="69" spans="1:256" x14ac:dyDescent="0.2">
      <c r="A69" s="87" t="s">
        <v>14</v>
      </c>
      <c r="B69" s="87"/>
      <c r="C69" s="87"/>
      <c r="D69" s="35">
        <f t="shared" ref="D69:L69" si="4">SUM(D24:D68)</f>
        <v>55</v>
      </c>
      <c r="E69" s="35">
        <f t="shared" si="4"/>
        <v>30.5</v>
      </c>
      <c r="F69" s="35">
        <f t="shared" si="4"/>
        <v>8442.9500000000007</v>
      </c>
      <c r="G69" s="35">
        <f t="shared" si="4"/>
        <v>1060</v>
      </c>
      <c r="H69" s="35">
        <f t="shared" si="4"/>
        <v>40</v>
      </c>
      <c r="I69" s="35">
        <f t="shared" si="4"/>
        <v>40</v>
      </c>
      <c r="J69" s="35">
        <f t="shared" si="4"/>
        <v>50</v>
      </c>
      <c r="K69" s="35">
        <f t="shared" si="4"/>
        <v>9787.235494999999</v>
      </c>
      <c r="L69" s="35">
        <f t="shared" si="4"/>
        <v>5718.18</v>
      </c>
      <c r="M69" s="35"/>
      <c r="N69" s="35"/>
      <c r="O69" s="35"/>
      <c r="P69" s="35">
        <f>SUM(P24:P68)</f>
        <v>140.92820760000001</v>
      </c>
      <c r="Q69" s="35"/>
      <c r="R69" s="35"/>
      <c r="S69" s="35">
        <f>SUM(S24:S68)</f>
        <v>86.486104200000014</v>
      </c>
      <c r="T69" s="35"/>
    </row>
    <row r="70" spans="1:256" ht="13.5" customHeight="1" x14ac:dyDescent="0.2">
      <c r="A70" s="40"/>
      <c r="B70" s="41"/>
      <c r="C70" s="41"/>
      <c r="D70" s="41"/>
      <c r="E70" s="42"/>
      <c r="F70" s="40"/>
      <c r="G70" s="42"/>
      <c r="H70" s="40"/>
      <c r="I70" s="40"/>
      <c r="J70" s="40"/>
      <c r="K70" s="40"/>
      <c r="L70" s="40"/>
      <c r="M70" s="43"/>
      <c r="N70" s="41"/>
      <c r="O70" s="41"/>
      <c r="P70" s="41"/>
      <c r="Q70" s="41"/>
      <c r="R70" s="41"/>
    </row>
    <row r="71" spans="1:256" s="69" customFormat="1" ht="15" x14ac:dyDescent="0.25">
      <c r="A71" s="64" t="s">
        <v>89</v>
      </c>
      <c r="B71" s="65"/>
      <c r="C71" s="65"/>
      <c r="D71" s="65"/>
      <c r="E71" s="66"/>
      <c r="F71" s="67"/>
      <c r="G71" s="66"/>
      <c r="H71" s="67"/>
      <c r="I71" s="67"/>
      <c r="J71" s="67"/>
      <c r="K71" s="67"/>
      <c r="L71" s="67"/>
      <c r="M71" s="68"/>
      <c r="N71" s="68"/>
      <c r="O71" s="68"/>
      <c r="P71" s="65"/>
      <c r="Q71" s="65"/>
    </row>
    <row r="72" spans="1:256" ht="15" x14ac:dyDescent="0.2">
      <c r="A72" s="63" t="s">
        <v>70</v>
      </c>
      <c r="B72" s="13"/>
      <c r="C72" s="13"/>
      <c r="D72" s="13"/>
      <c r="E72" s="13"/>
      <c r="F72" s="13"/>
    </row>
    <row r="73" spans="1:256" customFormat="1" ht="14.25" customHeight="1" x14ac:dyDescent="0.2">
      <c r="A73" s="63" t="s">
        <v>91</v>
      </c>
      <c r="B73" s="86"/>
      <c r="C73" s="86"/>
      <c r="D73" s="86"/>
      <c r="E73" s="86"/>
      <c r="F73" s="86"/>
      <c r="G73" s="86"/>
      <c r="H73" s="86"/>
      <c r="I73" s="86"/>
      <c r="J73" s="86"/>
      <c r="K73" s="86"/>
      <c r="L73" s="86"/>
      <c r="M73" s="86"/>
      <c r="N73" s="86"/>
      <c r="O73" s="86"/>
      <c r="P73" s="86"/>
      <c r="Q73" s="86"/>
      <c r="R73" s="86"/>
      <c r="S73" s="86"/>
      <c r="T73" s="86"/>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row>
    <row r="74" spans="1:256" ht="15" x14ac:dyDescent="0.2">
      <c r="A74" s="88" t="s">
        <v>77</v>
      </c>
      <c r="B74" s="88"/>
      <c r="C74" s="88"/>
      <c r="D74" s="88"/>
      <c r="E74" s="88"/>
      <c r="F74" s="88"/>
      <c r="G74" s="88"/>
      <c r="H74" s="88"/>
      <c r="I74" s="88"/>
      <c r="J74" s="88"/>
      <c r="K74" s="88"/>
      <c r="L74" s="88"/>
      <c r="M74" s="88"/>
      <c r="N74" s="88"/>
      <c r="O74" s="88"/>
      <c r="P74" s="88"/>
      <c r="Q74" s="88"/>
      <c r="R74" s="88"/>
      <c r="S74" s="88"/>
      <c r="T74" s="88"/>
    </row>
    <row r="75" spans="1:256" ht="15" x14ac:dyDescent="0.2">
      <c r="A75" s="76"/>
      <c r="B75" s="76"/>
      <c r="C75" s="76"/>
      <c r="D75" s="76"/>
      <c r="E75" s="76"/>
      <c r="F75" s="76"/>
      <c r="G75" s="76"/>
      <c r="H75" s="76"/>
      <c r="I75" s="76"/>
      <c r="J75" s="76"/>
      <c r="K75" s="76"/>
      <c r="L75" s="76"/>
      <c r="M75" s="76"/>
      <c r="N75" s="76"/>
      <c r="O75" s="76"/>
      <c r="P75" s="76"/>
      <c r="Q75" s="76"/>
      <c r="R75" s="76"/>
      <c r="S75" s="76"/>
      <c r="T75" s="76"/>
    </row>
    <row r="76" spans="1:256" ht="15.75" customHeight="1" x14ac:dyDescent="0.2">
      <c r="A76" s="89" t="s">
        <v>40</v>
      </c>
      <c r="B76" s="89"/>
      <c r="C76" s="89"/>
      <c r="D76" s="89"/>
      <c r="E76" s="89"/>
      <c r="F76" s="89"/>
      <c r="G76" s="89"/>
      <c r="H76" s="89"/>
      <c r="I76" s="89"/>
      <c r="J76" s="89"/>
      <c r="K76" s="89"/>
      <c r="L76" s="89"/>
      <c r="M76" s="89"/>
      <c r="N76" s="89"/>
      <c r="O76" s="89"/>
      <c r="P76" s="89"/>
      <c r="Q76" s="89"/>
      <c r="R76" s="89"/>
      <c r="S76" s="89"/>
      <c r="T76" s="89"/>
    </row>
    <row r="77" spans="1:256" ht="95.25" customHeight="1" x14ac:dyDescent="0.2">
      <c r="A77" s="90" t="s">
        <v>39</v>
      </c>
      <c r="B77" s="90"/>
      <c r="C77" s="90"/>
      <c r="D77" s="90"/>
      <c r="E77" s="90"/>
      <c r="F77" s="90"/>
      <c r="G77" s="90"/>
      <c r="H77" s="90"/>
      <c r="I77" s="90"/>
      <c r="J77" s="90"/>
      <c r="K77" s="90"/>
      <c r="L77" s="90"/>
      <c r="M77" s="90"/>
      <c r="N77" s="90"/>
      <c r="O77" s="90"/>
      <c r="P77" s="90"/>
      <c r="Q77" s="90"/>
      <c r="R77" s="90"/>
      <c r="S77" s="90"/>
      <c r="T77" s="90"/>
    </row>
    <row r="78" spans="1:256" ht="13.5" customHeight="1" x14ac:dyDescent="0.2">
      <c r="A78" s="5"/>
      <c r="B78" s="6"/>
      <c r="C78" s="6"/>
      <c r="D78" s="6"/>
      <c r="E78" s="7"/>
      <c r="F78" s="5"/>
      <c r="G78" s="7"/>
      <c r="H78" s="5"/>
      <c r="I78" s="5"/>
      <c r="J78" s="5"/>
      <c r="K78" s="5"/>
      <c r="L78" s="5"/>
      <c r="M78" s="8"/>
      <c r="N78" s="6"/>
      <c r="O78" s="6"/>
      <c r="P78" s="6"/>
      <c r="Q78" s="6"/>
      <c r="R78" s="6"/>
    </row>
    <row r="79" spans="1:256" s="22" customFormat="1" x14ac:dyDescent="0.2">
      <c r="A79" s="20"/>
      <c r="B79" s="21"/>
      <c r="C79" s="21"/>
      <c r="D79" s="21"/>
      <c r="E79" s="21"/>
      <c r="F79" s="20"/>
      <c r="G79" s="20"/>
      <c r="H79" s="20"/>
      <c r="I79" s="20"/>
      <c r="J79" s="20"/>
      <c r="K79" s="21"/>
      <c r="L79" s="21"/>
      <c r="M79" s="21"/>
      <c r="N79" s="20"/>
      <c r="O79" s="20"/>
      <c r="P79" s="20"/>
      <c r="Q79" s="21"/>
      <c r="R79" s="21"/>
      <c r="S79" s="21"/>
    </row>
    <row r="80" spans="1:256" ht="15" x14ac:dyDescent="0.2">
      <c r="A80" s="12"/>
      <c r="B80" s="91" t="s">
        <v>30</v>
      </c>
      <c r="C80" s="91"/>
      <c r="D80" s="91"/>
      <c r="E80" s="91"/>
      <c r="F80" s="13"/>
      <c r="K80" s="91" t="s">
        <v>31</v>
      </c>
      <c r="L80" s="91"/>
      <c r="M80" s="91"/>
      <c r="Q80" s="91" t="s">
        <v>32</v>
      </c>
      <c r="R80" s="91"/>
      <c r="S80" s="91"/>
    </row>
    <row r="81" spans="1:14" ht="15" x14ac:dyDescent="0.2">
      <c r="A81" s="12"/>
      <c r="B81" s="13"/>
      <c r="C81" s="13"/>
      <c r="D81" s="13"/>
      <c r="E81" s="13"/>
      <c r="F81" s="13"/>
    </row>
    <row r="82" spans="1:14" ht="15" x14ac:dyDescent="0.2">
      <c r="A82" s="12"/>
      <c r="B82" s="13"/>
      <c r="C82" s="13"/>
      <c r="D82" s="13"/>
      <c r="E82" s="13"/>
      <c r="F82" s="13"/>
    </row>
    <row r="83" spans="1:14" x14ac:dyDescent="0.2">
      <c r="A83" s="13"/>
      <c r="B83" s="23"/>
      <c r="C83" s="23"/>
      <c r="D83" s="23"/>
      <c r="E83" s="23"/>
      <c r="F83" s="23"/>
      <c r="G83" s="13"/>
    </row>
    <row r="84" spans="1:14" ht="12.75" customHeight="1" x14ac:dyDescent="0.2">
      <c r="A84" s="13"/>
      <c r="B84" s="24"/>
      <c r="C84" s="24"/>
      <c r="D84" s="24"/>
      <c r="E84" s="24"/>
      <c r="F84" s="24"/>
      <c r="G84" s="13"/>
    </row>
    <row r="88" spans="1:14" x14ac:dyDescent="0.2">
      <c r="N88" s="17" t="s">
        <v>28</v>
      </c>
    </row>
  </sheetData>
  <dataConsolidate/>
  <mergeCells count="38">
    <mergeCell ref="A15:D15"/>
    <mergeCell ref="E15:T15"/>
    <mergeCell ref="A6:T6"/>
    <mergeCell ref="A7:T7"/>
    <mergeCell ref="A13:K13"/>
    <mergeCell ref="A14:D14"/>
    <mergeCell ref="E14:T14"/>
    <mergeCell ref="A17:K17"/>
    <mergeCell ref="A18:C18"/>
    <mergeCell ref="D18:E18"/>
    <mergeCell ref="A20:A22"/>
    <mergeCell ref="B20:B22"/>
    <mergeCell ref="C20:C22"/>
    <mergeCell ref="D20:D22"/>
    <mergeCell ref="E20:E22"/>
    <mergeCell ref="F20:J20"/>
    <mergeCell ref="K20:K22"/>
    <mergeCell ref="R20:R22"/>
    <mergeCell ref="S20:S22"/>
    <mergeCell ref="T20:T22"/>
    <mergeCell ref="F21:F22"/>
    <mergeCell ref="G21:G22"/>
    <mergeCell ref="H21:H22"/>
    <mergeCell ref="I21:I22"/>
    <mergeCell ref="J21:J22"/>
    <mergeCell ref="L20:L22"/>
    <mergeCell ref="M20:M22"/>
    <mergeCell ref="N20:N22"/>
    <mergeCell ref="O20:O22"/>
    <mergeCell ref="P20:P22"/>
    <mergeCell ref="Q20:Q22"/>
    <mergeCell ref="A69:C69"/>
    <mergeCell ref="A74:T74"/>
    <mergeCell ref="A76:T76"/>
    <mergeCell ref="A77:T77"/>
    <mergeCell ref="B80:E80"/>
    <mergeCell ref="K80:M80"/>
    <mergeCell ref="Q80:S80"/>
  </mergeCells>
  <dataValidations count="5">
    <dataValidation type="list" allowBlank="1" showInputMessage="1" showErrorMessage="1" sqref="D18:E18">
      <formula1>"Biudžetinė Terminuota, Biudžetinė Neterminuota, Verslo įm. ir kt. Terminuota, Verslo įm. ir kt. Neterminuota, Kitos organizacijos** Terminuota, Kitos organizacijos** Neterminuota"</formula1>
    </dataValidation>
    <dataValidation type="list" allowBlank="1" showInputMessage="1" showErrorMessage="1" sqref="M24:M68">
      <formula1>"5,6"</formula1>
    </dataValidation>
    <dataValidation type="list" allowBlank="1" showInputMessage="1" showErrorMessage="1" sqref="J9">
      <formula1>"2019,2020,2021,2022,2023"</formula1>
    </dataValidation>
    <dataValidation type="list" allowBlank="1" showInputMessage="1" showErrorMessage="1" sqref="L9">
      <formula1>"sausio,vasario,kovo,balandžio,gegužės,birželio,liepos,rugpjūčio,rugsėjo,spalio,lapkričio,gruodžio"</formula1>
    </dataValidation>
    <dataValidation type="list" allowBlank="1" showInputMessage="1" showErrorMessage="1" sqref="WVG983098 E65594 IU65594 SQ65594 ACM65594 AMI65594 AWE65594 BGA65594 BPW65594 BZS65594 CJO65594 CTK65594 DDG65594 DNC65594 DWY65594 EGU65594 EQQ65594 FAM65594 FKI65594 FUE65594 GEA65594 GNW65594 GXS65594 HHO65594 HRK65594 IBG65594 ILC65594 IUY65594 JEU65594 JOQ65594 JYM65594 KII65594 KSE65594 LCA65594 LLW65594 LVS65594 MFO65594 MPK65594 MZG65594 NJC65594 NSY65594 OCU65594 OMQ65594 OWM65594 PGI65594 PQE65594 QAA65594 QJW65594 QTS65594 RDO65594 RNK65594 RXG65594 SHC65594 SQY65594 TAU65594 TKQ65594 TUM65594 UEI65594 UOE65594 UYA65594 VHW65594 VRS65594 WBO65594 WLK65594 WVG65594 E131130 IU131130 SQ131130 ACM131130 AMI131130 AWE131130 BGA131130 BPW131130 BZS131130 CJO131130 CTK131130 DDG131130 DNC131130 DWY131130 EGU131130 EQQ131130 FAM131130 FKI131130 FUE131130 GEA131130 GNW131130 GXS131130 HHO131130 HRK131130 IBG131130 ILC131130 IUY131130 JEU131130 JOQ131130 JYM131130 KII131130 KSE131130 LCA131130 LLW131130 LVS131130 MFO131130 MPK131130 MZG131130 NJC131130 NSY131130 OCU131130 OMQ131130 OWM131130 PGI131130 PQE131130 QAA131130 QJW131130 QTS131130 RDO131130 RNK131130 RXG131130 SHC131130 SQY131130 TAU131130 TKQ131130 TUM131130 UEI131130 UOE131130 UYA131130 VHW131130 VRS131130 WBO131130 WLK131130 WVG131130 E196666 IU196666 SQ196666 ACM196666 AMI196666 AWE196666 BGA196666 BPW196666 BZS196666 CJO196666 CTK196666 DDG196666 DNC196666 DWY196666 EGU196666 EQQ196666 FAM196666 FKI196666 FUE196666 GEA196666 GNW196666 GXS196666 HHO196666 HRK196666 IBG196666 ILC196666 IUY196666 JEU196666 JOQ196666 JYM196666 KII196666 KSE196666 LCA196666 LLW196666 LVS196666 MFO196666 MPK196666 MZG196666 NJC196666 NSY196666 OCU196666 OMQ196666 OWM196666 PGI196666 PQE196666 QAA196666 QJW196666 QTS196666 RDO196666 RNK196666 RXG196666 SHC196666 SQY196666 TAU196666 TKQ196666 TUM196666 UEI196666 UOE196666 UYA196666 VHW196666 VRS196666 WBO196666 WLK196666 WVG196666 E262202 IU262202 SQ262202 ACM262202 AMI262202 AWE262202 BGA262202 BPW262202 BZS262202 CJO262202 CTK262202 DDG262202 DNC262202 DWY262202 EGU262202 EQQ262202 FAM262202 FKI262202 FUE262202 GEA262202 GNW262202 GXS262202 HHO262202 HRK262202 IBG262202 ILC262202 IUY262202 JEU262202 JOQ262202 JYM262202 KII262202 KSE262202 LCA262202 LLW262202 LVS262202 MFO262202 MPK262202 MZG262202 NJC262202 NSY262202 OCU262202 OMQ262202 OWM262202 PGI262202 PQE262202 QAA262202 QJW262202 QTS262202 RDO262202 RNK262202 RXG262202 SHC262202 SQY262202 TAU262202 TKQ262202 TUM262202 UEI262202 UOE262202 UYA262202 VHW262202 VRS262202 WBO262202 WLK262202 WVG262202 E327738 IU327738 SQ327738 ACM327738 AMI327738 AWE327738 BGA327738 BPW327738 BZS327738 CJO327738 CTK327738 DDG327738 DNC327738 DWY327738 EGU327738 EQQ327738 FAM327738 FKI327738 FUE327738 GEA327738 GNW327738 GXS327738 HHO327738 HRK327738 IBG327738 ILC327738 IUY327738 JEU327738 JOQ327738 JYM327738 KII327738 KSE327738 LCA327738 LLW327738 LVS327738 MFO327738 MPK327738 MZG327738 NJC327738 NSY327738 OCU327738 OMQ327738 OWM327738 PGI327738 PQE327738 QAA327738 QJW327738 QTS327738 RDO327738 RNK327738 RXG327738 SHC327738 SQY327738 TAU327738 TKQ327738 TUM327738 UEI327738 UOE327738 UYA327738 VHW327738 VRS327738 WBO327738 WLK327738 WVG327738 E393274 IU393274 SQ393274 ACM393274 AMI393274 AWE393274 BGA393274 BPW393274 BZS393274 CJO393274 CTK393274 DDG393274 DNC393274 DWY393274 EGU393274 EQQ393274 FAM393274 FKI393274 FUE393274 GEA393274 GNW393274 GXS393274 HHO393274 HRK393274 IBG393274 ILC393274 IUY393274 JEU393274 JOQ393274 JYM393274 KII393274 KSE393274 LCA393274 LLW393274 LVS393274 MFO393274 MPK393274 MZG393274 NJC393274 NSY393274 OCU393274 OMQ393274 OWM393274 PGI393274 PQE393274 QAA393274 QJW393274 QTS393274 RDO393274 RNK393274 RXG393274 SHC393274 SQY393274 TAU393274 TKQ393274 TUM393274 UEI393274 UOE393274 UYA393274 VHW393274 VRS393274 WBO393274 WLK393274 WVG393274 E458810 IU458810 SQ458810 ACM458810 AMI458810 AWE458810 BGA458810 BPW458810 BZS458810 CJO458810 CTK458810 DDG458810 DNC458810 DWY458810 EGU458810 EQQ458810 FAM458810 FKI458810 FUE458810 GEA458810 GNW458810 GXS458810 HHO458810 HRK458810 IBG458810 ILC458810 IUY458810 JEU458810 JOQ458810 JYM458810 KII458810 KSE458810 LCA458810 LLW458810 LVS458810 MFO458810 MPK458810 MZG458810 NJC458810 NSY458810 OCU458810 OMQ458810 OWM458810 PGI458810 PQE458810 QAA458810 QJW458810 QTS458810 RDO458810 RNK458810 RXG458810 SHC458810 SQY458810 TAU458810 TKQ458810 TUM458810 UEI458810 UOE458810 UYA458810 VHW458810 VRS458810 WBO458810 WLK458810 WVG458810 E524346 IU524346 SQ524346 ACM524346 AMI524346 AWE524346 BGA524346 BPW524346 BZS524346 CJO524346 CTK524346 DDG524346 DNC524346 DWY524346 EGU524346 EQQ524346 FAM524346 FKI524346 FUE524346 GEA524346 GNW524346 GXS524346 HHO524346 HRK524346 IBG524346 ILC524346 IUY524346 JEU524346 JOQ524346 JYM524346 KII524346 KSE524346 LCA524346 LLW524346 LVS524346 MFO524346 MPK524346 MZG524346 NJC524346 NSY524346 OCU524346 OMQ524346 OWM524346 PGI524346 PQE524346 QAA524346 QJW524346 QTS524346 RDO524346 RNK524346 RXG524346 SHC524346 SQY524346 TAU524346 TKQ524346 TUM524346 UEI524346 UOE524346 UYA524346 VHW524346 VRS524346 WBO524346 WLK524346 WVG524346 E589882 IU589882 SQ589882 ACM589882 AMI589882 AWE589882 BGA589882 BPW589882 BZS589882 CJO589882 CTK589882 DDG589882 DNC589882 DWY589882 EGU589882 EQQ589882 FAM589882 FKI589882 FUE589882 GEA589882 GNW589882 GXS589882 HHO589882 HRK589882 IBG589882 ILC589882 IUY589882 JEU589882 JOQ589882 JYM589882 KII589882 KSE589882 LCA589882 LLW589882 LVS589882 MFO589882 MPK589882 MZG589882 NJC589882 NSY589882 OCU589882 OMQ589882 OWM589882 PGI589882 PQE589882 QAA589882 QJW589882 QTS589882 RDO589882 RNK589882 RXG589882 SHC589882 SQY589882 TAU589882 TKQ589882 TUM589882 UEI589882 UOE589882 UYA589882 VHW589882 VRS589882 WBO589882 WLK589882 WVG589882 E655418 IU655418 SQ655418 ACM655418 AMI655418 AWE655418 BGA655418 BPW655418 BZS655418 CJO655418 CTK655418 DDG655418 DNC655418 DWY655418 EGU655418 EQQ655418 FAM655418 FKI655418 FUE655418 GEA655418 GNW655418 GXS655418 HHO655418 HRK655418 IBG655418 ILC655418 IUY655418 JEU655418 JOQ655418 JYM655418 KII655418 KSE655418 LCA655418 LLW655418 LVS655418 MFO655418 MPK655418 MZG655418 NJC655418 NSY655418 OCU655418 OMQ655418 OWM655418 PGI655418 PQE655418 QAA655418 QJW655418 QTS655418 RDO655418 RNK655418 RXG655418 SHC655418 SQY655418 TAU655418 TKQ655418 TUM655418 UEI655418 UOE655418 UYA655418 VHW655418 VRS655418 WBO655418 WLK655418 WVG655418 E720954 IU720954 SQ720954 ACM720954 AMI720954 AWE720954 BGA720954 BPW720954 BZS720954 CJO720954 CTK720954 DDG720954 DNC720954 DWY720954 EGU720954 EQQ720954 FAM720954 FKI720954 FUE720954 GEA720954 GNW720954 GXS720954 HHO720954 HRK720954 IBG720954 ILC720954 IUY720954 JEU720954 JOQ720954 JYM720954 KII720954 KSE720954 LCA720954 LLW720954 LVS720954 MFO720954 MPK720954 MZG720954 NJC720954 NSY720954 OCU720954 OMQ720954 OWM720954 PGI720954 PQE720954 QAA720954 QJW720954 QTS720954 RDO720954 RNK720954 RXG720954 SHC720954 SQY720954 TAU720954 TKQ720954 TUM720954 UEI720954 UOE720954 UYA720954 VHW720954 VRS720954 WBO720954 WLK720954 WVG720954 E786490 IU786490 SQ786490 ACM786490 AMI786490 AWE786490 BGA786490 BPW786490 BZS786490 CJO786490 CTK786490 DDG786490 DNC786490 DWY786490 EGU786490 EQQ786490 FAM786490 FKI786490 FUE786490 GEA786490 GNW786490 GXS786490 HHO786490 HRK786490 IBG786490 ILC786490 IUY786490 JEU786490 JOQ786490 JYM786490 KII786490 KSE786490 LCA786490 LLW786490 LVS786490 MFO786490 MPK786490 MZG786490 NJC786490 NSY786490 OCU786490 OMQ786490 OWM786490 PGI786490 PQE786490 QAA786490 QJW786490 QTS786490 RDO786490 RNK786490 RXG786490 SHC786490 SQY786490 TAU786490 TKQ786490 TUM786490 UEI786490 UOE786490 UYA786490 VHW786490 VRS786490 WBO786490 WLK786490 WVG786490 E852026 IU852026 SQ852026 ACM852026 AMI852026 AWE852026 BGA852026 BPW852026 BZS852026 CJO852026 CTK852026 DDG852026 DNC852026 DWY852026 EGU852026 EQQ852026 FAM852026 FKI852026 FUE852026 GEA852026 GNW852026 GXS852026 HHO852026 HRK852026 IBG852026 ILC852026 IUY852026 JEU852026 JOQ852026 JYM852026 KII852026 KSE852026 LCA852026 LLW852026 LVS852026 MFO852026 MPK852026 MZG852026 NJC852026 NSY852026 OCU852026 OMQ852026 OWM852026 PGI852026 PQE852026 QAA852026 QJW852026 QTS852026 RDO852026 RNK852026 RXG852026 SHC852026 SQY852026 TAU852026 TKQ852026 TUM852026 UEI852026 UOE852026 UYA852026 VHW852026 VRS852026 WBO852026 WLK852026 WVG852026 E917562 IU917562 SQ917562 ACM917562 AMI917562 AWE917562 BGA917562 BPW917562 BZS917562 CJO917562 CTK917562 DDG917562 DNC917562 DWY917562 EGU917562 EQQ917562 FAM917562 FKI917562 FUE917562 GEA917562 GNW917562 GXS917562 HHO917562 HRK917562 IBG917562 ILC917562 IUY917562 JEU917562 JOQ917562 JYM917562 KII917562 KSE917562 LCA917562 LLW917562 LVS917562 MFO917562 MPK917562 MZG917562 NJC917562 NSY917562 OCU917562 OMQ917562 OWM917562 PGI917562 PQE917562 QAA917562 QJW917562 QTS917562 RDO917562 RNK917562 RXG917562 SHC917562 SQY917562 TAU917562 TKQ917562 TUM917562 UEI917562 UOE917562 UYA917562 VHW917562 VRS917562 WBO917562 WLK917562 WVG917562 E983098 IU983098 SQ983098 ACM983098 AMI983098 AWE983098 BGA983098 BPW983098 BZS983098 CJO983098 CTK983098 DDG983098 DNC983098 DWY983098 EGU983098 EQQ983098 FAM983098 FKI983098 FUE983098 GEA983098 GNW983098 GXS983098 HHO983098 HRK983098 IBG983098 ILC983098 IUY983098 JEU983098 JOQ983098 JYM983098 KII983098 KSE983098 LCA983098 LLW983098 LVS983098 MFO983098 MPK983098 MZG983098 NJC983098 NSY983098 OCU983098 OMQ983098 OWM983098 PGI983098 PQE983098 QAA983098 QJW983098 QTS983098 RDO983098 RNK983098 RXG983098 SHC983098 SQY983098 TAU983098 TKQ983098 TUM983098 UEI983098 UOE983098 UYA983098 VHW983098 VRS983098 WBO983098 WLK983098">
      <formula1>Taip</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'Papild.poilsio d. išmokų FN '!$C$6:$Q$6</xm:f>
          </x14:formula1>
          <xm:sqref>Q24:Q68</xm:sqref>
        </x14:dataValidation>
        <x14:dataValidation type="list" allowBlank="1" showInputMessage="1" showErrorMessage="1" errorTitle="Dėmesio!" error="Galimos pasirinkti reikšmės nuo 28 iki 58.">
          <x14:formula1>
            <xm:f>'Atostogų išmokų FN'!$D$7:$AH$7</xm:f>
          </x14:formula1>
          <xm:sqref>N24:N68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88"/>
  <sheetViews>
    <sheetView showGridLines="0" zoomScale="85" zoomScaleNormal="85" zoomScaleSheetLayoutView="75" workbookViewId="0">
      <selection activeCell="D26" sqref="D26"/>
    </sheetView>
  </sheetViews>
  <sheetFormatPr defaultRowHeight="12.75" x14ac:dyDescent="0.2"/>
  <cols>
    <col min="1" max="1" width="12.1640625" style="17" customWidth="1"/>
    <col min="2" max="2" width="30" style="17" customWidth="1"/>
    <col min="3" max="4" width="24.5" style="17" customWidth="1"/>
    <col min="5" max="5" width="17.1640625" style="17" customWidth="1"/>
    <col min="6" max="6" width="15.33203125" style="17" customWidth="1"/>
    <col min="7" max="7" width="14.83203125" style="17" customWidth="1"/>
    <col min="8" max="8" width="13.6640625" style="17" customWidth="1"/>
    <col min="9" max="9" width="16.83203125" style="17" customWidth="1"/>
    <col min="10" max="10" width="18.83203125" style="17" customWidth="1"/>
    <col min="11" max="11" width="16.83203125" style="17" customWidth="1"/>
    <col min="12" max="12" width="16.1640625" style="17" customWidth="1"/>
    <col min="13" max="13" width="19.5" style="17" customWidth="1"/>
    <col min="14" max="14" width="18.5" style="17" customWidth="1"/>
    <col min="15" max="15" width="14.33203125" style="17" customWidth="1"/>
    <col min="16" max="16" width="15.83203125" style="17" customWidth="1"/>
    <col min="17" max="17" width="17.6640625" style="17" customWidth="1"/>
    <col min="18" max="18" width="19.6640625" style="17" customWidth="1"/>
    <col min="19" max="20" width="16.83203125" style="17" customWidth="1"/>
    <col min="21" max="21" width="28" style="17" customWidth="1"/>
    <col min="22" max="252" width="9.33203125" style="17"/>
    <col min="253" max="253" width="12.1640625" style="17" customWidth="1"/>
    <col min="254" max="254" width="30" style="17" customWidth="1"/>
    <col min="255" max="255" width="24.5" style="17" customWidth="1"/>
    <col min="256" max="256" width="17.1640625" style="17" customWidth="1"/>
    <col min="257" max="257" width="15.33203125" style="17" customWidth="1"/>
    <col min="258" max="258" width="13.5" style="17" customWidth="1"/>
    <col min="259" max="260" width="12.83203125" style="17" customWidth="1"/>
    <col min="261" max="261" width="15" style="17" customWidth="1"/>
    <col min="262" max="262" width="16.83203125" style="17" customWidth="1"/>
    <col min="263" max="263" width="16.1640625" style="17" customWidth="1"/>
    <col min="264" max="264" width="15.5" style="17" customWidth="1"/>
    <col min="265" max="265" width="15.83203125" style="17" customWidth="1"/>
    <col min="266" max="266" width="19.5" style="17" customWidth="1"/>
    <col min="267" max="267" width="15.83203125" style="17" customWidth="1"/>
    <col min="268" max="268" width="14.33203125" style="17" customWidth="1"/>
    <col min="269" max="269" width="15.83203125" style="17" customWidth="1"/>
    <col min="270" max="270" width="17.6640625" style="17" customWidth="1"/>
    <col min="271" max="271" width="19.6640625" style="17" customWidth="1"/>
    <col min="272" max="272" width="14.5" style="17" customWidth="1"/>
    <col min="273" max="508" width="9.33203125" style="17"/>
    <col min="509" max="509" width="12.1640625" style="17" customWidth="1"/>
    <col min="510" max="510" width="30" style="17" customWidth="1"/>
    <col min="511" max="511" width="24.5" style="17" customWidth="1"/>
    <col min="512" max="512" width="17.1640625" style="17" customWidth="1"/>
    <col min="513" max="513" width="15.33203125" style="17" customWidth="1"/>
    <col min="514" max="514" width="13.5" style="17" customWidth="1"/>
    <col min="515" max="516" width="12.83203125" style="17" customWidth="1"/>
    <col min="517" max="517" width="15" style="17" customWidth="1"/>
    <col min="518" max="518" width="16.83203125" style="17" customWidth="1"/>
    <col min="519" max="519" width="16.1640625" style="17" customWidth="1"/>
    <col min="520" max="520" width="15.5" style="17" customWidth="1"/>
    <col min="521" max="521" width="15.83203125" style="17" customWidth="1"/>
    <col min="522" max="522" width="19.5" style="17" customWidth="1"/>
    <col min="523" max="523" width="15.83203125" style="17" customWidth="1"/>
    <col min="524" max="524" width="14.33203125" style="17" customWidth="1"/>
    <col min="525" max="525" width="15.83203125" style="17" customWidth="1"/>
    <col min="526" max="526" width="17.6640625" style="17" customWidth="1"/>
    <col min="527" max="527" width="19.6640625" style="17" customWidth="1"/>
    <col min="528" max="528" width="14.5" style="17" customWidth="1"/>
    <col min="529" max="764" width="9.33203125" style="17"/>
    <col min="765" max="765" width="12.1640625" style="17" customWidth="1"/>
    <col min="766" max="766" width="30" style="17" customWidth="1"/>
    <col min="767" max="767" width="24.5" style="17" customWidth="1"/>
    <col min="768" max="768" width="17.1640625" style="17" customWidth="1"/>
    <col min="769" max="769" width="15.33203125" style="17" customWidth="1"/>
    <col min="770" max="770" width="13.5" style="17" customWidth="1"/>
    <col min="771" max="772" width="12.83203125" style="17" customWidth="1"/>
    <col min="773" max="773" width="15" style="17" customWidth="1"/>
    <col min="774" max="774" width="16.83203125" style="17" customWidth="1"/>
    <col min="775" max="775" width="16.1640625" style="17" customWidth="1"/>
    <col min="776" max="776" width="15.5" style="17" customWidth="1"/>
    <col min="777" max="777" width="15.83203125" style="17" customWidth="1"/>
    <col min="778" max="778" width="19.5" style="17" customWidth="1"/>
    <col min="779" max="779" width="15.83203125" style="17" customWidth="1"/>
    <col min="780" max="780" width="14.33203125" style="17" customWidth="1"/>
    <col min="781" max="781" width="15.83203125" style="17" customWidth="1"/>
    <col min="782" max="782" width="17.6640625" style="17" customWidth="1"/>
    <col min="783" max="783" width="19.6640625" style="17" customWidth="1"/>
    <col min="784" max="784" width="14.5" style="17" customWidth="1"/>
    <col min="785" max="1020" width="9.33203125" style="17"/>
    <col min="1021" max="1021" width="12.1640625" style="17" customWidth="1"/>
    <col min="1022" max="1022" width="30" style="17" customWidth="1"/>
    <col min="1023" max="1023" width="24.5" style="17" customWidth="1"/>
    <col min="1024" max="1024" width="17.1640625" style="17" customWidth="1"/>
    <col min="1025" max="1025" width="15.33203125" style="17" customWidth="1"/>
    <col min="1026" max="1026" width="13.5" style="17" customWidth="1"/>
    <col min="1027" max="1028" width="12.83203125" style="17" customWidth="1"/>
    <col min="1029" max="1029" width="15" style="17" customWidth="1"/>
    <col min="1030" max="1030" width="16.83203125" style="17" customWidth="1"/>
    <col min="1031" max="1031" width="16.1640625" style="17" customWidth="1"/>
    <col min="1032" max="1032" width="15.5" style="17" customWidth="1"/>
    <col min="1033" max="1033" width="15.83203125" style="17" customWidth="1"/>
    <col min="1034" max="1034" width="19.5" style="17" customWidth="1"/>
    <col min="1035" max="1035" width="15.83203125" style="17" customWidth="1"/>
    <col min="1036" max="1036" width="14.33203125" style="17" customWidth="1"/>
    <col min="1037" max="1037" width="15.83203125" style="17" customWidth="1"/>
    <col min="1038" max="1038" width="17.6640625" style="17" customWidth="1"/>
    <col min="1039" max="1039" width="19.6640625" style="17" customWidth="1"/>
    <col min="1040" max="1040" width="14.5" style="17" customWidth="1"/>
    <col min="1041" max="1276" width="9.33203125" style="17"/>
    <col min="1277" max="1277" width="12.1640625" style="17" customWidth="1"/>
    <col min="1278" max="1278" width="30" style="17" customWidth="1"/>
    <col min="1279" max="1279" width="24.5" style="17" customWidth="1"/>
    <col min="1280" max="1280" width="17.1640625" style="17" customWidth="1"/>
    <col min="1281" max="1281" width="15.33203125" style="17" customWidth="1"/>
    <col min="1282" max="1282" width="13.5" style="17" customWidth="1"/>
    <col min="1283" max="1284" width="12.83203125" style="17" customWidth="1"/>
    <col min="1285" max="1285" width="15" style="17" customWidth="1"/>
    <col min="1286" max="1286" width="16.83203125" style="17" customWidth="1"/>
    <col min="1287" max="1287" width="16.1640625" style="17" customWidth="1"/>
    <col min="1288" max="1288" width="15.5" style="17" customWidth="1"/>
    <col min="1289" max="1289" width="15.83203125" style="17" customWidth="1"/>
    <col min="1290" max="1290" width="19.5" style="17" customWidth="1"/>
    <col min="1291" max="1291" width="15.83203125" style="17" customWidth="1"/>
    <col min="1292" max="1292" width="14.33203125" style="17" customWidth="1"/>
    <col min="1293" max="1293" width="15.83203125" style="17" customWidth="1"/>
    <col min="1294" max="1294" width="17.6640625" style="17" customWidth="1"/>
    <col min="1295" max="1295" width="19.6640625" style="17" customWidth="1"/>
    <col min="1296" max="1296" width="14.5" style="17" customWidth="1"/>
    <col min="1297" max="1532" width="9.33203125" style="17"/>
    <col min="1533" max="1533" width="12.1640625" style="17" customWidth="1"/>
    <col min="1534" max="1534" width="30" style="17" customWidth="1"/>
    <col min="1535" max="1535" width="24.5" style="17" customWidth="1"/>
    <col min="1536" max="1536" width="17.1640625" style="17" customWidth="1"/>
    <col min="1537" max="1537" width="15.33203125" style="17" customWidth="1"/>
    <col min="1538" max="1538" width="13.5" style="17" customWidth="1"/>
    <col min="1539" max="1540" width="12.83203125" style="17" customWidth="1"/>
    <col min="1541" max="1541" width="15" style="17" customWidth="1"/>
    <col min="1542" max="1542" width="16.83203125" style="17" customWidth="1"/>
    <col min="1543" max="1543" width="16.1640625" style="17" customWidth="1"/>
    <col min="1544" max="1544" width="15.5" style="17" customWidth="1"/>
    <col min="1545" max="1545" width="15.83203125" style="17" customWidth="1"/>
    <col min="1546" max="1546" width="19.5" style="17" customWidth="1"/>
    <col min="1547" max="1547" width="15.83203125" style="17" customWidth="1"/>
    <col min="1548" max="1548" width="14.33203125" style="17" customWidth="1"/>
    <col min="1549" max="1549" width="15.83203125" style="17" customWidth="1"/>
    <col min="1550" max="1550" width="17.6640625" style="17" customWidth="1"/>
    <col min="1551" max="1551" width="19.6640625" style="17" customWidth="1"/>
    <col min="1552" max="1552" width="14.5" style="17" customWidth="1"/>
    <col min="1553" max="1788" width="9.33203125" style="17"/>
    <col min="1789" max="1789" width="12.1640625" style="17" customWidth="1"/>
    <col min="1790" max="1790" width="30" style="17" customWidth="1"/>
    <col min="1791" max="1791" width="24.5" style="17" customWidth="1"/>
    <col min="1792" max="1792" width="17.1640625" style="17" customWidth="1"/>
    <col min="1793" max="1793" width="15.33203125" style="17" customWidth="1"/>
    <col min="1794" max="1794" width="13.5" style="17" customWidth="1"/>
    <col min="1795" max="1796" width="12.83203125" style="17" customWidth="1"/>
    <col min="1797" max="1797" width="15" style="17" customWidth="1"/>
    <col min="1798" max="1798" width="16.83203125" style="17" customWidth="1"/>
    <col min="1799" max="1799" width="16.1640625" style="17" customWidth="1"/>
    <col min="1800" max="1800" width="15.5" style="17" customWidth="1"/>
    <col min="1801" max="1801" width="15.83203125" style="17" customWidth="1"/>
    <col min="1802" max="1802" width="19.5" style="17" customWidth="1"/>
    <col min="1803" max="1803" width="15.83203125" style="17" customWidth="1"/>
    <col min="1804" max="1804" width="14.33203125" style="17" customWidth="1"/>
    <col min="1805" max="1805" width="15.83203125" style="17" customWidth="1"/>
    <col min="1806" max="1806" width="17.6640625" style="17" customWidth="1"/>
    <col min="1807" max="1807" width="19.6640625" style="17" customWidth="1"/>
    <col min="1808" max="1808" width="14.5" style="17" customWidth="1"/>
    <col min="1809" max="2044" width="9.33203125" style="17"/>
    <col min="2045" max="2045" width="12.1640625" style="17" customWidth="1"/>
    <col min="2046" max="2046" width="30" style="17" customWidth="1"/>
    <col min="2047" max="2047" width="24.5" style="17" customWidth="1"/>
    <col min="2048" max="2048" width="17.1640625" style="17" customWidth="1"/>
    <col min="2049" max="2049" width="15.33203125" style="17" customWidth="1"/>
    <col min="2050" max="2050" width="13.5" style="17" customWidth="1"/>
    <col min="2051" max="2052" width="12.83203125" style="17" customWidth="1"/>
    <col min="2053" max="2053" width="15" style="17" customWidth="1"/>
    <col min="2054" max="2054" width="16.83203125" style="17" customWidth="1"/>
    <col min="2055" max="2055" width="16.1640625" style="17" customWidth="1"/>
    <col min="2056" max="2056" width="15.5" style="17" customWidth="1"/>
    <col min="2057" max="2057" width="15.83203125" style="17" customWidth="1"/>
    <col min="2058" max="2058" width="19.5" style="17" customWidth="1"/>
    <col min="2059" max="2059" width="15.83203125" style="17" customWidth="1"/>
    <col min="2060" max="2060" width="14.33203125" style="17" customWidth="1"/>
    <col min="2061" max="2061" width="15.83203125" style="17" customWidth="1"/>
    <col min="2062" max="2062" width="17.6640625" style="17" customWidth="1"/>
    <col min="2063" max="2063" width="19.6640625" style="17" customWidth="1"/>
    <col min="2064" max="2064" width="14.5" style="17" customWidth="1"/>
    <col min="2065" max="2300" width="9.33203125" style="17"/>
    <col min="2301" max="2301" width="12.1640625" style="17" customWidth="1"/>
    <col min="2302" max="2302" width="30" style="17" customWidth="1"/>
    <col min="2303" max="2303" width="24.5" style="17" customWidth="1"/>
    <col min="2304" max="2304" width="17.1640625" style="17" customWidth="1"/>
    <col min="2305" max="2305" width="15.33203125" style="17" customWidth="1"/>
    <col min="2306" max="2306" width="13.5" style="17" customWidth="1"/>
    <col min="2307" max="2308" width="12.83203125" style="17" customWidth="1"/>
    <col min="2309" max="2309" width="15" style="17" customWidth="1"/>
    <col min="2310" max="2310" width="16.83203125" style="17" customWidth="1"/>
    <col min="2311" max="2311" width="16.1640625" style="17" customWidth="1"/>
    <col min="2312" max="2312" width="15.5" style="17" customWidth="1"/>
    <col min="2313" max="2313" width="15.83203125" style="17" customWidth="1"/>
    <col min="2314" max="2314" width="19.5" style="17" customWidth="1"/>
    <col min="2315" max="2315" width="15.83203125" style="17" customWidth="1"/>
    <col min="2316" max="2316" width="14.33203125" style="17" customWidth="1"/>
    <col min="2317" max="2317" width="15.83203125" style="17" customWidth="1"/>
    <col min="2318" max="2318" width="17.6640625" style="17" customWidth="1"/>
    <col min="2319" max="2319" width="19.6640625" style="17" customWidth="1"/>
    <col min="2320" max="2320" width="14.5" style="17" customWidth="1"/>
    <col min="2321" max="2556" width="9.33203125" style="17"/>
    <col min="2557" max="2557" width="12.1640625" style="17" customWidth="1"/>
    <col min="2558" max="2558" width="30" style="17" customWidth="1"/>
    <col min="2559" max="2559" width="24.5" style="17" customWidth="1"/>
    <col min="2560" max="2560" width="17.1640625" style="17" customWidth="1"/>
    <col min="2561" max="2561" width="15.33203125" style="17" customWidth="1"/>
    <col min="2562" max="2562" width="13.5" style="17" customWidth="1"/>
    <col min="2563" max="2564" width="12.83203125" style="17" customWidth="1"/>
    <col min="2565" max="2565" width="15" style="17" customWidth="1"/>
    <col min="2566" max="2566" width="16.83203125" style="17" customWidth="1"/>
    <col min="2567" max="2567" width="16.1640625" style="17" customWidth="1"/>
    <col min="2568" max="2568" width="15.5" style="17" customWidth="1"/>
    <col min="2569" max="2569" width="15.83203125" style="17" customWidth="1"/>
    <col min="2570" max="2570" width="19.5" style="17" customWidth="1"/>
    <col min="2571" max="2571" width="15.83203125" style="17" customWidth="1"/>
    <col min="2572" max="2572" width="14.33203125" style="17" customWidth="1"/>
    <col min="2573" max="2573" width="15.83203125" style="17" customWidth="1"/>
    <col min="2574" max="2574" width="17.6640625" style="17" customWidth="1"/>
    <col min="2575" max="2575" width="19.6640625" style="17" customWidth="1"/>
    <col min="2576" max="2576" width="14.5" style="17" customWidth="1"/>
    <col min="2577" max="2812" width="9.33203125" style="17"/>
    <col min="2813" max="2813" width="12.1640625" style="17" customWidth="1"/>
    <col min="2814" max="2814" width="30" style="17" customWidth="1"/>
    <col min="2815" max="2815" width="24.5" style="17" customWidth="1"/>
    <col min="2816" max="2816" width="17.1640625" style="17" customWidth="1"/>
    <col min="2817" max="2817" width="15.33203125" style="17" customWidth="1"/>
    <col min="2818" max="2818" width="13.5" style="17" customWidth="1"/>
    <col min="2819" max="2820" width="12.83203125" style="17" customWidth="1"/>
    <col min="2821" max="2821" width="15" style="17" customWidth="1"/>
    <col min="2822" max="2822" width="16.83203125" style="17" customWidth="1"/>
    <col min="2823" max="2823" width="16.1640625" style="17" customWidth="1"/>
    <col min="2824" max="2824" width="15.5" style="17" customWidth="1"/>
    <col min="2825" max="2825" width="15.83203125" style="17" customWidth="1"/>
    <col min="2826" max="2826" width="19.5" style="17" customWidth="1"/>
    <col min="2827" max="2827" width="15.83203125" style="17" customWidth="1"/>
    <col min="2828" max="2828" width="14.33203125" style="17" customWidth="1"/>
    <col min="2829" max="2829" width="15.83203125" style="17" customWidth="1"/>
    <col min="2830" max="2830" width="17.6640625" style="17" customWidth="1"/>
    <col min="2831" max="2831" width="19.6640625" style="17" customWidth="1"/>
    <col min="2832" max="2832" width="14.5" style="17" customWidth="1"/>
    <col min="2833" max="3068" width="9.33203125" style="17"/>
    <col min="3069" max="3069" width="12.1640625" style="17" customWidth="1"/>
    <col min="3070" max="3070" width="30" style="17" customWidth="1"/>
    <col min="3071" max="3071" width="24.5" style="17" customWidth="1"/>
    <col min="3072" max="3072" width="17.1640625" style="17" customWidth="1"/>
    <col min="3073" max="3073" width="15.33203125" style="17" customWidth="1"/>
    <col min="3074" max="3074" width="13.5" style="17" customWidth="1"/>
    <col min="3075" max="3076" width="12.83203125" style="17" customWidth="1"/>
    <col min="3077" max="3077" width="15" style="17" customWidth="1"/>
    <col min="3078" max="3078" width="16.83203125" style="17" customWidth="1"/>
    <col min="3079" max="3079" width="16.1640625" style="17" customWidth="1"/>
    <col min="3080" max="3080" width="15.5" style="17" customWidth="1"/>
    <col min="3081" max="3081" width="15.83203125" style="17" customWidth="1"/>
    <col min="3082" max="3082" width="19.5" style="17" customWidth="1"/>
    <col min="3083" max="3083" width="15.83203125" style="17" customWidth="1"/>
    <col min="3084" max="3084" width="14.33203125" style="17" customWidth="1"/>
    <col min="3085" max="3085" width="15.83203125" style="17" customWidth="1"/>
    <col min="3086" max="3086" width="17.6640625" style="17" customWidth="1"/>
    <col min="3087" max="3087" width="19.6640625" style="17" customWidth="1"/>
    <col min="3088" max="3088" width="14.5" style="17" customWidth="1"/>
    <col min="3089" max="3324" width="9.33203125" style="17"/>
    <col min="3325" max="3325" width="12.1640625" style="17" customWidth="1"/>
    <col min="3326" max="3326" width="30" style="17" customWidth="1"/>
    <col min="3327" max="3327" width="24.5" style="17" customWidth="1"/>
    <col min="3328" max="3328" width="17.1640625" style="17" customWidth="1"/>
    <col min="3329" max="3329" width="15.33203125" style="17" customWidth="1"/>
    <col min="3330" max="3330" width="13.5" style="17" customWidth="1"/>
    <col min="3331" max="3332" width="12.83203125" style="17" customWidth="1"/>
    <col min="3333" max="3333" width="15" style="17" customWidth="1"/>
    <col min="3334" max="3334" width="16.83203125" style="17" customWidth="1"/>
    <col min="3335" max="3335" width="16.1640625" style="17" customWidth="1"/>
    <col min="3336" max="3336" width="15.5" style="17" customWidth="1"/>
    <col min="3337" max="3337" width="15.83203125" style="17" customWidth="1"/>
    <col min="3338" max="3338" width="19.5" style="17" customWidth="1"/>
    <col min="3339" max="3339" width="15.83203125" style="17" customWidth="1"/>
    <col min="3340" max="3340" width="14.33203125" style="17" customWidth="1"/>
    <col min="3341" max="3341" width="15.83203125" style="17" customWidth="1"/>
    <col min="3342" max="3342" width="17.6640625" style="17" customWidth="1"/>
    <col min="3343" max="3343" width="19.6640625" style="17" customWidth="1"/>
    <col min="3344" max="3344" width="14.5" style="17" customWidth="1"/>
    <col min="3345" max="3580" width="9.33203125" style="17"/>
    <col min="3581" max="3581" width="12.1640625" style="17" customWidth="1"/>
    <col min="3582" max="3582" width="30" style="17" customWidth="1"/>
    <col min="3583" max="3583" width="24.5" style="17" customWidth="1"/>
    <col min="3584" max="3584" width="17.1640625" style="17" customWidth="1"/>
    <col min="3585" max="3585" width="15.33203125" style="17" customWidth="1"/>
    <col min="3586" max="3586" width="13.5" style="17" customWidth="1"/>
    <col min="3587" max="3588" width="12.83203125" style="17" customWidth="1"/>
    <col min="3589" max="3589" width="15" style="17" customWidth="1"/>
    <col min="3590" max="3590" width="16.83203125" style="17" customWidth="1"/>
    <col min="3591" max="3591" width="16.1640625" style="17" customWidth="1"/>
    <col min="3592" max="3592" width="15.5" style="17" customWidth="1"/>
    <col min="3593" max="3593" width="15.83203125" style="17" customWidth="1"/>
    <col min="3594" max="3594" width="19.5" style="17" customWidth="1"/>
    <col min="3595" max="3595" width="15.83203125" style="17" customWidth="1"/>
    <col min="3596" max="3596" width="14.33203125" style="17" customWidth="1"/>
    <col min="3597" max="3597" width="15.83203125" style="17" customWidth="1"/>
    <col min="3598" max="3598" width="17.6640625" style="17" customWidth="1"/>
    <col min="3599" max="3599" width="19.6640625" style="17" customWidth="1"/>
    <col min="3600" max="3600" width="14.5" style="17" customWidth="1"/>
    <col min="3601" max="3836" width="9.33203125" style="17"/>
    <col min="3837" max="3837" width="12.1640625" style="17" customWidth="1"/>
    <col min="3838" max="3838" width="30" style="17" customWidth="1"/>
    <col min="3839" max="3839" width="24.5" style="17" customWidth="1"/>
    <col min="3840" max="3840" width="17.1640625" style="17" customWidth="1"/>
    <col min="3841" max="3841" width="15.33203125" style="17" customWidth="1"/>
    <col min="3842" max="3842" width="13.5" style="17" customWidth="1"/>
    <col min="3843" max="3844" width="12.83203125" style="17" customWidth="1"/>
    <col min="3845" max="3845" width="15" style="17" customWidth="1"/>
    <col min="3846" max="3846" width="16.83203125" style="17" customWidth="1"/>
    <col min="3847" max="3847" width="16.1640625" style="17" customWidth="1"/>
    <col min="3848" max="3848" width="15.5" style="17" customWidth="1"/>
    <col min="3849" max="3849" width="15.83203125" style="17" customWidth="1"/>
    <col min="3850" max="3850" width="19.5" style="17" customWidth="1"/>
    <col min="3851" max="3851" width="15.83203125" style="17" customWidth="1"/>
    <col min="3852" max="3852" width="14.33203125" style="17" customWidth="1"/>
    <col min="3853" max="3853" width="15.83203125" style="17" customWidth="1"/>
    <col min="3854" max="3854" width="17.6640625" style="17" customWidth="1"/>
    <col min="3855" max="3855" width="19.6640625" style="17" customWidth="1"/>
    <col min="3856" max="3856" width="14.5" style="17" customWidth="1"/>
    <col min="3857" max="4092" width="9.33203125" style="17"/>
    <col min="4093" max="4093" width="12.1640625" style="17" customWidth="1"/>
    <col min="4094" max="4094" width="30" style="17" customWidth="1"/>
    <col min="4095" max="4095" width="24.5" style="17" customWidth="1"/>
    <col min="4096" max="4096" width="17.1640625" style="17" customWidth="1"/>
    <col min="4097" max="4097" width="15.33203125" style="17" customWidth="1"/>
    <col min="4098" max="4098" width="13.5" style="17" customWidth="1"/>
    <col min="4099" max="4100" width="12.83203125" style="17" customWidth="1"/>
    <col min="4101" max="4101" width="15" style="17" customWidth="1"/>
    <col min="4102" max="4102" width="16.83203125" style="17" customWidth="1"/>
    <col min="4103" max="4103" width="16.1640625" style="17" customWidth="1"/>
    <col min="4104" max="4104" width="15.5" style="17" customWidth="1"/>
    <col min="4105" max="4105" width="15.83203125" style="17" customWidth="1"/>
    <col min="4106" max="4106" width="19.5" style="17" customWidth="1"/>
    <col min="4107" max="4107" width="15.83203125" style="17" customWidth="1"/>
    <col min="4108" max="4108" width="14.33203125" style="17" customWidth="1"/>
    <col min="4109" max="4109" width="15.83203125" style="17" customWidth="1"/>
    <col min="4110" max="4110" width="17.6640625" style="17" customWidth="1"/>
    <col min="4111" max="4111" width="19.6640625" style="17" customWidth="1"/>
    <col min="4112" max="4112" width="14.5" style="17" customWidth="1"/>
    <col min="4113" max="4348" width="9.33203125" style="17"/>
    <col min="4349" max="4349" width="12.1640625" style="17" customWidth="1"/>
    <col min="4350" max="4350" width="30" style="17" customWidth="1"/>
    <col min="4351" max="4351" width="24.5" style="17" customWidth="1"/>
    <col min="4352" max="4352" width="17.1640625" style="17" customWidth="1"/>
    <col min="4353" max="4353" width="15.33203125" style="17" customWidth="1"/>
    <col min="4354" max="4354" width="13.5" style="17" customWidth="1"/>
    <col min="4355" max="4356" width="12.83203125" style="17" customWidth="1"/>
    <col min="4357" max="4357" width="15" style="17" customWidth="1"/>
    <col min="4358" max="4358" width="16.83203125" style="17" customWidth="1"/>
    <col min="4359" max="4359" width="16.1640625" style="17" customWidth="1"/>
    <col min="4360" max="4360" width="15.5" style="17" customWidth="1"/>
    <col min="4361" max="4361" width="15.83203125" style="17" customWidth="1"/>
    <col min="4362" max="4362" width="19.5" style="17" customWidth="1"/>
    <col min="4363" max="4363" width="15.83203125" style="17" customWidth="1"/>
    <col min="4364" max="4364" width="14.33203125" style="17" customWidth="1"/>
    <col min="4365" max="4365" width="15.83203125" style="17" customWidth="1"/>
    <col min="4366" max="4366" width="17.6640625" style="17" customWidth="1"/>
    <col min="4367" max="4367" width="19.6640625" style="17" customWidth="1"/>
    <col min="4368" max="4368" width="14.5" style="17" customWidth="1"/>
    <col min="4369" max="4604" width="9.33203125" style="17"/>
    <col min="4605" max="4605" width="12.1640625" style="17" customWidth="1"/>
    <col min="4606" max="4606" width="30" style="17" customWidth="1"/>
    <col min="4607" max="4607" width="24.5" style="17" customWidth="1"/>
    <col min="4608" max="4608" width="17.1640625" style="17" customWidth="1"/>
    <col min="4609" max="4609" width="15.33203125" style="17" customWidth="1"/>
    <col min="4610" max="4610" width="13.5" style="17" customWidth="1"/>
    <col min="4611" max="4612" width="12.83203125" style="17" customWidth="1"/>
    <col min="4613" max="4613" width="15" style="17" customWidth="1"/>
    <col min="4614" max="4614" width="16.83203125" style="17" customWidth="1"/>
    <col min="4615" max="4615" width="16.1640625" style="17" customWidth="1"/>
    <col min="4616" max="4616" width="15.5" style="17" customWidth="1"/>
    <col min="4617" max="4617" width="15.83203125" style="17" customWidth="1"/>
    <col min="4618" max="4618" width="19.5" style="17" customWidth="1"/>
    <col min="4619" max="4619" width="15.83203125" style="17" customWidth="1"/>
    <col min="4620" max="4620" width="14.33203125" style="17" customWidth="1"/>
    <col min="4621" max="4621" width="15.83203125" style="17" customWidth="1"/>
    <col min="4622" max="4622" width="17.6640625" style="17" customWidth="1"/>
    <col min="4623" max="4623" width="19.6640625" style="17" customWidth="1"/>
    <col min="4624" max="4624" width="14.5" style="17" customWidth="1"/>
    <col min="4625" max="4860" width="9.33203125" style="17"/>
    <col min="4861" max="4861" width="12.1640625" style="17" customWidth="1"/>
    <col min="4862" max="4862" width="30" style="17" customWidth="1"/>
    <col min="4863" max="4863" width="24.5" style="17" customWidth="1"/>
    <col min="4864" max="4864" width="17.1640625" style="17" customWidth="1"/>
    <col min="4865" max="4865" width="15.33203125" style="17" customWidth="1"/>
    <col min="4866" max="4866" width="13.5" style="17" customWidth="1"/>
    <col min="4867" max="4868" width="12.83203125" style="17" customWidth="1"/>
    <col min="4869" max="4869" width="15" style="17" customWidth="1"/>
    <col min="4870" max="4870" width="16.83203125" style="17" customWidth="1"/>
    <col min="4871" max="4871" width="16.1640625" style="17" customWidth="1"/>
    <col min="4872" max="4872" width="15.5" style="17" customWidth="1"/>
    <col min="4873" max="4873" width="15.83203125" style="17" customWidth="1"/>
    <col min="4874" max="4874" width="19.5" style="17" customWidth="1"/>
    <col min="4875" max="4875" width="15.83203125" style="17" customWidth="1"/>
    <col min="4876" max="4876" width="14.33203125" style="17" customWidth="1"/>
    <col min="4877" max="4877" width="15.83203125" style="17" customWidth="1"/>
    <col min="4878" max="4878" width="17.6640625" style="17" customWidth="1"/>
    <col min="4879" max="4879" width="19.6640625" style="17" customWidth="1"/>
    <col min="4880" max="4880" width="14.5" style="17" customWidth="1"/>
    <col min="4881" max="5116" width="9.33203125" style="17"/>
    <col min="5117" max="5117" width="12.1640625" style="17" customWidth="1"/>
    <col min="5118" max="5118" width="30" style="17" customWidth="1"/>
    <col min="5119" max="5119" width="24.5" style="17" customWidth="1"/>
    <col min="5120" max="5120" width="17.1640625" style="17" customWidth="1"/>
    <col min="5121" max="5121" width="15.33203125" style="17" customWidth="1"/>
    <col min="5122" max="5122" width="13.5" style="17" customWidth="1"/>
    <col min="5123" max="5124" width="12.83203125" style="17" customWidth="1"/>
    <col min="5125" max="5125" width="15" style="17" customWidth="1"/>
    <col min="5126" max="5126" width="16.83203125" style="17" customWidth="1"/>
    <col min="5127" max="5127" width="16.1640625" style="17" customWidth="1"/>
    <col min="5128" max="5128" width="15.5" style="17" customWidth="1"/>
    <col min="5129" max="5129" width="15.83203125" style="17" customWidth="1"/>
    <col min="5130" max="5130" width="19.5" style="17" customWidth="1"/>
    <col min="5131" max="5131" width="15.83203125" style="17" customWidth="1"/>
    <col min="5132" max="5132" width="14.33203125" style="17" customWidth="1"/>
    <col min="5133" max="5133" width="15.83203125" style="17" customWidth="1"/>
    <col min="5134" max="5134" width="17.6640625" style="17" customWidth="1"/>
    <col min="5135" max="5135" width="19.6640625" style="17" customWidth="1"/>
    <col min="5136" max="5136" width="14.5" style="17" customWidth="1"/>
    <col min="5137" max="5372" width="9.33203125" style="17"/>
    <col min="5373" max="5373" width="12.1640625" style="17" customWidth="1"/>
    <col min="5374" max="5374" width="30" style="17" customWidth="1"/>
    <col min="5375" max="5375" width="24.5" style="17" customWidth="1"/>
    <col min="5376" max="5376" width="17.1640625" style="17" customWidth="1"/>
    <col min="5377" max="5377" width="15.33203125" style="17" customWidth="1"/>
    <col min="5378" max="5378" width="13.5" style="17" customWidth="1"/>
    <col min="5379" max="5380" width="12.83203125" style="17" customWidth="1"/>
    <col min="5381" max="5381" width="15" style="17" customWidth="1"/>
    <col min="5382" max="5382" width="16.83203125" style="17" customWidth="1"/>
    <col min="5383" max="5383" width="16.1640625" style="17" customWidth="1"/>
    <col min="5384" max="5384" width="15.5" style="17" customWidth="1"/>
    <col min="5385" max="5385" width="15.83203125" style="17" customWidth="1"/>
    <col min="5386" max="5386" width="19.5" style="17" customWidth="1"/>
    <col min="5387" max="5387" width="15.83203125" style="17" customWidth="1"/>
    <col min="5388" max="5388" width="14.33203125" style="17" customWidth="1"/>
    <col min="5389" max="5389" width="15.83203125" style="17" customWidth="1"/>
    <col min="5390" max="5390" width="17.6640625" style="17" customWidth="1"/>
    <col min="5391" max="5391" width="19.6640625" style="17" customWidth="1"/>
    <col min="5392" max="5392" width="14.5" style="17" customWidth="1"/>
    <col min="5393" max="5628" width="9.33203125" style="17"/>
    <col min="5629" max="5629" width="12.1640625" style="17" customWidth="1"/>
    <col min="5630" max="5630" width="30" style="17" customWidth="1"/>
    <col min="5631" max="5631" width="24.5" style="17" customWidth="1"/>
    <col min="5632" max="5632" width="17.1640625" style="17" customWidth="1"/>
    <col min="5633" max="5633" width="15.33203125" style="17" customWidth="1"/>
    <col min="5634" max="5634" width="13.5" style="17" customWidth="1"/>
    <col min="5635" max="5636" width="12.83203125" style="17" customWidth="1"/>
    <col min="5637" max="5637" width="15" style="17" customWidth="1"/>
    <col min="5638" max="5638" width="16.83203125" style="17" customWidth="1"/>
    <col min="5639" max="5639" width="16.1640625" style="17" customWidth="1"/>
    <col min="5640" max="5640" width="15.5" style="17" customWidth="1"/>
    <col min="5641" max="5641" width="15.83203125" style="17" customWidth="1"/>
    <col min="5642" max="5642" width="19.5" style="17" customWidth="1"/>
    <col min="5643" max="5643" width="15.83203125" style="17" customWidth="1"/>
    <col min="5644" max="5644" width="14.33203125" style="17" customWidth="1"/>
    <col min="5645" max="5645" width="15.83203125" style="17" customWidth="1"/>
    <col min="5646" max="5646" width="17.6640625" style="17" customWidth="1"/>
    <col min="5647" max="5647" width="19.6640625" style="17" customWidth="1"/>
    <col min="5648" max="5648" width="14.5" style="17" customWidth="1"/>
    <col min="5649" max="5884" width="9.33203125" style="17"/>
    <col min="5885" max="5885" width="12.1640625" style="17" customWidth="1"/>
    <col min="5886" max="5886" width="30" style="17" customWidth="1"/>
    <col min="5887" max="5887" width="24.5" style="17" customWidth="1"/>
    <col min="5888" max="5888" width="17.1640625" style="17" customWidth="1"/>
    <col min="5889" max="5889" width="15.33203125" style="17" customWidth="1"/>
    <col min="5890" max="5890" width="13.5" style="17" customWidth="1"/>
    <col min="5891" max="5892" width="12.83203125" style="17" customWidth="1"/>
    <col min="5893" max="5893" width="15" style="17" customWidth="1"/>
    <col min="5894" max="5894" width="16.83203125" style="17" customWidth="1"/>
    <col min="5895" max="5895" width="16.1640625" style="17" customWidth="1"/>
    <col min="5896" max="5896" width="15.5" style="17" customWidth="1"/>
    <col min="5897" max="5897" width="15.83203125" style="17" customWidth="1"/>
    <col min="5898" max="5898" width="19.5" style="17" customWidth="1"/>
    <col min="5899" max="5899" width="15.83203125" style="17" customWidth="1"/>
    <col min="5900" max="5900" width="14.33203125" style="17" customWidth="1"/>
    <col min="5901" max="5901" width="15.83203125" style="17" customWidth="1"/>
    <col min="5902" max="5902" width="17.6640625" style="17" customWidth="1"/>
    <col min="5903" max="5903" width="19.6640625" style="17" customWidth="1"/>
    <col min="5904" max="5904" width="14.5" style="17" customWidth="1"/>
    <col min="5905" max="6140" width="9.33203125" style="17"/>
    <col min="6141" max="6141" width="12.1640625" style="17" customWidth="1"/>
    <col min="6142" max="6142" width="30" style="17" customWidth="1"/>
    <col min="6143" max="6143" width="24.5" style="17" customWidth="1"/>
    <col min="6144" max="6144" width="17.1640625" style="17" customWidth="1"/>
    <col min="6145" max="6145" width="15.33203125" style="17" customWidth="1"/>
    <col min="6146" max="6146" width="13.5" style="17" customWidth="1"/>
    <col min="6147" max="6148" width="12.83203125" style="17" customWidth="1"/>
    <col min="6149" max="6149" width="15" style="17" customWidth="1"/>
    <col min="6150" max="6150" width="16.83203125" style="17" customWidth="1"/>
    <col min="6151" max="6151" width="16.1640625" style="17" customWidth="1"/>
    <col min="6152" max="6152" width="15.5" style="17" customWidth="1"/>
    <col min="6153" max="6153" width="15.83203125" style="17" customWidth="1"/>
    <col min="6154" max="6154" width="19.5" style="17" customWidth="1"/>
    <col min="6155" max="6155" width="15.83203125" style="17" customWidth="1"/>
    <col min="6156" max="6156" width="14.33203125" style="17" customWidth="1"/>
    <col min="6157" max="6157" width="15.83203125" style="17" customWidth="1"/>
    <col min="6158" max="6158" width="17.6640625" style="17" customWidth="1"/>
    <col min="6159" max="6159" width="19.6640625" style="17" customWidth="1"/>
    <col min="6160" max="6160" width="14.5" style="17" customWidth="1"/>
    <col min="6161" max="6396" width="9.33203125" style="17"/>
    <col min="6397" max="6397" width="12.1640625" style="17" customWidth="1"/>
    <col min="6398" max="6398" width="30" style="17" customWidth="1"/>
    <col min="6399" max="6399" width="24.5" style="17" customWidth="1"/>
    <col min="6400" max="6400" width="17.1640625" style="17" customWidth="1"/>
    <col min="6401" max="6401" width="15.33203125" style="17" customWidth="1"/>
    <col min="6402" max="6402" width="13.5" style="17" customWidth="1"/>
    <col min="6403" max="6404" width="12.83203125" style="17" customWidth="1"/>
    <col min="6405" max="6405" width="15" style="17" customWidth="1"/>
    <col min="6406" max="6406" width="16.83203125" style="17" customWidth="1"/>
    <col min="6407" max="6407" width="16.1640625" style="17" customWidth="1"/>
    <col min="6408" max="6408" width="15.5" style="17" customWidth="1"/>
    <col min="6409" max="6409" width="15.83203125" style="17" customWidth="1"/>
    <col min="6410" max="6410" width="19.5" style="17" customWidth="1"/>
    <col min="6411" max="6411" width="15.83203125" style="17" customWidth="1"/>
    <col min="6412" max="6412" width="14.33203125" style="17" customWidth="1"/>
    <col min="6413" max="6413" width="15.83203125" style="17" customWidth="1"/>
    <col min="6414" max="6414" width="17.6640625" style="17" customWidth="1"/>
    <col min="6415" max="6415" width="19.6640625" style="17" customWidth="1"/>
    <col min="6416" max="6416" width="14.5" style="17" customWidth="1"/>
    <col min="6417" max="6652" width="9.33203125" style="17"/>
    <col min="6653" max="6653" width="12.1640625" style="17" customWidth="1"/>
    <col min="6654" max="6654" width="30" style="17" customWidth="1"/>
    <col min="6655" max="6655" width="24.5" style="17" customWidth="1"/>
    <col min="6656" max="6656" width="17.1640625" style="17" customWidth="1"/>
    <col min="6657" max="6657" width="15.33203125" style="17" customWidth="1"/>
    <col min="6658" max="6658" width="13.5" style="17" customWidth="1"/>
    <col min="6659" max="6660" width="12.83203125" style="17" customWidth="1"/>
    <col min="6661" max="6661" width="15" style="17" customWidth="1"/>
    <col min="6662" max="6662" width="16.83203125" style="17" customWidth="1"/>
    <col min="6663" max="6663" width="16.1640625" style="17" customWidth="1"/>
    <col min="6664" max="6664" width="15.5" style="17" customWidth="1"/>
    <col min="6665" max="6665" width="15.83203125" style="17" customWidth="1"/>
    <col min="6666" max="6666" width="19.5" style="17" customWidth="1"/>
    <col min="6667" max="6667" width="15.83203125" style="17" customWidth="1"/>
    <col min="6668" max="6668" width="14.33203125" style="17" customWidth="1"/>
    <col min="6669" max="6669" width="15.83203125" style="17" customWidth="1"/>
    <col min="6670" max="6670" width="17.6640625" style="17" customWidth="1"/>
    <col min="6671" max="6671" width="19.6640625" style="17" customWidth="1"/>
    <col min="6672" max="6672" width="14.5" style="17" customWidth="1"/>
    <col min="6673" max="6908" width="9.33203125" style="17"/>
    <col min="6909" max="6909" width="12.1640625" style="17" customWidth="1"/>
    <col min="6910" max="6910" width="30" style="17" customWidth="1"/>
    <col min="6911" max="6911" width="24.5" style="17" customWidth="1"/>
    <col min="6912" max="6912" width="17.1640625" style="17" customWidth="1"/>
    <col min="6913" max="6913" width="15.33203125" style="17" customWidth="1"/>
    <col min="6914" max="6914" width="13.5" style="17" customWidth="1"/>
    <col min="6915" max="6916" width="12.83203125" style="17" customWidth="1"/>
    <col min="6917" max="6917" width="15" style="17" customWidth="1"/>
    <col min="6918" max="6918" width="16.83203125" style="17" customWidth="1"/>
    <col min="6919" max="6919" width="16.1640625" style="17" customWidth="1"/>
    <col min="6920" max="6920" width="15.5" style="17" customWidth="1"/>
    <col min="6921" max="6921" width="15.83203125" style="17" customWidth="1"/>
    <col min="6922" max="6922" width="19.5" style="17" customWidth="1"/>
    <col min="6923" max="6923" width="15.83203125" style="17" customWidth="1"/>
    <col min="6924" max="6924" width="14.33203125" style="17" customWidth="1"/>
    <col min="6925" max="6925" width="15.83203125" style="17" customWidth="1"/>
    <col min="6926" max="6926" width="17.6640625" style="17" customWidth="1"/>
    <col min="6927" max="6927" width="19.6640625" style="17" customWidth="1"/>
    <col min="6928" max="6928" width="14.5" style="17" customWidth="1"/>
    <col min="6929" max="7164" width="9.33203125" style="17"/>
    <col min="7165" max="7165" width="12.1640625" style="17" customWidth="1"/>
    <col min="7166" max="7166" width="30" style="17" customWidth="1"/>
    <col min="7167" max="7167" width="24.5" style="17" customWidth="1"/>
    <col min="7168" max="7168" width="17.1640625" style="17" customWidth="1"/>
    <col min="7169" max="7169" width="15.33203125" style="17" customWidth="1"/>
    <col min="7170" max="7170" width="13.5" style="17" customWidth="1"/>
    <col min="7171" max="7172" width="12.83203125" style="17" customWidth="1"/>
    <col min="7173" max="7173" width="15" style="17" customWidth="1"/>
    <col min="7174" max="7174" width="16.83203125" style="17" customWidth="1"/>
    <col min="7175" max="7175" width="16.1640625" style="17" customWidth="1"/>
    <col min="7176" max="7176" width="15.5" style="17" customWidth="1"/>
    <col min="7177" max="7177" width="15.83203125" style="17" customWidth="1"/>
    <col min="7178" max="7178" width="19.5" style="17" customWidth="1"/>
    <col min="7179" max="7179" width="15.83203125" style="17" customWidth="1"/>
    <col min="7180" max="7180" width="14.33203125" style="17" customWidth="1"/>
    <col min="7181" max="7181" width="15.83203125" style="17" customWidth="1"/>
    <col min="7182" max="7182" width="17.6640625" style="17" customWidth="1"/>
    <col min="7183" max="7183" width="19.6640625" style="17" customWidth="1"/>
    <col min="7184" max="7184" width="14.5" style="17" customWidth="1"/>
    <col min="7185" max="7420" width="9.33203125" style="17"/>
    <col min="7421" max="7421" width="12.1640625" style="17" customWidth="1"/>
    <col min="7422" max="7422" width="30" style="17" customWidth="1"/>
    <col min="7423" max="7423" width="24.5" style="17" customWidth="1"/>
    <col min="7424" max="7424" width="17.1640625" style="17" customWidth="1"/>
    <col min="7425" max="7425" width="15.33203125" style="17" customWidth="1"/>
    <col min="7426" max="7426" width="13.5" style="17" customWidth="1"/>
    <col min="7427" max="7428" width="12.83203125" style="17" customWidth="1"/>
    <col min="7429" max="7429" width="15" style="17" customWidth="1"/>
    <col min="7430" max="7430" width="16.83203125" style="17" customWidth="1"/>
    <col min="7431" max="7431" width="16.1640625" style="17" customWidth="1"/>
    <col min="7432" max="7432" width="15.5" style="17" customWidth="1"/>
    <col min="7433" max="7433" width="15.83203125" style="17" customWidth="1"/>
    <col min="7434" max="7434" width="19.5" style="17" customWidth="1"/>
    <col min="7435" max="7435" width="15.83203125" style="17" customWidth="1"/>
    <col min="7436" max="7436" width="14.33203125" style="17" customWidth="1"/>
    <col min="7437" max="7437" width="15.83203125" style="17" customWidth="1"/>
    <col min="7438" max="7438" width="17.6640625" style="17" customWidth="1"/>
    <col min="7439" max="7439" width="19.6640625" style="17" customWidth="1"/>
    <col min="7440" max="7440" width="14.5" style="17" customWidth="1"/>
    <col min="7441" max="7676" width="9.33203125" style="17"/>
    <col min="7677" max="7677" width="12.1640625" style="17" customWidth="1"/>
    <col min="7678" max="7678" width="30" style="17" customWidth="1"/>
    <col min="7679" max="7679" width="24.5" style="17" customWidth="1"/>
    <col min="7680" max="7680" width="17.1640625" style="17" customWidth="1"/>
    <col min="7681" max="7681" width="15.33203125" style="17" customWidth="1"/>
    <col min="7682" max="7682" width="13.5" style="17" customWidth="1"/>
    <col min="7683" max="7684" width="12.83203125" style="17" customWidth="1"/>
    <col min="7685" max="7685" width="15" style="17" customWidth="1"/>
    <col min="7686" max="7686" width="16.83203125" style="17" customWidth="1"/>
    <col min="7687" max="7687" width="16.1640625" style="17" customWidth="1"/>
    <col min="7688" max="7688" width="15.5" style="17" customWidth="1"/>
    <col min="7689" max="7689" width="15.83203125" style="17" customWidth="1"/>
    <col min="7690" max="7690" width="19.5" style="17" customWidth="1"/>
    <col min="7691" max="7691" width="15.83203125" style="17" customWidth="1"/>
    <col min="7692" max="7692" width="14.33203125" style="17" customWidth="1"/>
    <col min="7693" max="7693" width="15.83203125" style="17" customWidth="1"/>
    <col min="7694" max="7694" width="17.6640625" style="17" customWidth="1"/>
    <col min="7695" max="7695" width="19.6640625" style="17" customWidth="1"/>
    <col min="7696" max="7696" width="14.5" style="17" customWidth="1"/>
    <col min="7697" max="7932" width="9.33203125" style="17"/>
    <col min="7933" max="7933" width="12.1640625" style="17" customWidth="1"/>
    <col min="7934" max="7934" width="30" style="17" customWidth="1"/>
    <col min="7935" max="7935" width="24.5" style="17" customWidth="1"/>
    <col min="7936" max="7936" width="17.1640625" style="17" customWidth="1"/>
    <col min="7937" max="7937" width="15.33203125" style="17" customWidth="1"/>
    <col min="7938" max="7938" width="13.5" style="17" customWidth="1"/>
    <col min="7939" max="7940" width="12.83203125" style="17" customWidth="1"/>
    <col min="7941" max="7941" width="15" style="17" customWidth="1"/>
    <col min="7942" max="7942" width="16.83203125" style="17" customWidth="1"/>
    <col min="7943" max="7943" width="16.1640625" style="17" customWidth="1"/>
    <col min="7944" max="7944" width="15.5" style="17" customWidth="1"/>
    <col min="7945" max="7945" width="15.83203125" style="17" customWidth="1"/>
    <col min="7946" max="7946" width="19.5" style="17" customWidth="1"/>
    <col min="7947" max="7947" width="15.83203125" style="17" customWidth="1"/>
    <col min="7948" max="7948" width="14.33203125" style="17" customWidth="1"/>
    <col min="7949" max="7949" width="15.83203125" style="17" customWidth="1"/>
    <col min="7950" max="7950" width="17.6640625" style="17" customWidth="1"/>
    <col min="7951" max="7951" width="19.6640625" style="17" customWidth="1"/>
    <col min="7952" max="7952" width="14.5" style="17" customWidth="1"/>
    <col min="7953" max="8188" width="9.33203125" style="17"/>
    <col min="8189" max="8189" width="12.1640625" style="17" customWidth="1"/>
    <col min="8190" max="8190" width="30" style="17" customWidth="1"/>
    <col min="8191" max="8191" width="24.5" style="17" customWidth="1"/>
    <col min="8192" max="8192" width="17.1640625" style="17" customWidth="1"/>
    <col min="8193" max="8193" width="15.33203125" style="17" customWidth="1"/>
    <col min="8194" max="8194" width="13.5" style="17" customWidth="1"/>
    <col min="8195" max="8196" width="12.83203125" style="17" customWidth="1"/>
    <col min="8197" max="8197" width="15" style="17" customWidth="1"/>
    <col min="8198" max="8198" width="16.83203125" style="17" customWidth="1"/>
    <col min="8199" max="8199" width="16.1640625" style="17" customWidth="1"/>
    <col min="8200" max="8200" width="15.5" style="17" customWidth="1"/>
    <col min="8201" max="8201" width="15.83203125" style="17" customWidth="1"/>
    <col min="8202" max="8202" width="19.5" style="17" customWidth="1"/>
    <col min="8203" max="8203" width="15.83203125" style="17" customWidth="1"/>
    <col min="8204" max="8204" width="14.33203125" style="17" customWidth="1"/>
    <col min="8205" max="8205" width="15.83203125" style="17" customWidth="1"/>
    <col min="8206" max="8206" width="17.6640625" style="17" customWidth="1"/>
    <col min="8207" max="8207" width="19.6640625" style="17" customWidth="1"/>
    <col min="8208" max="8208" width="14.5" style="17" customWidth="1"/>
    <col min="8209" max="8444" width="9.33203125" style="17"/>
    <col min="8445" max="8445" width="12.1640625" style="17" customWidth="1"/>
    <col min="8446" max="8446" width="30" style="17" customWidth="1"/>
    <col min="8447" max="8447" width="24.5" style="17" customWidth="1"/>
    <col min="8448" max="8448" width="17.1640625" style="17" customWidth="1"/>
    <col min="8449" max="8449" width="15.33203125" style="17" customWidth="1"/>
    <col min="8450" max="8450" width="13.5" style="17" customWidth="1"/>
    <col min="8451" max="8452" width="12.83203125" style="17" customWidth="1"/>
    <col min="8453" max="8453" width="15" style="17" customWidth="1"/>
    <col min="8454" max="8454" width="16.83203125" style="17" customWidth="1"/>
    <col min="8455" max="8455" width="16.1640625" style="17" customWidth="1"/>
    <col min="8456" max="8456" width="15.5" style="17" customWidth="1"/>
    <col min="8457" max="8457" width="15.83203125" style="17" customWidth="1"/>
    <col min="8458" max="8458" width="19.5" style="17" customWidth="1"/>
    <col min="8459" max="8459" width="15.83203125" style="17" customWidth="1"/>
    <col min="8460" max="8460" width="14.33203125" style="17" customWidth="1"/>
    <col min="8461" max="8461" width="15.83203125" style="17" customWidth="1"/>
    <col min="8462" max="8462" width="17.6640625" style="17" customWidth="1"/>
    <col min="8463" max="8463" width="19.6640625" style="17" customWidth="1"/>
    <col min="8464" max="8464" width="14.5" style="17" customWidth="1"/>
    <col min="8465" max="8700" width="9.33203125" style="17"/>
    <col min="8701" max="8701" width="12.1640625" style="17" customWidth="1"/>
    <col min="8702" max="8702" width="30" style="17" customWidth="1"/>
    <col min="8703" max="8703" width="24.5" style="17" customWidth="1"/>
    <col min="8704" max="8704" width="17.1640625" style="17" customWidth="1"/>
    <col min="8705" max="8705" width="15.33203125" style="17" customWidth="1"/>
    <col min="8706" max="8706" width="13.5" style="17" customWidth="1"/>
    <col min="8707" max="8708" width="12.83203125" style="17" customWidth="1"/>
    <col min="8709" max="8709" width="15" style="17" customWidth="1"/>
    <col min="8710" max="8710" width="16.83203125" style="17" customWidth="1"/>
    <col min="8711" max="8711" width="16.1640625" style="17" customWidth="1"/>
    <col min="8712" max="8712" width="15.5" style="17" customWidth="1"/>
    <col min="8713" max="8713" width="15.83203125" style="17" customWidth="1"/>
    <col min="8714" max="8714" width="19.5" style="17" customWidth="1"/>
    <col min="8715" max="8715" width="15.83203125" style="17" customWidth="1"/>
    <col min="8716" max="8716" width="14.33203125" style="17" customWidth="1"/>
    <col min="8717" max="8717" width="15.83203125" style="17" customWidth="1"/>
    <col min="8718" max="8718" width="17.6640625" style="17" customWidth="1"/>
    <col min="8719" max="8719" width="19.6640625" style="17" customWidth="1"/>
    <col min="8720" max="8720" width="14.5" style="17" customWidth="1"/>
    <col min="8721" max="8956" width="9.33203125" style="17"/>
    <col min="8957" max="8957" width="12.1640625" style="17" customWidth="1"/>
    <col min="8958" max="8958" width="30" style="17" customWidth="1"/>
    <col min="8959" max="8959" width="24.5" style="17" customWidth="1"/>
    <col min="8960" max="8960" width="17.1640625" style="17" customWidth="1"/>
    <col min="8961" max="8961" width="15.33203125" style="17" customWidth="1"/>
    <col min="8962" max="8962" width="13.5" style="17" customWidth="1"/>
    <col min="8963" max="8964" width="12.83203125" style="17" customWidth="1"/>
    <col min="8965" max="8965" width="15" style="17" customWidth="1"/>
    <col min="8966" max="8966" width="16.83203125" style="17" customWidth="1"/>
    <col min="8967" max="8967" width="16.1640625" style="17" customWidth="1"/>
    <col min="8968" max="8968" width="15.5" style="17" customWidth="1"/>
    <col min="8969" max="8969" width="15.83203125" style="17" customWidth="1"/>
    <col min="8970" max="8970" width="19.5" style="17" customWidth="1"/>
    <col min="8971" max="8971" width="15.83203125" style="17" customWidth="1"/>
    <col min="8972" max="8972" width="14.33203125" style="17" customWidth="1"/>
    <col min="8973" max="8973" width="15.83203125" style="17" customWidth="1"/>
    <col min="8974" max="8974" width="17.6640625" style="17" customWidth="1"/>
    <col min="8975" max="8975" width="19.6640625" style="17" customWidth="1"/>
    <col min="8976" max="8976" width="14.5" style="17" customWidth="1"/>
    <col min="8977" max="9212" width="9.33203125" style="17"/>
    <col min="9213" max="9213" width="12.1640625" style="17" customWidth="1"/>
    <col min="9214" max="9214" width="30" style="17" customWidth="1"/>
    <col min="9215" max="9215" width="24.5" style="17" customWidth="1"/>
    <col min="9216" max="9216" width="17.1640625" style="17" customWidth="1"/>
    <col min="9217" max="9217" width="15.33203125" style="17" customWidth="1"/>
    <col min="9218" max="9218" width="13.5" style="17" customWidth="1"/>
    <col min="9219" max="9220" width="12.83203125" style="17" customWidth="1"/>
    <col min="9221" max="9221" width="15" style="17" customWidth="1"/>
    <col min="9222" max="9222" width="16.83203125" style="17" customWidth="1"/>
    <col min="9223" max="9223" width="16.1640625" style="17" customWidth="1"/>
    <col min="9224" max="9224" width="15.5" style="17" customWidth="1"/>
    <col min="9225" max="9225" width="15.83203125" style="17" customWidth="1"/>
    <col min="9226" max="9226" width="19.5" style="17" customWidth="1"/>
    <col min="9227" max="9227" width="15.83203125" style="17" customWidth="1"/>
    <col min="9228" max="9228" width="14.33203125" style="17" customWidth="1"/>
    <col min="9229" max="9229" width="15.83203125" style="17" customWidth="1"/>
    <col min="9230" max="9230" width="17.6640625" style="17" customWidth="1"/>
    <col min="9231" max="9231" width="19.6640625" style="17" customWidth="1"/>
    <col min="9232" max="9232" width="14.5" style="17" customWidth="1"/>
    <col min="9233" max="9468" width="9.33203125" style="17"/>
    <col min="9469" max="9469" width="12.1640625" style="17" customWidth="1"/>
    <col min="9470" max="9470" width="30" style="17" customWidth="1"/>
    <col min="9471" max="9471" width="24.5" style="17" customWidth="1"/>
    <col min="9472" max="9472" width="17.1640625" style="17" customWidth="1"/>
    <col min="9473" max="9473" width="15.33203125" style="17" customWidth="1"/>
    <col min="9474" max="9474" width="13.5" style="17" customWidth="1"/>
    <col min="9475" max="9476" width="12.83203125" style="17" customWidth="1"/>
    <col min="9477" max="9477" width="15" style="17" customWidth="1"/>
    <col min="9478" max="9478" width="16.83203125" style="17" customWidth="1"/>
    <col min="9479" max="9479" width="16.1640625" style="17" customWidth="1"/>
    <col min="9480" max="9480" width="15.5" style="17" customWidth="1"/>
    <col min="9481" max="9481" width="15.83203125" style="17" customWidth="1"/>
    <col min="9482" max="9482" width="19.5" style="17" customWidth="1"/>
    <col min="9483" max="9483" width="15.83203125" style="17" customWidth="1"/>
    <col min="9484" max="9484" width="14.33203125" style="17" customWidth="1"/>
    <col min="9485" max="9485" width="15.83203125" style="17" customWidth="1"/>
    <col min="9486" max="9486" width="17.6640625" style="17" customWidth="1"/>
    <col min="9487" max="9487" width="19.6640625" style="17" customWidth="1"/>
    <col min="9488" max="9488" width="14.5" style="17" customWidth="1"/>
    <col min="9489" max="9724" width="9.33203125" style="17"/>
    <col min="9725" max="9725" width="12.1640625" style="17" customWidth="1"/>
    <col min="9726" max="9726" width="30" style="17" customWidth="1"/>
    <col min="9727" max="9727" width="24.5" style="17" customWidth="1"/>
    <col min="9728" max="9728" width="17.1640625" style="17" customWidth="1"/>
    <col min="9729" max="9729" width="15.33203125" style="17" customWidth="1"/>
    <col min="9730" max="9730" width="13.5" style="17" customWidth="1"/>
    <col min="9731" max="9732" width="12.83203125" style="17" customWidth="1"/>
    <col min="9733" max="9733" width="15" style="17" customWidth="1"/>
    <col min="9734" max="9734" width="16.83203125" style="17" customWidth="1"/>
    <col min="9735" max="9735" width="16.1640625" style="17" customWidth="1"/>
    <col min="9736" max="9736" width="15.5" style="17" customWidth="1"/>
    <col min="9737" max="9737" width="15.83203125" style="17" customWidth="1"/>
    <col min="9738" max="9738" width="19.5" style="17" customWidth="1"/>
    <col min="9739" max="9739" width="15.83203125" style="17" customWidth="1"/>
    <col min="9740" max="9740" width="14.33203125" style="17" customWidth="1"/>
    <col min="9741" max="9741" width="15.83203125" style="17" customWidth="1"/>
    <col min="9742" max="9742" width="17.6640625" style="17" customWidth="1"/>
    <col min="9743" max="9743" width="19.6640625" style="17" customWidth="1"/>
    <col min="9744" max="9744" width="14.5" style="17" customWidth="1"/>
    <col min="9745" max="9980" width="9.33203125" style="17"/>
    <col min="9981" max="9981" width="12.1640625" style="17" customWidth="1"/>
    <col min="9982" max="9982" width="30" style="17" customWidth="1"/>
    <col min="9983" max="9983" width="24.5" style="17" customWidth="1"/>
    <col min="9984" max="9984" width="17.1640625" style="17" customWidth="1"/>
    <col min="9985" max="9985" width="15.33203125" style="17" customWidth="1"/>
    <col min="9986" max="9986" width="13.5" style="17" customWidth="1"/>
    <col min="9987" max="9988" width="12.83203125" style="17" customWidth="1"/>
    <col min="9989" max="9989" width="15" style="17" customWidth="1"/>
    <col min="9990" max="9990" width="16.83203125" style="17" customWidth="1"/>
    <col min="9991" max="9991" width="16.1640625" style="17" customWidth="1"/>
    <col min="9992" max="9992" width="15.5" style="17" customWidth="1"/>
    <col min="9993" max="9993" width="15.83203125" style="17" customWidth="1"/>
    <col min="9994" max="9994" width="19.5" style="17" customWidth="1"/>
    <col min="9995" max="9995" width="15.83203125" style="17" customWidth="1"/>
    <col min="9996" max="9996" width="14.33203125" style="17" customWidth="1"/>
    <col min="9997" max="9997" width="15.83203125" style="17" customWidth="1"/>
    <col min="9998" max="9998" width="17.6640625" style="17" customWidth="1"/>
    <col min="9999" max="9999" width="19.6640625" style="17" customWidth="1"/>
    <col min="10000" max="10000" width="14.5" style="17" customWidth="1"/>
    <col min="10001" max="10236" width="9.33203125" style="17"/>
    <col min="10237" max="10237" width="12.1640625" style="17" customWidth="1"/>
    <col min="10238" max="10238" width="30" style="17" customWidth="1"/>
    <col min="10239" max="10239" width="24.5" style="17" customWidth="1"/>
    <col min="10240" max="10240" width="17.1640625" style="17" customWidth="1"/>
    <col min="10241" max="10241" width="15.33203125" style="17" customWidth="1"/>
    <col min="10242" max="10242" width="13.5" style="17" customWidth="1"/>
    <col min="10243" max="10244" width="12.83203125" style="17" customWidth="1"/>
    <col min="10245" max="10245" width="15" style="17" customWidth="1"/>
    <col min="10246" max="10246" width="16.83203125" style="17" customWidth="1"/>
    <col min="10247" max="10247" width="16.1640625" style="17" customWidth="1"/>
    <col min="10248" max="10248" width="15.5" style="17" customWidth="1"/>
    <col min="10249" max="10249" width="15.83203125" style="17" customWidth="1"/>
    <col min="10250" max="10250" width="19.5" style="17" customWidth="1"/>
    <col min="10251" max="10251" width="15.83203125" style="17" customWidth="1"/>
    <col min="10252" max="10252" width="14.33203125" style="17" customWidth="1"/>
    <col min="10253" max="10253" width="15.83203125" style="17" customWidth="1"/>
    <col min="10254" max="10254" width="17.6640625" style="17" customWidth="1"/>
    <col min="10255" max="10255" width="19.6640625" style="17" customWidth="1"/>
    <col min="10256" max="10256" width="14.5" style="17" customWidth="1"/>
    <col min="10257" max="10492" width="9.33203125" style="17"/>
    <col min="10493" max="10493" width="12.1640625" style="17" customWidth="1"/>
    <col min="10494" max="10494" width="30" style="17" customWidth="1"/>
    <col min="10495" max="10495" width="24.5" style="17" customWidth="1"/>
    <col min="10496" max="10496" width="17.1640625" style="17" customWidth="1"/>
    <col min="10497" max="10497" width="15.33203125" style="17" customWidth="1"/>
    <col min="10498" max="10498" width="13.5" style="17" customWidth="1"/>
    <col min="10499" max="10500" width="12.83203125" style="17" customWidth="1"/>
    <col min="10501" max="10501" width="15" style="17" customWidth="1"/>
    <col min="10502" max="10502" width="16.83203125" style="17" customWidth="1"/>
    <col min="10503" max="10503" width="16.1640625" style="17" customWidth="1"/>
    <col min="10504" max="10504" width="15.5" style="17" customWidth="1"/>
    <col min="10505" max="10505" width="15.83203125" style="17" customWidth="1"/>
    <col min="10506" max="10506" width="19.5" style="17" customWidth="1"/>
    <col min="10507" max="10507" width="15.83203125" style="17" customWidth="1"/>
    <col min="10508" max="10508" width="14.33203125" style="17" customWidth="1"/>
    <col min="10509" max="10509" width="15.83203125" style="17" customWidth="1"/>
    <col min="10510" max="10510" width="17.6640625" style="17" customWidth="1"/>
    <col min="10511" max="10511" width="19.6640625" style="17" customWidth="1"/>
    <col min="10512" max="10512" width="14.5" style="17" customWidth="1"/>
    <col min="10513" max="10748" width="9.33203125" style="17"/>
    <col min="10749" max="10749" width="12.1640625" style="17" customWidth="1"/>
    <col min="10750" max="10750" width="30" style="17" customWidth="1"/>
    <col min="10751" max="10751" width="24.5" style="17" customWidth="1"/>
    <col min="10752" max="10752" width="17.1640625" style="17" customWidth="1"/>
    <col min="10753" max="10753" width="15.33203125" style="17" customWidth="1"/>
    <col min="10754" max="10754" width="13.5" style="17" customWidth="1"/>
    <col min="10755" max="10756" width="12.83203125" style="17" customWidth="1"/>
    <col min="10757" max="10757" width="15" style="17" customWidth="1"/>
    <col min="10758" max="10758" width="16.83203125" style="17" customWidth="1"/>
    <col min="10759" max="10759" width="16.1640625" style="17" customWidth="1"/>
    <col min="10760" max="10760" width="15.5" style="17" customWidth="1"/>
    <col min="10761" max="10761" width="15.83203125" style="17" customWidth="1"/>
    <col min="10762" max="10762" width="19.5" style="17" customWidth="1"/>
    <col min="10763" max="10763" width="15.83203125" style="17" customWidth="1"/>
    <col min="10764" max="10764" width="14.33203125" style="17" customWidth="1"/>
    <col min="10765" max="10765" width="15.83203125" style="17" customWidth="1"/>
    <col min="10766" max="10766" width="17.6640625" style="17" customWidth="1"/>
    <col min="10767" max="10767" width="19.6640625" style="17" customWidth="1"/>
    <col min="10768" max="10768" width="14.5" style="17" customWidth="1"/>
    <col min="10769" max="11004" width="9.33203125" style="17"/>
    <col min="11005" max="11005" width="12.1640625" style="17" customWidth="1"/>
    <col min="11006" max="11006" width="30" style="17" customWidth="1"/>
    <col min="11007" max="11007" width="24.5" style="17" customWidth="1"/>
    <col min="11008" max="11008" width="17.1640625" style="17" customWidth="1"/>
    <col min="11009" max="11009" width="15.33203125" style="17" customWidth="1"/>
    <col min="11010" max="11010" width="13.5" style="17" customWidth="1"/>
    <col min="11011" max="11012" width="12.83203125" style="17" customWidth="1"/>
    <col min="11013" max="11013" width="15" style="17" customWidth="1"/>
    <col min="11014" max="11014" width="16.83203125" style="17" customWidth="1"/>
    <col min="11015" max="11015" width="16.1640625" style="17" customWidth="1"/>
    <col min="11016" max="11016" width="15.5" style="17" customWidth="1"/>
    <col min="11017" max="11017" width="15.83203125" style="17" customWidth="1"/>
    <col min="11018" max="11018" width="19.5" style="17" customWidth="1"/>
    <col min="11019" max="11019" width="15.83203125" style="17" customWidth="1"/>
    <col min="11020" max="11020" width="14.33203125" style="17" customWidth="1"/>
    <col min="11021" max="11021" width="15.83203125" style="17" customWidth="1"/>
    <col min="11022" max="11022" width="17.6640625" style="17" customWidth="1"/>
    <col min="11023" max="11023" width="19.6640625" style="17" customWidth="1"/>
    <col min="11024" max="11024" width="14.5" style="17" customWidth="1"/>
    <col min="11025" max="11260" width="9.33203125" style="17"/>
    <col min="11261" max="11261" width="12.1640625" style="17" customWidth="1"/>
    <col min="11262" max="11262" width="30" style="17" customWidth="1"/>
    <col min="11263" max="11263" width="24.5" style="17" customWidth="1"/>
    <col min="11264" max="11264" width="17.1640625" style="17" customWidth="1"/>
    <col min="11265" max="11265" width="15.33203125" style="17" customWidth="1"/>
    <col min="11266" max="11266" width="13.5" style="17" customWidth="1"/>
    <col min="11267" max="11268" width="12.83203125" style="17" customWidth="1"/>
    <col min="11269" max="11269" width="15" style="17" customWidth="1"/>
    <col min="11270" max="11270" width="16.83203125" style="17" customWidth="1"/>
    <col min="11271" max="11271" width="16.1640625" style="17" customWidth="1"/>
    <col min="11272" max="11272" width="15.5" style="17" customWidth="1"/>
    <col min="11273" max="11273" width="15.83203125" style="17" customWidth="1"/>
    <col min="11274" max="11274" width="19.5" style="17" customWidth="1"/>
    <col min="11275" max="11275" width="15.83203125" style="17" customWidth="1"/>
    <col min="11276" max="11276" width="14.33203125" style="17" customWidth="1"/>
    <col min="11277" max="11277" width="15.83203125" style="17" customWidth="1"/>
    <col min="11278" max="11278" width="17.6640625" style="17" customWidth="1"/>
    <col min="11279" max="11279" width="19.6640625" style="17" customWidth="1"/>
    <col min="11280" max="11280" width="14.5" style="17" customWidth="1"/>
    <col min="11281" max="11516" width="9.33203125" style="17"/>
    <col min="11517" max="11517" width="12.1640625" style="17" customWidth="1"/>
    <col min="11518" max="11518" width="30" style="17" customWidth="1"/>
    <col min="11519" max="11519" width="24.5" style="17" customWidth="1"/>
    <col min="11520" max="11520" width="17.1640625" style="17" customWidth="1"/>
    <col min="11521" max="11521" width="15.33203125" style="17" customWidth="1"/>
    <col min="11522" max="11522" width="13.5" style="17" customWidth="1"/>
    <col min="11523" max="11524" width="12.83203125" style="17" customWidth="1"/>
    <col min="11525" max="11525" width="15" style="17" customWidth="1"/>
    <col min="11526" max="11526" width="16.83203125" style="17" customWidth="1"/>
    <col min="11527" max="11527" width="16.1640625" style="17" customWidth="1"/>
    <col min="11528" max="11528" width="15.5" style="17" customWidth="1"/>
    <col min="11529" max="11529" width="15.83203125" style="17" customWidth="1"/>
    <col min="11530" max="11530" width="19.5" style="17" customWidth="1"/>
    <col min="11531" max="11531" width="15.83203125" style="17" customWidth="1"/>
    <col min="11532" max="11532" width="14.33203125" style="17" customWidth="1"/>
    <col min="11533" max="11533" width="15.83203125" style="17" customWidth="1"/>
    <col min="11534" max="11534" width="17.6640625" style="17" customWidth="1"/>
    <col min="11535" max="11535" width="19.6640625" style="17" customWidth="1"/>
    <col min="11536" max="11536" width="14.5" style="17" customWidth="1"/>
    <col min="11537" max="11772" width="9.33203125" style="17"/>
    <col min="11773" max="11773" width="12.1640625" style="17" customWidth="1"/>
    <col min="11774" max="11774" width="30" style="17" customWidth="1"/>
    <col min="11775" max="11775" width="24.5" style="17" customWidth="1"/>
    <col min="11776" max="11776" width="17.1640625" style="17" customWidth="1"/>
    <col min="11777" max="11777" width="15.33203125" style="17" customWidth="1"/>
    <col min="11778" max="11778" width="13.5" style="17" customWidth="1"/>
    <col min="11779" max="11780" width="12.83203125" style="17" customWidth="1"/>
    <col min="11781" max="11781" width="15" style="17" customWidth="1"/>
    <col min="11782" max="11782" width="16.83203125" style="17" customWidth="1"/>
    <col min="11783" max="11783" width="16.1640625" style="17" customWidth="1"/>
    <col min="11784" max="11784" width="15.5" style="17" customWidth="1"/>
    <col min="11785" max="11785" width="15.83203125" style="17" customWidth="1"/>
    <col min="11786" max="11786" width="19.5" style="17" customWidth="1"/>
    <col min="11787" max="11787" width="15.83203125" style="17" customWidth="1"/>
    <col min="11788" max="11788" width="14.33203125" style="17" customWidth="1"/>
    <col min="11789" max="11789" width="15.83203125" style="17" customWidth="1"/>
    <col min="11790" max="11790" width="17.6640625" style="17" customWidth="1"/>
    <col min="11791" max="11791" width="19.6640625" style="17" customWidth="1"/>
    <col min="11792" max="11792" width="14.5" style="17" customWidth="1"/>
    <col min="11793" max="12028" width="9.33203125" style="17"/>
    <col min="12029" max="12029" width="12.1640625" style="17" customWidth="1"/>
    <col min="12030" max="12030" width="30" style="17" customWidth="1"/>
    <col min="12031" max="12031" width="24.5" style="17" customWidth="1"/>
    <col min="12032" max="12032" width="17.1640625" style="17" customWidth="1"/>
    <col min="12033" max="12033" width="15.33203125" style="17" customWidth="1"/>
    <col min="12034" max="12034" width="13.5" style="17" customWidth="1"/>
    <col min="12035" max="12036" width="12.83203125" style="17" customWidth="1"/>
    <col min="12037" max="12037" width="15" style="17" customWidth="1"/>
    <col min="12038" max="12038" width="16.83203125" style="17" customWidth="1"/>
    <col min="12039" max="12039" width="16.1640625" style="17" customWidth="1"/>
    <col min="12040" max="12040" width="15.5" style="17" customWidth="1"/>
    <col min="12041" max="12041" width="15.83203125" style="17" customWidth="1"/>
    <col min="12042" max="12042" width="19.5" style="17" customWidth="1"/>
    <col min="12043" max="12043" width="15.83203125" style="17" customWidth="1"/>
    <col min="12044" max="12044" width="14.33203125" style="17" customWidth="1"/>
    <col min="12045" max="12045" width="15.83203125" style="17" customWidth="1"/>
    <col min="12046" max="12046" width="17.6640625" style="17" customWidth="1"/>
    <col min="12047" max="12047" width="19.6640625" style="17" customWidth="1"/>
    <col min="12048" max="12048" width="14.5" style="17" customWidth="1"/>
    <col min="12049" max="12284" width="9.33203125" style="17"/>
    <col min="12285" max="12285" width="12.1640625" style="17" customWidth="1"/>
    <col min="12286" max="12286" width="30" style="17" customWidth="1"/>
    <col min="12287" max="12287" width="24.5" style="17" customWidth="1"/>
    <col min="12288" max="12288" width="17.1640625" style="17" customWidth="1"/>
    <col min="12289" max="12289" width="15.33203125" style="17" customWidth="1"/>
    <col min="12290" max="12290" width="13.5" style="17" customWidth="1"/>
    <col min="12291" max="12292" width="12.83203125" style="17" customWidth="1"/>
    <col min="12293" max="12293" width="15" style="17" customWidth="1"/>
    <col min="12294" max="12294" width="16.83203125" style="17" customWidth="1"/>
    <col min="12295" max="12295" width="16.1640625" style="17" customWidth="1"/>
    <col min="12296" max="12296" width="15.5" style="17" customWidth="1"/>
    <col min="12297" max="12297" width="15.83203125" style="17" customWidth="1"/>
    <col min="12298" max="12298" width="19.5" style="17" customWidth="1"/>
    <col min="12299" max="12299" width="15.83203125" style="17" customWidth="1"/>
    <col min="12300" max="12300" width="14.33203125" style="17" customWidth="1"/>
    <col min="12301" max="12301" width="15.83203125" style="17" customWidth="1"/>
    <col min="12302" max="12302" width="17.6640625" style="17" customWidth="1"/>
    <col min="12303" max="12303" width="19.6640625" style="17" customWidth="1"/>
    <col min="12304" max="12304" width="14.5" style="17" customWidth="1"/>
    <col min="12305" max="12540" width="9.33203125" style="17"/>
    <col min="12541" max="12541" width="12.1640625" style="17" customWidth="1"/>
    <col min="12542" max="12542" width="30" style="17" customWidth="1"/>
    <col min="12543" max="12543" width="24.5" style="17" customWidth="1"/>
    <col min="12544" max="12544" width="17.1640625" style="17" customWidth="1"/>
    <col min="12545" max="12545" width="15.33203125" style="17" customWidth="1"/>
    <col min="12546" max="12546" width="13.5" style="17" customWidth="1"/>
    <col min="12547" max="12548" width="12.83203125" style="17" customWidth="1"/>
    <col min="12549" max="12549" width="15" style="17" customWidth="1"/>
    <col min="12550" max="12550" width="16.83203125" style="17" customWidth="1"/>
    <col min="12551" max="12551" width="16.1640625" style="17" customWidth="1"/>
    <col min="12552" max="12552" width="15.5" style="17" customWidth="1"/>
    <col min="12553" max="12553" width="15.83203125" style="17" customWidth="1"/>
    <col min="12554" max="12554" width="19.5" style="17" customWidth="1"/>
    <col min="12555" max="12555" width="15.83203125" style="17" customWidth="1"/>
    <col min="12556" max="12556" width="14.33203125" style="17" customWidth="1"/>
    <col min="12557" max="12557" width="15.83203125" style="17" customWidth="1"/>
    <col min="12558" max="12558" width="17.6640625" style="17" customWidth="1"/>
    <col min="12559" max="12559" width="19.6640625" style="17" customWidth="1"/>
    <col min="12560" max="12560" width="14.5" style="17" customWidth="1"/>
    <col min="12561" max="12796" width="9.33203125" style="17"/>
    <col min="12797" max="12797" width="12.1640625" style="17" customWidth="1"/>
    <col min="12798" max="12798" width="30" style="17" customWidth="1"/>
    <col min="12799" max="12799" width="24.5" style="17" customWidth="1"/>
    <col min="12800" max="12800" width="17.1640625" style="17" customWidth="1"/>
    <col min="12801" max="12801" width="15.33203125" style="17" customWidth="1"/>
    <col min="12802" max="12802" width="13.5" style="17" customWidth="1"/>
    <col min="12803" max="12804" width="12.83203125" style="17" customWidth="1"/>
    <col min="12805" max="12805" width="15" style="17" customWidth="1"/>
    <col min="12806" max="12806" width="16.83203125" style="17" customWidth="1"/>
    <col min="12807" max="12807" width="16.1640625" style="17" customWidth="1"/>
    <col min="12808" max="12808" width="15.5" style="17" customWidth="1"/>
    <col min="12809" max="12809" width="15.83203125" style="17" customWidth="1"/>
    <col min="12810" max="12810" width="19.5" style="17" customWidth="1"/>
    <col min="12811" max="12811" width="15.83203125" style="17" customWidth="1"/>
    <col min="12812" max="12812" width="14.33203125" style="17" customWidth="1"/>
    <col min="12813" max="12813" width="15.83203125" style="17" customWidth="1"/>
    <col min="12814" max="12814" width="17.6640625" style="17" customWidth="1"/>
    <col min="12815" max="12815" width="19.6640625" style="17" customWidth="1"/>
    <col min="12816" max="12816" width="14.5" style="17" customWidth="1"/>
    <col min="12817" max="13052" width="9.33203125" style="17"/>
    <col min="13053" max="13053" width="12.1640625" style="17" customWidth="1"/>
    <col min="13054" max="13054" width="30" style="17" customWidth="1"/>
    <col min="13055" max="13055" width="24.5" style="17" customWidth="1"/>
    <col min="13056" max="13056" width="17.1640625" style="17" customWidth="1"/>
    <col min="13057" max="13057" width="15.33203125" style="17" customWidth="1"/>
    <col min="13058" max="13058" width="13.5" style="17" customWidth="1"/>
    <col min="13059" max="13060" width="12.83203125" style="17" customWidth="1"/>
    <col min="13061" max="13061" width="15" style="17" customWidth="1"/>
    <col min="13062" max="13062" width="16.83203125" style="17" customWidth="1"/>
    <col min="13063" max="13063" width="16.1640625" style="17" customWidth="1"/>
    <col min="13064" max="13064" width="15.5" style="17" customWidth="1"/>
    <col min="13065" max="13065" width="15.83203125" style="17" customWidth="1"/>
    <col min="13066" max="13066" width="19.5" style="17" customWidth="1"/>
    <col min="13067" max="13067" width="15.83203125" style="17" customWidth="1"/>
    <col min="13068" max="13068" width="14.33203125" style="17" customWidth="1"/>
    <col min="13069" max="13069" width="15.83203125" style="17" customWidth="1"/>
    <col min="13070" max="13070" width="17.6640625" style="17" customWidth="1"/>
    <col min="13071" max="13071" width="19.6640625" style="17" customWidth="1"/>
    <col min="13072" max="13072" width="14.5" style="17" customWidth="1"/>
    <col min="13073" max="13308" width="9.33203125" style="17"/>
    <col min="13309" max="13309" width="12.1640625" style="17" customWidth="1"/>
    <col min="13310" max="13310" width="30" style="17" customWidth="1"/>
    <col min="13311" max="13311" width="24.5" style="17" customWidth="1"/>
    <col min="13312" max="13312" width="17.1640625" style="17" customWidth="1"/>
    <col min="13313" max="13313" width="15.33203125" style="17" customWidth="1"/>
    <col min="13314" max="13314" width="13.5" style="17" customWidth="1"/>
    <col min="13315" max="13316" width="12.83203125" style="17" customWidth="1"/>
    <col min="13317" max="13317" width="15" style="17" customWidth="1"/>
    <col min="13318" max="13318" width="16.83203125" style="17" customWidth="1"/>
    <col min="13319" max="13319" width="16.1640625" style="17" customWidth="1"/>
    <col min="13320" max="13320" width="15.5" style="17" customWidth="1"/>
    <col min="13321" max="13321" width="15.83203125" style="17" customWidth="1"/>
    <col min="13322" max="13322" width="19.5" style="17" customWidth="1"/>
    <col min="13323" max="13323" width="15.83203125" style="17" customWidth="1"/>
    <col min="13324" max="13324" width="14.33203125" style="17" customWidth="1"/>
    <col min="13325" max="13325" width="15.83203125" style="17" customWidth="1"/>
    <col min="13326" max="13326" width="17.6640625" style="17" customWidth="1"/>
    <col min="13327" max="13327" width="19.6640625" style="17" customWidth="1"/>
    <col min="13328" max="13328" width="14.5" style="17" customWidth="1"/>
    <col min="13329" max="13564" width="9.33203125" style="17"/>
    <col min="13565" max="13565" width="12.1640625" style="17" customWidth="1"/>
    <col min="13566" max="13566" width="30" style="17" customWidth="1"/>
    <col min="13567" max="13567" width="24.5" style="17" customWidth="1"/>
    <col min="13568" max="13568" width="17.1640625" style="17" customWidth="1"/>
    <col min="13569" max="13569" width="15.33203125" style="17" customWidth="1"/>
    <col min="13570" max="13570" width="13.5" style="17" customWidth="1"/>
    <col min="13571" max="13572" width="12.83203125" style="17" customWidth="1"/>
    <col min="13573" max="13573" width="15" style="17" customWidth="1"/>
    <col min="13574" max="13574" width="16.83203125" style="17" customWidth="1"/>
    <col min="13575" max="13575" width="16.1640625" style="17" customWidth="1"/>
    <col min="13576" max="13576" width="15.5" style="17" customWidth="1"/>
    <col min="13577" max="13577" width="15.83203125" style="17" customWidth="1"/>
    <col min="13578" max="13578" width="19.5" style="17" customWidth="1"/>
    <col min="13579" max="13579" width="15.83203125" style="17" customWidth="1"/>
    <col min="13580" max="13580" width="14.33203125" style="17" customWidth="1"/>
    <col min="13581" max="13581" width="15.83203125" style="17" customWidth="1"/>
    <col min="13582" max="13582" width="17.6640625" style="17" customWidth="1"/>
    <col min="13583" max="13583" width="19.6640625" style="17" customWidth="1"/>
    <col min="13584" max="13584" width="14.5" style="17" customWidth="1"/>
    <col min="13585" max="13820" width="9.33203125" style="17"/>
    <col min="13821" max="13821" width="12.1640625" style="17" customWidth="1"/>
    <col min="13822" max="13822" width="30" style="17" customWidth="1"/>
    <col min="13823" max="13823" width="24.5" style="17" customWidth="1"/>
    <col min="13824" max="13824" width="17.1640625" style="17" customWidth="1"/>
    <col min="13825" max="13825" width="15.33203125" style="17" customWidth="1"/>
    <col min="13826" max="13826" width="13.5" style="17" customWidth="1"/>
    <col min="13827" max="13828" width="12.83203125" style="17" customWidth="1"/>
    <col min="13829" max="13829" width="15" style="17" customWidth="1"/>
    <col min="13830" max="13830" width="16.83203125" style="17" customWidth="1"/>
    <col min="13831" max="13831" width="16.1640625" style="17" customWidth="1"/>
    <col min="13832" max="13832" width="15.5" style="17" customWidth="1"/>
    <col min="13833" max="13833" width="15.83203125" style="17" customWidth="1"/>
    <col min="13834" max="13834" width="19.5" style="17" customWidth="1"/>
    <col min="13835" max="13835" width="15.83203125" style="17" customWidth="1"/>
    <col min="13836" max="13836" width="14.33203125" style="17" customWidth="1"/>
    <col min="13837" max="13837" width="15.83203125" style="17" customWidth="1"/>
    <col min="13838" max="13838" width="17.6640625" style="17" customWidth="1"/>
    <col min="13839" max="13839" width="19.6640625" style="17" customWidth="1"/>
    <col min="13840" max="13840" width="14.5" style="17" customWidth="1"/>
    <col min="13841" max="14076" width="9.33203125" style="17"/>
    <col min="14077" max="14077" width="12.1640625" style="17" customWidth="1"/>
    <col min="14078" max="14078" width="30" style="17" customWidth="1"/>
    <col min="14079" max="14079" width="24.5" style="17" customWidth="1"/>
    <col min="14080" max="14080" width="17.1640625" style="17" customWidth="1"/>
    <col min="14081" max="14081" width="15.33203125" style="17" customWidth="1"/>
    <col min="14082" max="14082" width="13.5" style="17" customWidth="1"/>
    <col min="14083" max="14084" width="12.83203125" style="17" customWidth="1"/>
    <col min="14085" max="14085" width="15" style="17" customWidth="1"/>
    <col min="14086" max="14086" width="16.83203125" style="17" customWidth="1"/>
    <col min="14087" max="14087" width="16.1640625" style="17" customWidth="1"/>
    <col min="14088" max="14088" width="15.5" style="17" customWidth="1"/>
    <col min="14089" max="14089" width="15.83203125" style="17" customWidth="1"/>
    <col min="14090" max="14090" width="19.5" style="17" customWidth="1"/>
    <col min="14091" max="14091" width="15.83203125" style="17" customWidth="1"/>
    <col min="14092" max="14092" width="14.33203125" style="17" customWidth="1"/>
    <col min="14093" max="14093" width="15.83203125" style="17" customWidth="1"/>
    <col min="14094" max="14094" width="17.6640625" style="17" customWidth="1"/>
    <col min="14095" max="14095" width="19.6640625" style="17" customWidth="1"/>
    <col min="14096" max="14096" width="14.5" style="17" customWidth="1"/>
    <col min="14097" max="14332" width="9.33203125" style="17"/>
    <col min="14333" max="14333" width="12.1640625" style="17" customWidth="1"/>
    <col min="14334" max="14334" width="30" style="17" customWidth="1"/>
    <col min="14335" max="14335" width="24.5" style="17" customWidth="1"/>
    <col min="14336" max="14336" width="17.1640625" style="17" customWidth="1"/>
    <col min="14337" max="14337" width="15.33203125" style="17" customWidth="1"/>
    <col min="14338" max="14338" width="13.5" style="17" customWidth="1"/>
    <col min="14339" max="14340" width="12.83203125" style="17" customWidth="1"/>
    <col min="14341" max="14341" width="15" style="17" customWidth="1"/>
    <col min="14342" max="14342" width="16.83203125" style="17" customWidth="1"/>
    <col min="14343" max="14343" width="16.1640625" style="17" customWidth="1"/>
    <col min="14344" max="14344" width="15.5" style="17" customWidth="1"/>
    <col min="14345" max="14345" width="15.83203125" style="17" customWidth="1"/>
    <col min="14346" max="14346" width="19.5" style="17" customWidth="1"/>
    <col min="14347" max="14347" width="15.83203125" style="17" customWidth="1"/>
    <col min="14348" max="14348" width="14.33203125" style="17" customWidth="1"/>
    <col min="14349" max="14349" width="15.83203125" style="17" customWidth="1"/>
    <col min="14350" max="14350" width="17.6640625" style="17" customWidth="1"/>
    <col min="14351" max="14351" width="19.6640625" style="17" customWidth="1"/>
    <col min="14352" max="14352" width="14.5" style="17" customWidth="1"/>
    <col min="14353" max="14588" width="9.33203125" style="17"/>
    <col min="14589" max="14589" width="12.1640625" style="17" customWidth="1"/>
    <col min="14590" max="14590" width="30" style="17" customWidth="1"/>
    <col min="14591" max="14591" width="24.5" style="17" customWidth="1"/>
    <col min="14592" max="14592" width="17.1640625" style="17" customWidth="1"/>
    <col min="14593" max="14593" width="15.33203125" style="17" customWidth="1"/>
    <col min="14594" max="14594" width="13.5" style="17" customWidth="1"/>
    <col min="14595" max="14596" width="12.83203125" style="17" customWidth="1"/>
    <col min="14597" max="14597" width="15" style="17" customWidth="1"/>
    <col min="14598" max="14598" width="16.83203125" style="17" customWidth="1"/>
    <col min="14599" max="14599" width="16.1640625" style="17" customWidth="1"/>
    <col min="14600" max="14600" width="15.5" style="17" customWidth="1"/>
    <col min="14601" max="14601" width="15.83203125" style="17" customWidth="1"/>
    <col min="14602" max="14602" width="19.5" style="17" customWidth="1"/>
    <col min="14603" max="14603" width="15.83203125" style="17" customWidth="1"/>
    <col min="14604" max="14604" width="14.33203125" style="17" customWidth="1"/>
    <col min="14605" max="14605" width="15.83203125" style="17" customWidth="1"/>
    <col min="14606" max="14606" width="17.6640625" style="17" customWidth="1"/>
    <col min="14607" max="14607" width="19.6640625" style="17" customWidth="1"/>
    <col min="14608" max="14608" width="14.5" style="17" customWidth="1"/>
    <col min="14609" max="14844" width="9.33203125" style="17"/>
    <col min="14845" max="14845" width="12.1640625" style="17" customWidth="1"/>
    <col min="14846" max="14846" width="30" style="17" customWidth="1"/>
    <col min="14847" max="14847" width="24.5" style="17" customWidth="1"/>
    <col min="14848" max="14848" width="17.1640625" style="17" customWidth="1"/>
    <col min="14849" max="14849" width="15.33203125" style="17" customWidth="1"/>
    <col min="14850" max="14850" width="13.5" style="17" customWidth="1"/>
    <col min="14851" max="14852" width="12.83203125" style="17" customWidth="1"/>
    <col min="14853" max="14853" width="15" style="17" customWidth="1"/>
    <col min="14854" max="14854" width="16.83203125" style="17" customWidth="1"/>
    <col min="14855" max="14855" width="16.1640625" style="17" customWidth="1"/>
    <col min="14856" max="14856" width="15.5" style="17" customWidth="1"/>
    <col min="14857" max="14857" width="15.83203125" style="17" customWidth="1"/>
    <col min="14858" max="14858" width="19.5" style="17" customWidth="1"/>
    <col min="14859" max="14859" width="15.83203125" style="17" customWidth="1"/>
    <col min="14860" max="14860" width="14.33203125" style="17" customWidth="1"/>
    <col min="14861" max="14861" width="15.83203125" style="17" customWidth="1"/>
    <col min="14862" max="14862" width="17.6640625" style="17" customWidth="1"/>
    <col min="14863" max="14863" width="19.6640625" style="17" customWidth="1"/>
    <col min="14864" max="14864" width="14.5" style="17" customWidth="1"/>
    <col min="14865" max="15100" width="9.33203125" style="17"/>
    <col min="15101" max="15101" width="12.1640625" style="17" customWidth="1"/>
    <col min="15102" max="15102" width="30" style="17" customWidth="1"/>
    <col min="15103" max="15103" width="24.5" style="17" customWidth="1"/>
    <col min="15104" max="15104" width="17.1640625" style="17" customWidth="1"/>
    <col min="15105" max="15105" width="15.33203125" style="17" customWidth="1"/>
    <col min="15106" max="15106" width="13.5" style="17" customWidth="1"/>
    <col min="15107" max="15108" width="12.83203125" style="17" customWidth="1"/>
    <col min="15109" max="15109" width="15" style="17" customWidth="1"/>
    <col min="15110" max="15110" width="16.83203125" style="17" customWidth="1"/>
    <col min="15111" max="15111" width="16.1640625" style="17" customWidth="1"/>
    <col min="15112" max="15112" width="15.5" style="17" customWidth="1"/>
    <col min="15113" max="15113" width="15.83203125" style="17" customWidth="1"/>
    <col min="15114" max="15114" width="19.5" style="17" customWidth="1"/>
    <col min="15115" max="15115" width="15.83203125" style="17" customWidth="1"/>
    <col min="15116" max="15116" width="14.33203125" style="17" customWidth="1"/>
    <col min="15117" max="15117" width="15.83203125" style="17" customWidth="1"/>
    <col min="15118" max="15118" width="17.6640625" style="17" customWidth="1"/>
    <col min="15119" max="15119" width="19.6640625" style="17" customWidth="1"/>
    <col min="15120" max="15120" width="14.5" style="17" customWidth="1"/>
    <col min="15121" max="15356" width="9.33203125" style="17"/>
    <col min="15357" max="15357" width="12.1640625" style="17" customWidth="1"/>
    <col min="15358" max="15358" width="30" style="17" customWidth="1"/>
    <col min="15359" max="15359" width="24.5" style="17" customWidth="1"/>
    <col min="15360" max="15360" width="17.1640625" style="17" customWidth="1"/>
    <col min="15361" max="15361" width="15.33203125" style="17" customWidth="1"/>
    <col min="15362" max="15362" width="13.5" style="17" customWidth="1"/>
    <col min="15363" max="15364" width="12.83203125" style="17" customWidth="1"/>
    <col min="15365" max="15365" width="15" style="17" customWidth="1"/>
    <col min="15366" max="15366" width="16.83203125" style="17" customWidth="1"/>
    <col min="15367" max="15367" width="16.1640625" style="17" customWidth="1"/>
    <col min="15368" max="15368" width="15.5" style="17" customWidth="1"/>
    <col min="15369" max="15369" width="15.83203125" style="17" customWidth="1"/>
    <col min="15370" max="15370" width="19.5" style="17" customWidth="1"/>
    <col min="15371" max="15371" width="15.83203125" style="17" customWidth="1"/>
    <col min="15372" max="15372" width="14.33203125" style="17" customWidth="1"/>
    <col min="15373" max="15373" width="15.83203125" style="17" customWidth="1"/>
    <col min="15374" max="15374" width="17.6640625" style="17" customWidth="1"/>
    <col min="15375" max="15375" width="19.6640625" style="17" customWidth="1"/>
    <col min="15376" max="15376" width="14.5" style="17" customWidth="1"/>
    <col min="15377" max="15612" width="9.33203125" style="17"/>
    <col min="15613" max="15613" width="12.1640625" style="17" customWidth="1"/>
    <col min="15614" max="15614" width="30" style="17" customWidth="1"/>
    <col min="15615" max="15615" width="24.5" style="17" customWidth="1"/>
    <col min="15616" max="15616" width="17.1640625" style="17" customWidth="1"/>
    <col min="15617" max="15617" width="15.33203125" style="17" customWidth="1"/>
    <col min="15618" max="15618" width="13.5" style="17" customWidth="1"/>
    <col min="15619" max="15620" width="12.83203125" style="17" customWidth="1"/>
    <col min="15621" max="15621" width="15" style="17" customWidth="1"/>
    <col min="15622" max="15622" width="16.83203125" style="17" customWidth="1"/>
    <col min="15623" max="15623" width="16.1640625" style="17" customWidth="1"/>
    <col min="15624" max="15624" width="15.5" style="17" customWidth="1"/>
    <col min="15625" max="15625" width="15.83203125" style="17" customWidth="1"/>
    <col min="15626" max="15626" width="19.5" style="17" customWidth="1"/>
    <col min="15627" max="15627" width="15.83203125" style="17" customWidth="1"/>
    <col min="15628" max="15628" width="14.33203125" style="17" customWidth="1"/>
    <col min="15629" max="15629" width="15.83203125" style="17" customWidth="1"/>
    <col min="15630" max="15630" width="17.6640625" style="17" customWidth="1"/>
    <col min="15631" max="15631" width="19.6640625" style="17" customWidth="1"/>
    <col min="15632" max="15632" width="14.5" style="17" customWidth="1"/>
    <col min="15633" max="15868" width="9.33203125" style="17"/>
    <col min="15869" max="15869" width="12.1640625" style="17" customWidth="1"/>
    <col min="15870" max="15870" width="30" style="17" customWidth="1"/>
    <col min="15871" max="15871" width="24.5" style="17" customWidth="1"/>
    <col min="15872" max="15872" width="17.1640625" style="17" customWidth="1"/>
    <col min="15873" max="15873" width="15.33203125" style="17" customWidth="1"/>
    <col min="15874" max="15874" width="13.5" style="17" customWidth="1"/>
    <col min="15875" max="15876" width="12.83203125" style="17" customWidth="1"/>
    <col min="15877" max="15877" width="15" style="17" customWidth="1"/>
    <col min="15878" max="15878" width="16.83203125" style="17" customWidth="1"/>
    <col min="15879" max="15879" width="16.1640625" style="17" customWidth="1"/>
    <col min="15880" max="15880" width="15.5" style="17" customWidth="1"/>
    <col min="15881" max="15881" width="15.83203125" style="17" customWidth="1"/>
    <col min="15882" max="15882" width="19.5" style="17" customWidth="1"/>
    <col min="15883" max="15883" width="15.83203125" style="17" customWidth="1"/>
    <col min="15884" max="15884" width="14.33203125" style="17" customWidth="1"/>
    <col min="15885" max="15885" width="15.83203125" style="17" customWidth="1"/>
    <col min="15886" max="15886" width="17.6640625" style="17" customWidth="1"/>
    <col min="15887" max="15887" width="19.6640625" style="17" customWidth="1"/>
    <col min="15888" max="15888" width="14.5" style="17" customWidth="1"/>
    <col min="15889" max="16124" width="9.33203125" style="17"/>
    <col min="16125" max="16125" width="12.1640625" style="17" customWidth="1"/>
    <col min="16126" max="16126" width="30" style="17" customWidth="1"/>
    <col min="16127" max="16127" width="24.5" style="17" customWidth="1"/>
    <col min="16128" max="16128" width="17.1640625" style="17" customWidth="1"/>
    <col min="16129" max="16129" width="15.33203125" style="17" customWidth="1"/>
    <col min="16130" max="16130" width="13.5" style="17" customWidth="1"/>
    <col min="16131" max="16132" width="12.83203125" style="17" customWidth="1"/>
    <col min="16133" max="16133" width="15" style="17" customWidth="1"/>
    <col min="16134" max="16134" width="16.83203125" style="17" customWidth="1"/>
    <col min="16135" max="16135" width="16.1640625" style="17" customWidth="1"/>
    <col min="16136" max="16136" width="15.5" style="17" customWidth="1"/>
    <col min="16137" max="16137" width="15.83203125" style="17" customWidth="1"/>
    <col min="16138" max="16138" width="19.5" style="17" customWidth="1"/>
    <col min="16139" max="16139" width="15.83203125" style="17" customWidth="1"/>
    <col min="16140" max="16140" width="14.33203125" style="17" customWidth="1"/>
    <col min="16141" max="16141" width="15.83203125" style="17" customWidth="1"/>
    <col min="16142" max="16142" width="17.6640625" style="17" customWidth="1"/>
    <col min="16143" max="16143" width="19.6640625" style="17" customWidth="1"/>
    <col min="16144" max="16144" width="14.5" style="17" customWidth="1"/>
    <col min="16145" max="16384" width="9.33203125" style="17"/>
  </cols>
  <sheetData>
    <row r="1" spans="1:21" s="25" customFormat="1" ht="15.75" x14ac:dyDescent="0.25">
      <c r="G1" s="26"/>
      <c r="I1" s="27"/>
      <c r="J1" s="27"/>
      <c r="K1" s="27"/>
      <c r="L1" s="27"/>
      <c r="M1" s="27"/>
      <c r="N1" s="27"/>
      <c r="O1" s="27"/>
      <c r="P1" s="27"/>
      <c r="Q1" s="27"/>
      <c r="R1" s="27"/>
      <c r="S1" s="27"/>
    </row>
    <row r="2" spans="1:21" s="25" customFormat="1" ht="15.75" x14ac:dyDescent="0.25">
      <c r="A2" s="45"/>
      <c r="G2" s="26"/>
      <c r="I2" s="27"/>
      <c r="J2" s="27"/>
      <c r="K2" s="27"/>
      <c r="L2" s="27"/>
      <c r="M2" s="27"/>
      <c r="N2" s="27"/>
      <c r="O2" s="27"/>
      <c r="P2" s="27"/>
      <c r="Q2" s="27"/>
      <c r="R2" s="27"/>
      <c r="S2" s="27"/>
    </row>
    <row r="3" spans="1:21" s="25" customFormat="1" ht="15.75" x14ac:dyDescent="0.25">
      <c r="A3" s="45"/>
      <c r="G3" s="26"/>
      <c r="I3" s="27"/>
      <c r="J3" s="27"/>
      <c r="K3" s="27"/>
      <c r="L3" s="27"/>
      <c r="M3" s="27"/>
      <c r="N3" s="27"/>
      <c r="O3" s="27"/>
      <c r="P3" s="27"/>
      <c r="Q3" s="27"/>
      <c r="R3" s="27"/>
      <c r="S3" s="27"/>
    </row>
    <row r="4" spans="1:21" x14ac:dyDescent="0.2">
      <c r="A4" s="45"/>
    </row>
    <row r="5" spans="1:21" x14ac:dyDescent="0.2">
      <c r="A5" s="45"/>
    </row>
    <row r="6" spans="1:21" ht="15.75" x14ac:dyDescent="0.25">
      <c r="A6" s="101" t="s">
        <v>25</v>
      </c>
      <c r="B6" s="101"/>
      <c r="C6" s="101"/>
      <c r="D6" s="101"/>
      <c r="E6" s="101"/>
      <c r="F6" s="101"/>
      <c r="G6" s="101"/>
      <c r="H6" s="101"/>
      <c r="I6" s="101"/>
      <c r="J6" s="101"/>
      <c r="K6" s="101"/>
      <c r="L6" s="101"/>
      <c r="M6" s="101"/>
      <c r="N6" s="101"/>
      <c r="O6" s="101"/>
      <c r="P6" s="101"/>
      <c r="Q6" s="101"/>
      <c r="R6" s="101"/>
      <c r="S6" s="101"/>
      <c r="T6" s="101"/>
      <c r="U6" s="101"/>
    </row>
    <row r="7" spans="1:21" ht="15.75" x14ac:dyDescent="0.25">
      <c r="A7" s="101"/>
      <c r="B7" s="101"/>
      <c r="C7" s="101"/>
      <c r="D7" s="101"/>
      <c r="E7" s="101"/>
      <c r="F7" s="101"/>
      <c r="G7" s="101"/>
      <c r="H7" s="101"/>
      <c r="I7" s="101"/>
      <c r="J7" s="101"/>
      <c r="K7" s="101"/>
      <c r="L7" s="101"/>
      <c r="M7" s="101"/>
      <c r="N7" s="101"/>
      <c r="O7" s="101"/>
      <c r="P7" s="101"/>
      <c r="Q7" s="101"/>
      <c r="R7" s="101"/>
      <c r="S7" s="101"/>
      <c r="T7" s="101"/>
      <c r="U7" s="101"/>
    </row>
    <row r="8" spans="1:21" ht="15.75" x14ac:dyDescent="0.25">
      <c r="A8" s="50"/>
      <c r="B8" s="50"/>
      <c r="C8" s="50"/>
      <c r="D8" s="50"/>
      <c r="E8" s="50"/>
      <c r="F8" s="50"/>
      <c r="G8" s="50"/>
      <c r="H8" s="50"/>
      <c r="I8" s="50"/>
      <c r="J8" s="50"/>
      <c r="K8" s="50"/>
      <c r="L8" s="50"/>
      <c r="M8" s="50"/>
      <c r="N8" s="50"/>
      <c r="O8" s="50"/>
      <c r="P8" s="50"/>
      <c r="Q8" s="50"/>
      <c r="R8" s="50"/>
      <c r="S8" s="50"/>
      <c r="T8" s="50"/>
      <c r="U8" s="50"/>
    </row>
    <row r="9" spans="1:21" ht="15.75" x14ac:dyDescent="0.25">
      <c r="A9" s="28"/>
      <c r="B9" s="28"/>
      <c r="C9" s="28"/>
      <c r="D9" s="28"/>
      <c r="E9" s="28"/>
      <c r="F9" s="28"/>
      <c r="G9" s="28"/>
      <c r="I9" s="29" t="s">
        <v>33</v>
      </c>
      <c r="J9" s="30"/>
      <c r="K9" s="28" t="s">
        <v>34</v>
      </c>
      <c r="L9" s="49"/>
      <c r="M9" s="28" t="s">
        <v>35</v>
      </c>
      <c r="N9" s="28"/>
      <c r="O9" s="28"/>
      <c r="P9" s="28"/>
      <c r="Q9" s="28"/>
      <c r="R9" s="28"/>
    </row>
    <row r="10" spans="1:21" ht="15.75" x14ac:dyDescent="0.25">
      <c r="A10" s="72"/>
      <c r="B10" s="72"/>
      <c r="C10" s="72"/>
      <c r="D10" s="72"/>
      <c r="E10" s="72"/>
      <c r="F10" s="72"/>
      <c r="G10" s="72"/>
      <c r="I10" s="72"/>
      <c r="J10" s="72"/>
      <c r="K10" s="72"/>
      <c r="L10" s="72"/>
      <c r="M10" s="72"/>
      <c r="N10" s="72"/>
      <c r="O10" s="72"/>
      <c r="P10" s="72"/>
      <c r="Q10" s="72"/>
      <c r="R10" s="72"/>
    </row>
    <row r="11" spans="1:21" ht="15" customHeight="1" x14ac:dyDescent="0.25">
      <c r="A11" s="46"/>
      <c r="B11" s="46"/>
      <c r="C11" s="46"/>
      <c r="D11" s="46"/>
      <c r="E11" s="46"/>
      <c r="F11" s="46"/>
      <c r="G11" s="46"/>
      <c r="I11" s="46"/>
      <c r="J11" s="47" t="s">
        <v>41</v>
      </c>
      <c r="K11" s="48"/>
      <c r="L11" s="46"/>
      <c r="M11" s="46"/>
      <c r="N11" s="46"/>
      <c r="O11" s="46"/>
      <c r="P11" s="46"/>
      <c r="Q11" s="46"/>
      <c r="R11" s="46"/>
    </row>
    <row r="12" spans="1:21" ht="15.75" x14ac:dyDescent="0.25">
      <c r="A12" s="18"/>
      <c r="B12" s="18"/>
      <c r="C12" s="18"/>
      <c r="D12" s="18"/>
      <c r="E12" s="18"/>
      <c r="F12" s="18"/>
      <c r="G12" s="18"/>
      <c r="H12" s="18"/>
      <c r="I12" s="18"/>
      <c r="J12" s="18"/>
      <c r="K12" s="18"/>
      <c r="L12" s="18"/>
      <c r="M12" s="18"/>
      <c r="N12" s="18"/>
      <c r="O12" s="18"/>
      <c r="P12" s="18"/>
      <c r="Q12" s="18"/>
      <c r="R12" s="18"/>
    </row>
    <row r="13" spans="1:21" x14ac:dyDescent="0.2">
      <c r="A13" s="89" t="s">
        <v>36</v>
      </c>
      <c r="B13" s="89"/>
      <c r="C13" s="89"/>
      <c r="D13" s="89"/>
      <c r="E13" s="89"/>
      <c r="F13" s="89"/>
      <c r="G13" s="89"/>
      <c r="H13" s="89"/>
      <c r="I13" s="89"/>
      <c r="J13" s="89"/>
      <c r="K13" s="89"/>
      <c r="L13" s="73"/>
    </row>
    <row r="14" spans="1:21" x14ac:dyDescent="0.2">
      <c r="A14" s="106" t="s">
        <v>21</v>
      </c>
      <c r="B14" s="106"/>
      <c r="C14" s="106"/>
      <c r="D14" s="71"/>
      <c r="E14" s="102"/>
      <c r="F14" s="102"/>
      <c r="G14" s="102"/>
      <c r="H14" s="102"/>
      <c r="I14" s="102"/>
      <c r="J14" s="102"/>
      <c r="K14" s="102"/>
      <c r="L14" s="102"/>
      <c r="M14" s="102"/>
      <c r="N14" s="102"/>
      <c r="O14" s="102"/>
      <c r="P14" s="102"/>
      <c r="Q14" s="102"/>
      <c r="R14" s="102"/>
      <c r="S14" s="102"/>
      <c r="T14" s="102"/>
      <c r="U14" s="102"/>
    </row>
    <row r="15" spans="1:21" x14ac:dyDescent="0.2">
      <c r="A15" s="106" t="s">
        <v>29</v>
      </c>
      <c r="B15" s="106"/>
      <c r="C15" s="106"/>
      <c r="D15" s="71"/>
      <c r="E15" s="102"/>
      <c r="F15" s="102"/>
      <c r="G15" s="102"/>
      <c r="H15" s="102"/>
      <c r="I15" s="102"/>
      <c r="J15" s="102"/>
      <c r="K15" s="102"/>
      <c r="L15" s="102"/>
      <c r="M15" s="102"/>
      <c r="N15" s="102"/>
      <c r="O15" s="102"/>
      <c r="P15" s="102"/>
      <c r="Q15" s="102"/>
      <c r="R15" s="102"/>
      <c r="S15" s="102"/>
      <c r="T15" s="102"/>
      <c r="U15" s="102"/>
    </row>
    <row r="16" spans="1:21" x14ac:dyDescent="0.2">
      <c r="A16" s="36"/>
      <c r="B16" s="36"/>
      <c r="C16" s="36"/>
      <c r="D16" s="36"/>
      <c r="E16" s="37"/>
      <c r="F16" s="37"/>
      <c r="G16" s="37"/>
      <c r="H16" s="37"/>
      <c r="I16" s="37"/>
      <c r="J16" s="37"/>
      <c r="K16" s="37"/>
      <c r="L16" s="37"/>
    </row>
    <row r="17" spans="1:21" x14ac:dyDescent="0.2">
      <c r="A17" s="89" t="s">
        <v>37</v>
      </c>
      <c r="B17" s="89"/>
      <c r="C17" s="89"/>
      <c r="D17" s="89"/>
      <c r="E17" s="89"/>
      <c r="F17" s="89"/>
      <c r="G17" s="89"/>
      <c r="H17" s="89"/>
      <c r="I17" s="89"/>
      <c r="J17" s="89"/>
      <c r="K17" s="89"/>
      <c r="L17" s="73"/>
    </row>
    <row r="18" spans="1:21" ht="15.75" customHeight="1" x14ac:dyDescent="0.2">
      <c r="A18" s="106" t="s">
        <v>90</v>
      </c>
      <c r="B18" s="106"/>
      <c r="C18" s="106"/>
      <c r="D18" s="80"/>
      <c r="E18" s="79">
        <f>+IF(D18="Biudžetinė",0.0014,IF(D18="Verslo įm. ir kt.",0.0046,IF(D18="Kitos organizacijos**",0.003,0)))</f>
        <v>0</v>
      </c>
      <c r="F18" s="77"/>
      <c r="G18" s="78"/>
      <c r="H18" s="73"/>
      <c r="I18" s="73"/>
      <c r="J18" s="73"/>
      <c r="K18" s="73"/>
      <c r="L18" s="73"/>
    </row>
    <row r="19" spans="1:21" x14ac:dyDescent="0.2">
      <c r="A19" s="85"/>
      <c r="E19" s="38"/>
    </row>
    <row r="20" spans="1:21" s="19" customFormat="1" ht="16.5" customHeight="1" x14ac:dyDescent="0.2">
      <c r="A20" s="92" t="s">
        <v>5</v>
      </c>
      <c r="B20" s="92" t="s">
        <v>6</v>
      </c>
      <c r="C20" s="92" t="s">
        <v>7</v>
      </c>
      <c r="D20" s="93" t="s">
        <v>74</v>
      </c>
      <c r="E20" s="92" t="s">
        <v>8</v>
      </c>
      <c r="F20" s="92" t="s">
        <v>42</v>
      </c>
      <c r="G20" s="97" t="s">
        <v>9</v>
      </c>
      <c r="H20" s="98"/>
      <c r="I20" s="98"/>
      <c r="J20" s="98"/>
      <c r="K20" s="99"/>
      <c r="L20" s="93" t="s">
        <v>49</v>
      </c>
      <c r="M20" s="93" t="s">
        <v>38</v>
      </c>
      <c r="N20" s="92" t="s">
        <v>10</v>
      </c>
      <c r="O20" s="92" t="s">
        <v>48</v>
      </c>
      <c r="P20" s="92" t="s">
        <v>16</v>
      </c>
      <c r="Q20" s="92" t="s">
        <v>22</v>
      </c>
      <c r="R20" s="92" t="s">
        <v>23</v>
      </c>
      <c r="S20" s="92" t="s">
        <v>26</v>
      </c>
      <c r="T20" s="92" t="s">
        <v>24</v>
      </c>
      <c r="U20" s="93" t="s">
        <v>69</v>
      </c>
    </row>
    <row r="21" spans="1:21" s="19" customFormat="1" ht="12.75" customHeight="1" x14ac:dyDescent="0.2">
      <c r="A21" s="92"/>
      <c r="B21" s="92"/>
      <c r="C21" s="92"/>
      <c r="D21" s="94"/>
      <c r="E21" s="92"/>
      <c r="F21" s="92"/>
      <c r="G21" s="92" t="s">
        <v>11</v>
      </c>
      <c r="H21" s="92" t="s">
        <v>12</v>
      </c>
      <c r="I21" s="92" t="s">
        <v>76</v>
      </c>
      <c r="J21" s="92" t="s">
        <v>75</v>
      </c>
      <c r="K21" s="92" t="s">
        <v>13</v>
      </c>
      <c r="L21" s="94"/>
      <c r="M21" s="94"/>
      <c r="N21" s="92"/>
      <c r="O21" s="92"/>
      <c r="P21" s="92"/>
      <c r="Q21" s="92"/>
      <c r="R21" s="92"/>
      <c r="S21" s="92"/>
      <c r="T21" s="92"/>
      <c r="U21" s="94"/>
    </row>
    <row r="22" spans="1:21" s="19" customFormat="1" ht="88.9" customHeight="1" x14ac:dyDescent="0.2">
      <c r="A22" s="92"/>
      <c r="B22" s="92"/>
      <c r="C22" s="92"/>
      <c r="D22" s="95"/>
      <c r="E22" s="92"/>
      <c r="F22" s="92"/>
      <c r="G22" s="92"/>
      <c r="H22" s="92"/>
      <c r="I22" s="92"/>
      <c r="J22" s="92"/>
      <c r="K22" s="92"/>
      <c r="L22" s="95"/>
      <c r="M22" s="95"/>
      <c r="N22" s="92"/>
      <c r="O22" s="92"/>
      <c r="P22" s="92"/>
      <c r="Q22" s="92"/>
      <c r="R22" s="92"/>
      <c r="S22" s="92"/>
      <c r="T22" s="92"/>
      <c r="U22" s="95"/>
    </row>
    <row r="23" spans="1:21" ht="20.45" customHeight="1" x14ac:dyDescent="0.2">
      <c r="A23" s="16">
        <v>1</v>
      </c>
      <c r="B23" s="16">
        <v>2</v>
      </c>
      <c r="C23" s="16">
        <v>3</v>
      </c>
      <c r="D23" s="16">
        <v>4</v>
      </c>
      <c r="E23" s="16">
        <v>5</v>
      </c>
      <c r="F23" s="16">
        <v>6</v>
      </c>
      <c r="G23" s="31" t="s">
        <v>79</v>
      </c>
      <c r="H23" s="16">
        <v>8</v>
      </c>
      <c r="I23" s="16">
        <v>9</v>
      </c>
      <c r="J23" s="16">
        <v>10</v>
      </c>
      <c r="K23" s="16">
        <v>11</v>
      </c>
      <c r="L23" s="16">
        <v>12</v>
      </c>
      <c r="M23" s="74" t="s">
        <v>85</v>
      </c>
      <c r="N23" s="74">
        <v>14</v>
      </c>
      <c r="O23" s="74">
        <v>15</v>
      </c>
      <c r="P23" s="74">
        <v>16</v>
      </c>
      <c r="Q23" s="74">
        <v>17</v>
      </c>
      <c r="R23" s="74">
        <v>18</v>
      </c>
      <c r="S23" s="74">
        <v>19</v>
      </c>
      <c r="T23" s="74">
        <v>20</v>
      </c>
      <c r="U23" s="74">
        <v>21</v>
      </c>
    </row>
    <row r="24" spans="1:21" x14ac:dyDescent="0.2">
      <c r="A24" s="39"/>
      <c r="B24" s="3"/>
      <c r="C24" s="3"/>
      <c r="D24" s="3"/>
      <c r="E24" s="4"/>
      <c r="F24" s="4"/>
      <c r="G24" s="4"/>
      <c r="H24" s="4"/>
      <c r="I24" s="4"/>
      <c r="J24" s="4"/>
      <c r="K24" s="4"/>
      <c r="L24" s="4">
        <f>IF($E$18=0%,0,(IF(D24="Terminuota",((1+$E$18+0.0203)*(G24+H24+I24+J24)+K24),((1+$E$18+0.0131)*(G24+H24+I24+J24)+K24))))</f>
        <v>0</v>
      </c>
      <c r="M24" s="32">
        <f>IF(E24=0,0,ROUND((L24*F24/E24),2))</f>
        <v>0</v>
      </c>
      <c r="N24" s="33"/>
      <c r="O24" s="14"/>
      <c r="P24" s="34" t="str">
        <f>IF(OR(N24="",O24=""),"",VLOOKUP(CONCATENATE(N24," dienų darbo savaitė"),'Atostogų išmokų FN'!$A$8:$AH$9,O24-16)/100)</f>
        <v/>
      </c>
      <c r="Q24" s="32">
        <f>IF(N24="",0,(M24-(((K24+I24+(I24*($E$18+IF(D24="terminuota",0.0203,0.0131))))*F24/E24)))*P24)</f>
        <v>0</v>
      </c>
      <c r="R24" s="4"/>
      <c r="S24" s="34" t="str">
        <f>IF(OR(N24="",R24=""),"",HLOOKUP(R24,'Papild.poilsio d. išmokų FN '!$C$6:$Q$8,3,0)/100)</f>
        <v/>
      </c>
      <c r="T24" s="32">
        <f>+IF(R24="",0,(M24-(((K24+I24+(I24*($E$18+IF(D24="terminuota",0.0203,0.0131))))*F24/E24)))*S24)</f>
        <v>0</v>
      </c>
      <c r="U24" s="62"/>
    </row>
    <row r="25" spans="1:21" x14ac:dyDescent="0.2">
      <c r="A25" s="39"/>
      <c r="B25" s="3"/>
      <c r="C25" s="3"/>
      <c r="D25" s="3"/>
      <c r="E25" s="4"/>
      <c r="F25" s="4"/>
      <c r="G25" s="4"/>
      <c r="H25" s="4"/>
      <c r="I25" s="4"/>
      <c r="J25" s="4"/>
      <c r="K25" s="4"/>
      <c r="L25" s="4">
        <f t="shared" ref="L25:L68" si="0">IF($E$18=0%,0,(IF(D25="Terminuota",((1+$E$18+0.0203)*(G25+H25+I25+J25)+K25),((1+$E$18+0.0131)*(G25+H25+I25+J25)+K25))))</f>
        <v>0</v>
      </c>
      <c r="M25" s="32">
        <f t="shared" ref="M25:M68" si="1">IF(E25=0,0,ROUND((L25*F25/E25),2))</f>
        <v>0</v>
      </c>
      <c r="N25" s="33"/>
      <c r="O25" s="14"/>
      <c r="P25" s="34" t="str">
        <f>IF(OR(N25="",O25=""),"",VLOOKUP(CONCATENATE(N25," dienų darbo savaitė"),'Atostogų išmokų FN'!$A$8:$AH$9,O25-16)/100)</f>
        <v/>
      </c>
      <c r="Q25" s="32">
        <f t="shared" ref="Q25:Q68" si="2">IF(N25="",0,(M25-(((K25+I25+(I25*($E$18+IF(D25="terminuota",0.0203,0.0131))))*F25/E25)))*P25)</f>
        <v>0</v>
      </c>
      <c r="R25" s="4"/>
      <c r="S25" s="34" t="str">
        <f>IF(OR(N25="",R25=""),"",HLOOKUP(R25,'Papild.poilsio d. išmokų FN '!$C$6:$Q$8,3,0)/100)</f>
        <v/>
      </c>
      <c r="T25" s="32">
        <f t="shared" ref="T25:T68" si="3">+IF(R25="",0,(M25-(((K25+I25+(I25*($E$18+IF(D25="terminuota",0.0203,0.0131))))*F25/E25)))*S25)</f>
        <v>0</v>
      </c>
      <c r="U25" s="62"/>
    </row>
    <row r="26" spans="1:21" x14ac:dyDescent="0.2">
      <c r="A26" s="39"/>
      <c r="B26" s="3"/>
      <c r="C26" s="3"/>
      <c r="D26" s="3"/>
      <c r="E26" s="4"/>
      <c r="F26" s="4"/>
      <c r="G26" s="4"/>
      <c r="H26" s="4"/>
      <c r="I26" s="4"/>
      <c r="J26" s="4"/>
      <c r="K26" s="4"/>
      <c r="L26" s="4">
        <f t="shared" si="0"/>
        <v>0</v>
      </c>
      <c r="M26" s="32">
        <f t="shared" si="1"/>
        <v>0</v>
      </c>
      <c r="N26" s="33"/>
      <c r="O26" s="14"/>
      <c r="P26" s="34" t="str">
        <f>IF(OR(N26="",O26=""),"",VLOOKUP(CONCATENATE(N26," dienų darbo savaitė"),'Atostogų išmokų FN'!$A$8:$AH$9,O26-16)/100)</f>
        <v/>
      </c>
      <c r="Q26" s="32">
        <f t="shared" si="2"/>
        <v>0</v>
      </c>
      <c r="R26" s="4"/>
      <c r="S26" s="34" t="str">
        <f>IF(OR(N26="",R26=""),"",HLOOKUP(R26,'Papild.poilsio d. išmokų FN '!$C$6:$Q$8,3,0)/100)</f>
        <v/>
      </c>
      <c r="T26" s="32">
        <f t="shared" si="3"/>
        <v>0</v>
      </c>
      <c r="U26" s="62"/>
    </row>
    <row r="27" spans="1:21" x14ac:dyDescent="0.2">
      <c r="A27" s="39"/>
      <c r="B27" s="3"/>
      <c r="C27" s="3"/>
      <c r="D27" s="70"/>
      <c r="E27" s="4"/>
      <c r="F27" s="4"/>
      <c r="G27" s="4"/>
      <c r="H27" s="4"/>
      <c r="I27" s="4"/>
      <c r="J27" s="4"/>
      <c r="K27" s="4"/>
      <c r="L27" s="4">
        <f t="shared" si="0"/>
        <v>0</v>
      </c>
      <c r="M27" s="32">
        <f t="shared" si="1"/>
        <v>0</v>
      </c>
      <c r="N27" s="33"/>
      <c r="O27" s="14"/>
      <c r="P27" s="34" t="str">
        <f>IF(OR(N27="",O27=""),"",VLOOKUP(CONCATENATE(N27," dienų darbo savaitė"),'Atostogų išmokų FN'!$A$8:$AH$9,O27-16)/100)</f>
        <v/>
      </c>
      <c r="Q27" s="32">
        <f>IF(N27="",0,(M27-(((K27+I27+(I27*($E$18+IF(D27="terminuota",0.0203,0.0131))))*F27/E27)))*P27)</f>
        <v>0</v>
      </c>
      <c r="R27" s="4"/>
      <c r="S27" s="34" t="str">
        <f>IF(OR(N27="",R27=""),"",HLOOKUP(R27,'Papild.poilsio d. išmokų FN '!$C$6:$Q$8,3,0)/100)</f>
        <v/>
      </c>
      <c r="T27" s="32">
        <f t="shared" si="3"/>
        <v>0</v>
      </c>
      <c r="U27" s="62"/>
    </row>
    <row r="28" spans="1:21" x14ac:dyDescent="0.2">
      <c r="A28" s="39"/>
      <c r="B28" s="3"/>
      <c r="C28" s="3"/>
      <c r="D28" s="70"/>
      <c r="E28" s="4"/>
      <c r="F28" s="4"/>
      <c r="G28" s="4"/>
      <c r="H28" s="4"/>
      <c r="I28" s="4"/>
      <c r="J28" s="4"/>
      <c r="K28" s="4"/>
      <c r="L28" s="4">
        <f>IF($E$18=0%,0,(IF(D28="Terminuota",((1+$E$18+0.0203)*(G28+H28+I28+J28)+K28),((1+$E$18+0.0131)*(G28+H28+I28+J28)+K28))))</f>
        <v>0</v>
      </c>
      <c r="M28" s="32">
        <f t="shared" si="1"/>
        <v>0</v>
      </c>
      <c r="N28" s="33"/>
      <c r="O28" s="14"/>
      <c r="P28" s="34" t="str">
        <f>IF(OR(N28="",O28=""),"",VLOOKUP(CONCATENATE(N28," dienų darbo savaitė"),'Atostogų išmokų FN'!$A$8:$AH$9,O28-16)/100)</f>
        <v/>
      </c>
      <c r="Q28" s="32">
        <f t="shared" si="2"/>
        <v>0</v>
      </c>
      <c r="R28" s="4"/>
      <c r="S28" s="34" t="str">
        <f>IF(OR(N28="",R28=""),"",HLOOKUP(R28,'Papild.poilsio d. išmokų FN '!$C$6:$Q$8,3,0)/100)</f>
        <v/>
      </c>
      <c r="T28" s="32">
        <f t="shared" si="3"/>
        <v>0</v>
      </c>
      <c r="U28" s="62"/>
    </row>
    <row r="29" spans="1:21" x14ac:dyDescent="0.2">
      <c r="A29" s="39"/>
      <c r="B29" s="3"/>
      <c r="C29" s="3"/>
      <c r="D29" s="70"/>
      <c r="E29" s="4"/>
      <c r="F29" s="4"/>
      <c r="G29" s="4"/>
      <c r="H29" s="4"/>
      <c r="I29" s="4"/>
      <c r="J29" s="4"/>
      <c r="K29" s="4"/>
      <c r="L29" s="4">
        <f t="shared" si="0"/>
        <v>0</v>
      </c>
      <c r="M29" s="32">
        <f t="shared" si="1"/>
        <v>0</v>
      </c>
      <c r="N29" s="33"/>
      <c r="O29" s="14"/>
      <c r="P29" s="34" t="str">
        <f>IF(OR(N29="",O29=""),"",VLOOKUP(CONCATENATE(N29," dienų darbo savaitė"),'Atostogų išmokų FN'!$A$8:$AH$9,O29-16)/100)</f>
        <v/>
      </c>
      <c r="Q29" s="32">
        <f t="shared" si="2"/>
        <v>0</v>
      </c>
      <c r="R29" s="4"/>
      <c r="S29" s="34" t="str">
        <f>IF(OR(N29="",R29=""),"",HLOOKUP(R29,'Papild.poilsio d. išmokų FN '!$C$6:$Q$8,3,0)/100)</f>
        <v/>
      </c>
      <c r="T29" s="32">
        <f t="shared" si="3"/>
        <v>0</v>
      </c>
      <c r="U29" s="62"/>
    </row>
    <row r="30" spans="1:21" x14ac:dyDescent="0.2">
      <c r="A30" s="39"/>
      <c r="B30" s="3"/>
      <c r="C30" s="3"/>
      <c r="D30" s="70"/>
      <c r="E30" s="4"/>
      <c r="F30" s="4"/>
      <c r="G30" s="4"/>
      <c r="H30" s="4"/>
      <c r="I30" s="4"/>
      <c r="J30" s="4"/>
      <c r="K30" s="4"/>
      <c r="L30" s="4">
        <f>IF($E$18=0%,0,(IF(D30="Terminuota",((1+$E$18+0.0203)*(G30+H30+I30+J30)+K30),((1+$E$18+0.0131)*(G30+H30+I30+J30)+K30))))</f>
        <v>0</v>
      </c>
      <c r="M30" s="32">
        <f t="shared" si="1"/>
        <v>0</v>
      </c>
      <c r="N30" s="33"/>
      <c r="O30" s="14"/>
      <c r="P30" s="34" t="str">
        <f>IF(OR(N30="",O30=""),"",VLOOKUP(CONCATENATE(N30," dienų darbo savaitė"),'Atostogų išmokų FN'!$A$8:$AH$9,O30-16)/100)</f>
        <v/>
      </c>
      <c r="Q30" s="32">
        <f t="shared" si="2"/>
        <v>0</v>
      </c>
      <c r="R30" s="4"/>
      <c r="S30" s="34" t="str">
        <f>IF(OR(N30="",R30=""),"",HLOOKUP(R30,'Papild.poilsio d. išmokų FN '!$C$6:$Q$8,3,0)/100)</f>
        <v/>
      </c>
      <c r="T30" s="32">
        <f t="shared" si="3"/>
        <v>0</v>
      </c>
      <c r="U30" s="62"/>
    </row>
    <row r="31" spans="1:21" x14ac:dyDescent="0.2">
      <c r="A31" s="39"/>
      <c r="B31" s="3"/>
      <c r="C31" s="3"/>
      <c r="D31" s="70"/>
      <c r="E31" s="4"/>
      <c r="F31" s="4"/>
      <c r="G31" s="4"/>
      <c r="H31" s="4"/>
      <c r="I31" s="4"/>
      <c r="J31" s="4"/>
      <c r="K31" s="4"/>
      <c r="L31" s="4">
        <f t="shared" si="0"/>
        <v>0</v>
      </c>
      <c r="M31" s="32">
        <f t="shared" si="1"/>
        <v>0</v>
      </c>
      <c r="N31" s="33"/>
      <c r="O31" s="14"/>
      <c r="P31" s="34" t="str">
        <f>IF(OR(N31="",O31=""),"",VLOOKUP(CONCATENATE(N31," dienų darbo savaitė"),'Atostogų išmokų FN'!$A$8:$AH$9,O31-16)/100)</f>
        <v/>
      </c>
      <c r="Q31" s="32">
        <f t="shared" si="2"/>
        <v>0</v>
      </c>
      <c r="R31" s="4"/>
      <c r="S31" s="34" t="str">
        <f>IF(OR(N31="",R31=""),"",HLOOKUP(R31,'Papild.poilsio d. išmokų FN '!$C$6:$Q$8,3,0)/100)</f>
        <v/>
      </c>
      <c r="T31" s="32">
        <f>+IF(R31="",0,(M31-(((K31+I31+(I31*($E$18+IF(D31="terminuota",0.0203,0.0131))))*F31/E31)))*S31)</f>
        <v>0</v>
      </c>
      <c r="U31" s="62"/>
    </row>
    <row r="32" spans="1:21" x14ac:dyDescent="0.2">
      <c r="A32" s="39"/>
      <c r="B32" s="3"/>
      <c r="C32" s="3"/>
      <c r="D32" s="70"/>
      <c r="E32" s="4"/>
      <c r="F32" s="4"/>
      <c r="G32" s="4"/>
      <c r="H32" s="4"/>
      <c r="I32" s="4"/>
      <c r="J32" s="4"/>
      <c r="K32" s="4"/>
      <c r="L32" s="4">
        <f t="shared" si="0"/>
        <v>0</v>
      </c>
      <c r="M32" s="32">
        <f t="shared" si="1"/>
        <v>0</v>
      </c>
      <c r="N32" s="33"/>
      <c r="O32" s="14"/>
      <c r="P32" s="34" t="str">
        <f>IF(OR(N32="",O32=""),"",VLOOKUP(CONCATENATE(N32," dienų darbo savaitė"),'Atostogų išmokų FN'!$A$8:$AH$9,O32-16)/100)</f>
        <v/>
      </c>
      <c r="Q32" s="32">
        <f t="shared" si="2"/>
        <v>0</v>
      </c>
      <c r="R32" s="4"/>
      <c r="S32" s="34" t="str">
        <f>IF(OR(N32="",R32=""),"",HLOOKUP(R32,'Papild.poilsio d. išmokų FN '!$C$6:$Q$8,3,0)/100)</f>
        <v/>
      </c>
      <c r="T32" s="32">
        <f t="shared" si="3"/>
        <v>0</v>
      </c>
      <c r="U32" s="62"/>
    </row>
    <row r="33" spans="1:21" x14ac:dyDescent="0.2">
      <c r="A33" s="39"/>
      <c r="B33" s="3"/>
      <c r="C33" s="3"/>
      <c r="D33" s="70"/>
      <c r="E33" s="4"/>
      <c r="F33" s="4"/>
      <c r="G33" s="4"/>
      <c r="H33" s="4"/>
      <c r="I33" s="4"/>
      <c r="J33" s="4"/>
      <c r="K33" s="4"/>
      <c r="L33" s="4">
        <f t="shared" si="0"/>
        <v>0</v>
      </c>
      <c r="M33" s="32">
        <f t="shared" si="1"/>
        <v>0</v>
      </c>
      <c r="N33" s="33"/>
      <c r="O33" s="14"/>
      <c r="P33" s="34" t="str">
        <f>IF(OR(N33="",O33=""),"",VLOOKUP(CONCATENATE(N33," dienų darbo savaitė"),'Atostogų išmokų FN'!$A$8:$AH$9,O33-16)/100)</f>
        <v/>
      </c>
      <c r="Q33" s="32">
        <f t="shared" si="2"/>
        <v>0</v>
      </c>
      <c r="R33" s="4"/>
      <c r="S33" s="34" t="str">
        <f>IF(OR(N33="",R33=""),"",HLOOKUP(R33,'Papild.poilsio d. išmokų FN '!$C$6:$Q$8,3,0)/100)</f>
        <v/>
      </c>
      <c r="T33" s="32">
        <f t="shared" si="3"/>
        <v>0</v>
      </c>
      <c r="U33" s="62"/>
    </row>
    <row r="34" spans="1:21" x14ac:dyDescent="0.2">
      <c r="A34" s="39"/>
      <c r="B34" s="3"/>
      <c r="C34" s="3"/>
      <c r="D34" s="70"/>
      <c r="E34" s="4"/>
      <c r="F34" s="4"/>
      <c r="G34" s="4"/>
      <c r="H34" s="4"/>
      <c r="I34" s="4"/>
      <c r="J34" s="4"/>
      <c r="K34" s="4"/>
      <c r="L34" s="4">
        <f t="shared" si="0"/>
        <v>0</v>
      </c>
      <c r="M34" s="32">
        <f t="shared" si="1"/>
        <v>0</v>
      </c>
      <c r="N34" s="33"/>
      <c r="O34" s="14"/>
      <c r="P34" s="34" t="str">
        <f>IF(OR(N34="",O34=""),"",VLOOKUP(CONCATENATE(N34," dienų darbo savaitė"),'Atostogų išmokų FN'!$A$8:$AH$9,O34-16)/100)</f>
        <v/>
      </c>
      <c r="Q34" s="32">
        <f t="shared" si="2"/>
        <v>0</v>
      </c>
      <c r="R34" s="4"/>
      <c r="S34" s="34" t="str">
        <f>IF(OR(N34="",R34=""),"",HLOOKUP(R34,'Papild.poilsio d. išmokų FN '!$C$6:$Q$8,3,0)/100)</f>
        <v/>
      </c>
      <c r="T34" s="32">
        <f t="shared" si="3"/>
        <v>0</v>
      </c>
      <c r="U34" s="62"/>
    </row>
    <row r="35" spans="1:21" x14ac:dyDescent="0.2">
      <c r="A35" s="39"/>
      <c r="B35" s="3"/>
      <c r="C35" s="3"/>
      <c r="D35" s="70"/>
      <c r="E35" s="4"/>
      <c r="F35" s="4"/>
      <c r="G35" s="4"/>
      <c r="H35" s="4"/>
      <c r="I35" s="4"/>
      <c r="J35" s="4"/>
      <c r="K35" s="4"/>
      <c r="L35" s="4">
        <f t="shared" si="0"/>
        <v>0</v>
      </c>
      <c r="M35" s="32">
        <f t="shared" si="1"/>
        <v>0</v>
      </c>
      <c r="N35" s="33"/>
      <c r="O35" s="14"/>
      <c r="P35" s="34" t="str">
        <f>IF(OR(N35="",O35=""),"",VLOOKUP(CONCATENATE(N35," dienų darbo savaitė"),'Atostogų išmokų FN'!$A$8:$AH$9,O35-16)/100)</f>
        <v/>
      </c>
      <c r="Q35" s="32">
        <f t="shared" si="2"/>
        <v>0</v>
      </c>
      <c r="R35" s="4"/>
      <c r="S35" s="34" t="str">
        <f>IF(OR(N35="",R35=""),"",HLOOKUP(R35,'Papild.poilsio d. išmokų FN '!$C$6:$Q$8,3,0)/100)</f>
        <v/>
      </c>
      <c r="T35" s="32">
        <f t="shared" si="3"/>
        <v>0</v>
      </c>
      <c r="U35" s="62"/>
    </row>
    <row r="36" spans="1:21" x14ac:dyDescent="0.2">
      <c r="A36" s="39"/>
      <c r="B36" s="3"/>
      <c r="C36" s="3"/>
      <c r="D36" s="70"/>
      <c r="E36" s="4"/>
      <c r="F36" s="4"/>
      <c r="G36" s="4"/>
      <c r="H36" s="4"/>
      <c r="I36" s="4"/>
      <c r="J36" s="4"/>
      <c r="K36" s="4"/>
      <c r="L36" s="4">
        <f t="shared" si="0"/>
        <v>0</v>
      </c>
      <c r="M36" s="32">
        <f t="shared" si="1"/>
        <v>0</v>
      </c>
      <c r="N36" s="33"/>
      <c r="O36" s="14"/>
      <c r="P36" s="34" t="str">
        <f>IF(OR(N36="",O36=""),"",VLOOKUP(CONCATENATE(N36," dienų darbo savaitė"),'Atostogų išmokų FN'!$A$8:$AH$9,O36-16)/100)</f>
        <v/>
      </c>
      <c r="Q36" s="32">
        <f t="shared" si="2"/>
        <v>0</v>
      </c>
      <c r="R36" s="4"/>
      <c r="S36" s="34" t="str">
        <f>IF(OR(N36="",R36=""),"",HLOOKUP(R36,'Papild.poilsio d. išmokų FN '!$C$6:$Q$8,3,0)/100)</f>
        <v/>
      </c>
      <c r="T36" s="32">
        <f t="shared" si="3"/>
        <v>0</v>
      </c>
      <c r="U36" s="62"/>
    </row>
    <row r="37" spans="1:21" x14ac:dyDescent="0.2">
      <c r="A37" s="39"/>
      <c r="B37" s="3"/>
      <c r="C37" s="3"/>
      <c r="D37" s="70"/>
      <c r="E37" s="4"/>
      <c r="F37" s="4"/>
      <c r="G37" s="4"/>
      <c r="H37" s="4"/>
      <c r="I37" s="4"/>
      <c r="J37" s="4"/>
      <c r="K37" s="4"/>
      <c r="L37" s="4">
        <f t="shared" si="0"/>
        <v>0</v>
      </c>
      <c r="M37" s="32">
        <f t="shared" si="1"/>
        <v>0</v>
      </c>
      <c r="N37" s="33"/>
      <c r="O37" s="14"/>
      <c r="P37" s="34" t="str">
        <f>IF(OR(N37="",O37=""),"",VLOOKUP(CONCATENATE(N37," dienų darbo savaitė"),'Atostogų išmokų FN'!$A$8:$AH$9,O37-16)/100)</f>
        <v/>
      </c>
      <c r="Q37" s="32">
        <f t="shared" si="2"/>
        <v>0</v>
      </c>
      <c r="R37" s="4"/>
      <c r="S37" s="34" t="str">
        <f>IF(OR(N37="",R37=""),"",HLOOKUP(R37,'Papild.poilsio d. išmokų FN '!$C$6:$Q$8,3,0)/100)</f>
        <v/>
      </c>
      <c r="T37" s="32">
        <f t="shared" si="3"/>
        <v>0</v>
      </c>
      <c r="U37" s="62"/>
    </row>
    <row r="38" spans="1:21" x14ac:dyDescent="0.2">
      <c r="A38" s="39"/>
      <c r="B38" s="3"/>
      <c r="C38" s="3"/>
      <c r="D38" s="70"/>
      <c r="E38" s="4"/>
      <c r="F38" s="4"/>
      <c r="G38" s="4"/>
      <c r="H38" s="4"/>
      <c r="I38" s="4"/>
      <c r="J38" s="4"/>
      <c r="K38" s="4"/>
      <c r="L38" s="4">
        <f t="shared" si="0"/>
        <v>0</v>
      </c>
      <c r="M38" s="32">
        <f t="shared" si="1"/>
        <v>0</v>
      </c>
      <c r="N38" s="33"/>
      <c r="O38" s="14"/>
      <c r="P38" s="34" t="str">
        <f>IF(OR(N38="",O38=""),"",VLOOKUP(CONCATENATE(N38," dienų darbo savaitė"),'Atostogų išmokų FN'!$A$8:$AH$9,O38-16)/100)</f>
        <v/>
      </c>
      <c r="Q38" s="32">
        <f t="shared" si="2"/>
        <v>0</v>
      </c>
      <c r="R38" s="4"/>
      <c r="S38" s="34" t="str">
        <f>IF(OR(N38="",R38=""),"",HLOOKUP(R38,'Papild.poilsio d. išmokų FN '!$C$6:$Q$8,3,0)/100)</f>
        <v/>
      </c>
      <c r="T38" s="32">
        <f t="shared" si="3"/>
        <v>0</v>
      </c>
      <c r="U38" s="62"/>
    </row>
    <row r="39" spans="1:21" x14ac:dyDescent="0.2">
      <c r="A39" s="39"/>
      <c r="B39" s="3"/>
      <c r="C39" s="3"/>
      <c r="D39" s="70"/>
      <c r="E39" s="4"/>
      <c r="F39" s="4"/>
      <c r="G39" s="4"/>
      <c r="H39" s="4"/>
      <c r="I39" s="4"/>
      <c r="J39" s="4"/>
      <c r="K39" s="4"/>
      <c r="L39" s="4">
        <f t="shared" si="0"/>
        <v>0</v>
      </c>
      <c r="M39" s="32">
        <f t="shared" si="1"/>
        <v>0</v>
      </c>
      <c r="N39" s="33"/>
      <c r="O39" s="14"/>
      <c r="P39" s="34" t="str">
        <f>IF(OR(N39="",O39=""),"",VLOOKUP(CONCATENATE(N39," dienų darbo savaitė"),'Atostogų išmokų FN'!$A$8:$AH$9,O39-16)/100)</f>
        <v/>
      </c>
      <c r="Q39" s="32">
        <f t="shared" si="2"/>
        <v>0</v>
      </c>
      <c r="R39" s="4"/>
      <c r="S39" s="34" t="str">
        <f>IF(OR(N39="",R39=""),"",HLOOKUP(R39,'Papild.poilsio d. išmokų FN '!$C$6:$Q$8,3,0)/100)</f>
        <v/>
      </c>
      <c r="T39" s="32">
        <f t="shared" si="3"/>
        <v>0</v>
      </c>
      <c r="U39" s="62"/>
    </row>
    <row r="40" spans="1:21" x14ac:dyDescent="0.2">
      <c r="A40" s="39"/>
      <c r="B40" s="3"/>
      <c r="C40" s="3"/>
      <c r="D40" s="70"/>
      <c r="E40" s="4"/>
      <c r="F40" s="4"/>
      <c r="G40" s="4"/>
      <c r="H40" s="4"/>
      <c r="I40" s="4"/>
      <c r="J40" s="4"/>
      <c r="K40" s="4"/>
      <c r="L40" s="4">
        <f t="shared" si="0"/>
        <v>0</v>
      </c>
      <c r="M40" s="32">
        <f t="shared" si="1"/>
        <v>0</v>
      </c>
      <c r="N40" s="33"/>
      <c r="O40" s="14"/>
      <c r="P40" s="34" t="str">
        <f>IF(OR(N40="",O40=""),"",VLOOKUP(CONCATENATE(N40," dienų darbo savaitė"),'Atostogų išmokų FN'!$A$8:$AH$9,O40-16)/100)</f>
        <v/>
      </c>
      <c r="Q40" s="32">
        <f t="shared" si="2"/>
        <v>0</v>
      </c>
      <c r="R40" s="4"/>
      <c r="S40" s="34" t="str">
        <f>IF(OR(N40="",R40=""),"",HLOOKUP(R40,'Papild.poilsio d. išmokų FN '!$C$6:$Q$8,3,0)/100)</f>
        <v/>
      </c>
      <c r="T40" s="32">
        <f t="shared" si="3"/>
        <v>0</v>
      </c>
      <c r="U40" s="62"/>
    </row>
    <row r="41" spans="1:21" x14ac:dyDescent="0.2">
      <c r="A41" s="39"/>
      <c r="B41" s="3"/>
      <c r="C41" s="3"/>
      <c r="D41" s="70"/>
      <c r="E41" s="4"/>
      <c r="F41" s="4"/>
      <c r="G41" s="4"/>
      <c r="H41" s="4"/>
      <c r="I41" s="4"/>
      <c r="J41" s="4"/>
      <c r="K41" s="4"/>
      <c r="L41" s="4">
        <f t="shared" si="0"/>
        <v>0</v>
      </c>
      <c r="M41" s="32">
        <f t="shared" si="1"/>
        <v>0</v>
      </c>
      <c r="N41" s="33"/>
      <c r="O41" s="14"/>
      <c r="P41" s="34" t="str">
        <f>IF(OR(N41="",O41=""),"",VLOOKUP(CONCATENATE(N41," dienų darbo savaitė"),'Atostogų išmokų FN'!$A$8:$AH$9,O41-16)/100)</f>
        <v/>
      </c>
      <c r="Q41" s="32">
        <f t="shared" si="2"/>
        <v>0</v>
      </c>
      <c r="R41" s="4"/>
      <c r="S41" s="34" t="str">
        <f>IF(OR(N41="",R41=""),"",HLOOKUP(R41,'Papild.poilsio d. išmokų FN '!$C$6:$Q$8,3,0)/100)</f>
        <v/>
      </c>
      <c r="T41" s="32">
        <f t="shared" si="3"/>
        <v>0</v>
      </c>
      <c r="U41" s="62"/>
    </row>
    <row r="42" spans="1:21" x14ac:dyDescent="0.2">
      <c r="A42" s="39"/>
      <c r="B42" s="3"/>
      <c r="C42" s="3"/>
      <c r="D42" s="70"/>
      <c r="E42" s="4"/>
      <c r="F42" s="4"/>
      <c r="G42" s="4"/>
      <c r="H42" s="4"/>
      <c r="I42" s="4"/>
      <c r="J42" s="4"/>
      <c r="K42" s="4"/>
      <c r="L42" s="4">
        <f t="shared" si="0"/>
        <v>0</v>
      </c>
      <c r="M42" s="32">
        <f t="shared" si="1"/>
        <v>0</v>
      </c>
      <c r="N42" s="33"/>
      <c r="O42" s="14"/>
      <c r="P42" s="34" t="str">
        <f>IF(OR(N42="",O42=""),"",VLOOKUP(CONCATENATE(N42," dienų darbo savaitė"),'Atostogų išmokų FN'!$A$8:$AH$9,O42-16)/100)</f>
        <v/>
      </c>
      <c r="Q42" s="32">
        <f t="shared" si="2"/>
        <v>0</v>
      </c>
      <c r="R42" s="4"/>
      <c r="S42" s="34" t="str">
        <f>IF(OR(N42="",R42=""),"",HLOOKUP(R42,'Papild.poilsio d. išmokų FN '!$C$6:$Q$8,3,0)/100)</f>
        <v/>
      </c>
      <c r="T42" s="32">
        <f t="shared" si="3"/>
        <v>0</v>
      </c>
      <c r="U42" s="62"/>
    </row>
    <row r="43" spans="1:21" x14ac:dyDescent="0.2">
      <c r="A43" s="39"/>
      <c r="B43" s="3"/>
      <c r="C43" s="3"/>
      <c r="D43" s="70"/>
      <c r="E43" s="4"/>
      <c r="F43" s="4"/>
      <c r="G43" s="4"/>
      <c r="H43" s="4"/>
      <c r="I43" s="4"/>
      <c r="J43" s="4"/>
      <c r="K43" s="4"/>
      <c r="L43" s="4">
        <f t="shared" si="0"/>
        <v>0</v>
      </c>
      <c r="M43" s="32">
        <f t="shared" si="1"/>
        <v>0</v>
      </c>
      <c r="N43" s="33"/>
      <c r="O43" s="14"/>
      <c r="P43" s="34" t="str">
        <f>IF(OR(N43="",O43=""),"",VLOOKUP(CONCATENATE(N43," dienų darbo savaitė"),'Atostogų išmokų FN'!$A$8:$AH$9,O43-16)/100)</f>
        <v/>
      </c>
      <c r="Q43" s="32">
        <f t="shared" si="2"/>
        <v>0</v>
      </c>
      <c r="R43" s="4"/>
      <c r="S43" s="34" t="str">
        <f>IF(OR(N43="",R43=""),"",HLOOKUP(R43,'Papild.poilsio d. išmokų FN '!$C$6:$Q$8,3,0)/100)</f>
        <v/>
      </c>
      <c r="T43" s="32">
        <f t="shared" si="3"/>
        <v>0</v>
      </c>
      <c r="U43" s="62"/>
    </row>
    <row r="44" spans="1:21" x14ac:dyDescent="0.2">
      <c r="A44" s="39"/>
      <c r="B44" s="3"/>
      <c r="C44" s="3"/>
      <c r="D44" s="70"/>
      <c r="E44" s="4"/>
      <c r="F44" s="4"/>
      <c r="G44" s="4"/>
      <c r="H44" s="4"/>
      <c r="I44" s="4"/>
      <c r="J44" s="4"/>
      <c r="K44" s="4"/>
      <c r="L44" s="4">
        <f t="shared" si="0"/>
        <v>0</v>
      </c>
      <c r="M44" s="32">
        <f t="shared" si="1"/>
        <v>0</v>
      </c>
      <c r="N44" s="33"/>
      <c r="O44" s="14"/>
      <c r="P44" s="34" t="str">
        <f>IF(OR(N44="",O44=""),"",VLOOKUP(CONCATENATE(N44," dienų darbo savaitė"),'Atostogų išmokų FN'!$A$8:$AH$9,O44-16)/100)</f>
        <v/>
      </c>
      <c r="Q44" s="32">
        <f t="shared" si="2"/>
        <v>0</v>
      </c>
      <c r="R44" s="4"/>
      <c r="S44" s="34" t="str">
        <f>IF(OR(N44="",R44=""),"",HLOOKUP(R44,'Papild.poilsio d. išmokų FN '!$C$6:$Q$8,3,0)/100)</f>
        <v/>
      </c>
      <c r="T44" s="32">
        <f t="shared" si="3"/>
        <v>0</v>
      </c>
      <c r="U44" s="62"/>
    </row>
    <row r="45" spans="1:21" x14ac:dyDescent="0.2">
      <c r="A45" s="39"/>
      <c r="B45" s="3"/>
      <c r="C45" s="3"/>
      <c r="D45" s="70"/>
      <c r="E45" s="4"/>
      <c r="F45" s="4"/>
      <c r="G45" s="4"/>
      <c r="H45" s="4"/>
      <c r="I45" s="4"/>
      <c r="J45" s="4"/>
      <c r="K45" s="4"/>
      <c r="L45" s="4">
        <f t="shared" si="0"/>
        <v>0</v>
      </c>
      <c r="M45" s="32">
        <f t="shared" si="1"/>
        <v>0</v>
      </c>
      <c r="N45" s="33"/>
      <c r="O45" s="14"/>
      <c r="P45" s="34" t="str">
        <f>IF(OR(N45="",O45=""),"",VLOOKUP(CONCATENATE(N45," dienų darbo savaitė"),'Atostogų išmokų FN'!$A$8:$AH$9,O45-16)/100)</f>
        <v/>
      </c>
      <c r="Q45" s="32">
        <f t="shared" si="2"/>
        <v>0</v>
      </c>
      <c r="R45" s="4"/>
      <c r="S45" s="34" t="str">
        <f>IF(OR(N45="",R45=""),"",HLOOKUP(R45,'Papild.poilsio d. išmokų FN '!$C$6:$Q$8,3,0)/100)</f>
        <v/>
      </c>
      <c r="T45" s="32">
        <f t="shared" si="3"/>
        <v>0</v>
      </c>
      <c r="U45" s="62"/>
    </row>
    <row r="46" spans="1:21" x14ac:dyDescent="0.2">
      <c r="A46" s="39"/>
      <c r="B46" s="3"/>
      <c r="C46" s="3"/>
      <c r="D46" s="70"/>
      <c r="E46" s="4"/>
      <c r="F46" s="4"/>
      <c r="G46" s="4"/>
      <c r="H46" s="4"/>
      <c r="I46" s="4"/>
      <c r="J46" s="4"/>
      <c r="K46" s="4"/>
      <c r="L46" s="4">
        <f t="shared" si="0"/>
        <v>0</v>
      </c>
      <c r="M46" s="32">
        <f t="shared" si="1"/>
        <v>0</v>
      </c>
      <c r="N46" s="33"/>
      <c r="O46" s="14"/>
      <c r="P46" s="34" t="str">
        <f>IF(OR(N46="",O46=""),"",VLOOKUP(CONCATENATE(N46," dienų darbo savaitė"),'Atostogų išmokų FN'!$A$8:$AH$9,O46-16)/100)</f>
        <v/>
      </c>
      <c r="Q46" s="32">
        <f t="shared" si="2"/>
        <v>0</v>
      </c>
      <c r="R46" s="4"/>
      <c r="S46" s="34" t="str">
        <f>IF(OR(N46="",R46=""),"",HLOOKUP(R46,'Papild.poilsio d. išmokų FN '!$C$6:$Q$8,3,0)/100)</f>
        <v/>
      </c>
      <c r="T46" s="32">
        <f t="shared" si="3"/>
        <v>0</v>
      </c>
      <c r="U46" s="62"/>
    </row>
    <row r="47" spans="1:21" x14ac:dyDescent="0.2">
      <c r="A47" s="39"/>
      <c r="B47" s="3"/>
      <c r="C47" s="3"/>
      <c r="D47" s="70"/>
      <c r="E47" s="4"/>
      <c r="F47" s="4"/>
      <c r="G47" s="4"/>
      <c r="H47" s="4"/>
      <c r="I47" s="4"/>
      <c r="J47" s="4"/>
      <c r="K47" s="4"/>
      <c r="L47" s="4">
        <f t="shared" si="0"/>
        <v>0</v>
      </c>
      <c r="M47" s="32">
        <f t="shared" si="1"/>
        <v>0</v>
      </c>
      <c r="N47" s="33"/>
      <c r="O47" s="14"/>
      <c r="P47" s="34" t="str">
        <f>IF(OR(N47="",O47=""),"",VLOOKUP(CONCATENATE(N47," dienų darbo savaitė"),'Atostogų išmokų FN'!$A$8:$AH$9,O47-16)/100)</f>
        <v/>
      </c>
      <c r="Q47" s="32">
        <f t="shared" si="2"/>
        <v>0</v>
      </c>
      <c r="R47" s="4"/>
      <c r="S47" s="34" t="str">
        <f>IF(OR(N47="",R47=""),"",HLOOKUP(R47,'Papild.poilsio d. išmokų FN '!$C$6:$Q$8,3,0)/100)</f>
        <v/>
      </c>
      <c r="T47" s="32">
        <f t="shared" si="3"/>
        <v>0</v>
      </c>
      <c r="U47" s="62"/>
    </row>
    <row r="48" spans="1:21" x14ac:dyDescent="0.2">
      <c r="A48" s="39"/>
      <c r="B48" s="3"/>
      <c r="C48" s="3"/>
      <c r="D48" s="70"/>
      <c r="E48" s="4"/>
      <c r="F48" s="4"/>
      <c r="G48" s="4"/>
      <c r="H48" s="4"/>
      <c r="I48" s="4"/>
      <c r="J48" s="4"/>
      <c r="K48" s="4"/>
      <c r="L48" s="4">
        <f t="shared" si="0"/>
        <v>0</v>
      </c>
      <c r="M48" s="32">
        <f t="shared" si="1"/>
        <v>0</v>
      </c>
      <c r="N48" s="33"/>
      <c r="O48" s="14"/>
      <c r="P48" s="34" t="str">
        <f>IF(OR(N48="",O48=""),"",VLOOKUP(CONCATENATE(N48," dienų darbo savaitė"),'Atostogų išmokų FN'!$A$8:$AH$9,O48-16)/100)</f>
        <v/>
      </c>
      <c r="Q48" s="32">
        <f t="shared" si="2"/>
        <v>0</v>
      </c>
      <c r="R48" s="4"/>
      <c r="S48" s="34" t="str">
        <f>IF(OR(N48="",R48=""),"",HLOOKUP(R48,'Papild.poilsio d. išmokų FN '!$C$6:$Q$8,3,0)/100)</f>
        <v/>
      </c>
      <c r="T48" s="32">
        <f t="shared" si="3"/>
        <v>0</v>
      </c>
      <c r="U48" s="62"/>
    </row>
    <row r="49" spans="1:21" x14ac:dyDescent="0.2">
      <c r="A49" s="39"/>
      <c r="B49" s="3"/>
      <c r="C49" s="3"/>
      <c r="D49" s="70"/>
      <c r="E49" s="4"/>
      <c r="F49" s="4"/>
      <c r="G49" s="4"/>
      <c r="H49" s="4"/>
      <c r="I49" s="4"/>
      <c r="J49" s="4"/>
      <c r="K49" s="4"/>
      <c r="L49" s="4">
        <f t="shared" si="0"/>
        <v>0</v>
      </c>
      <c r="M49" s="32">
        <f t="shared" si="1"/>
        <v>0</v>
      </c>
      <c r="N49" s="33"/>
      <c r="O49" s="14"/>
      <c r="P49" s="34" t="str">
        <f>IF(OR(N49="",O49=""),"",VLOOKUP(CONCATENATE(N49," dienų darbo savaitė"),'Atostogų išmokų FN'!$A$8:$AH$9,O49-16)/100)</f>
        <v/>
      </c>
      <c r="Q49" s="32">
        <f t="shared" si="2"/>
        <v>0</v>
      </c>
      <c r="R49" s="4"/>
      <c r="S49" s="34" t="str">
        <f>IF(OR(N49="",R49=""),"",HLOOKUP(R49,'Papild.poilsio d. išmokų FN '!$C$6:$Q$8,3,0)/100)</f>
        <v/>
      </c>
      <c r="T49" s="32">
        <f t="shared" si="3"/>
        <v>0</v>
      </c>
      <c r="U49" s="62"/>
    </row>
    <row r="50" spans="1:21" x14ac:dyDescent="0.2">
      <c r="A50" s="39"/>
      <c r="B50" s="3"/>
      <c r="C50" s="3"/>
      <c r="D50" s="70"/>
      <c r="E50" s="4"/>
      <c r="F50" s="4"/>
      <c r="G50" s="4"/>
      <c r="H50" s="4"/>
      <c r="I50" s="4"/>
      <c r="J50" s="4"/>
      <c r="K50" s="4"/>
      <c r="L50" s="4">
        <f t="shared" si="0"/>
        <v>0</v>
      </c>
      <c r="M50" s="32">
        <f t="shared" si="1"/>
        <v>0</v>
      </c>
      <c r="N50" s="33"/>
      <c r="O50" s="14"/>
      <c r="P50" s="34" t="str">
        <f>IF(OR(N50="",O50=""),"",VLOOKUP(CONCATENATE(N50," dienų darbo savaitė"),'Atostogų išmokų FN'!$A$8:$AH$9,O50-16)/100)</f>
        <v/>
      </c>
      <c r="Q50" s="32">
        <f t="shared" si="2"/>
        <v>0</v>
      </c>
      <c r="R50" s="4"/>
      <c r="S50" s="34" t="str">
        <f>IF(OR(N50="",R50=""),"",HLOOKUP(R50,'Papild.poilsio d. išmokų FN '!$C$6:$Q$8,3,0)/100)</f>
        <v/>
      </c>
      <c r="T50" s="32">
        <f t="shared" si="3"/>
        <v>0</v>
      </c>
      <c r="U50" s="62"/>
    </row>
    <row r="51" spans="1:21" x14ac:dyDescent="0.2">
      <c r="A51" s="39"/>
      <c r="B51" s="3"/>
      <c r="C51" s="3"/>
      <c r="D51" s="70"/>
      <c r="E51" s="4"/>
      <c r="F51" s="4"/>
      <c r="G51" s="4"/>
      <c r="H51" s="4"/>
      <c r="I51" s="4"/>
      <c r="J51" s="4"/>
      <c r="K51" s="4"/>
      <c r="L51" s="4">
        <f t="shared" si="0"/>
        <v>0</v>
      </c>
      <c r="M51" s="32">
        <f t="shared" si="1"/>
        <v>0</v>
      </c>
      <c r="N51" s="33"/>
      <c r="O51" s="14"/>
      <c r="P51" s="34" t="str">
        <f>IF(OR(N51="",O51=""),"",VLOOKUP(CONCATENATE(N51," dienų darbo savaitė"),'Atostogų išmokų FN'!$A$8:$AH$9,O51-16)/100)</f>
        <v/>
      </c>
      <c r="Q51" s="32">
        <f t="shared" si="2"/>
        <v>0</v>
      </c>
      <c r="R51" s="4"/>
      <c r="S51" s="34" t="str">
        <f>IF(OR(N51="",R51=""),"",HLOOKUP(R51,'Papild.poilsio d. išmokų FN '!$C$6:$Q$8,3,0)/100)</f>
        <v/>
      </c>
      <c r="T51" s="32">
        <f t="shared" si="3"/>
        <v>0</v>
      </c>
      <c r="U51" s="62"/>
    </row>
    <row r="52" spans="1:21" x14ac:dyDescent="0.2">
      <c r="A52" s="39"/>
      <c r="B52" s="3"/>
      <c r="C52" s="3"/>
      <c r="D52" s="70"/>
      <c r="E52" s="4"/>
      <c r="F52" s="4"/>
      <c r="G52" s="4"/>
      <c r="H52" s="4"/>
      <c r="I52" s="4"/>
      <c r="J52" s="4"/>
      <c r="K52" s="4"/>
      <c r="L52" s="4">
        <f t="shared" si="0"/>
        <v>0</v>
      </c>
      <c r="M52" s="32">
        <f t="shared" si="1"/>
        <v>0</v>
      </c>
      <c r="N52" s="33"/>
      <c r="O52" s="14"/>
      <c r="P52" s="34" t="str">
        <f>IF(OR(N52="",O52=""),"",VLOOKUP(CONCATENATE(N52," dienų darbo savaitė"),'Atostogų išmokų FN'!$A$8:$AH$9,O52-16)/100)</f>
        <v/>
      </c>
      <c r="Q52" s="32">
        <f t="shared" si="2"/>
        <v>0</v>
      </c>
      <c r="R52" s="4"/>
      <c r="S52" s="34" t="str">
        <f>IF(OR(N52="",R52=""),"",HLOOKUP(R52,'Papild.poilsio d. išmokų FN '!$C$6:$Q$8,3,0)/100)</f>
        <v/>
      </c>
      <c r="T52" s="32">
        <f t="shared" si="3"/>
        <v>0</v>
      </c>
      <c r="U52" s="62"/>
    </row>
    <row r="53" spans="1:21" x14ac:dyDescent="0.2">
      <c r="A53" s="39"/>
      <c r="B53" s="3"/>
      <c r="C53" s="3"/>
      <c r="D53" s="70"/>
      <c r="E53" s="4"/>
      <c r="F53" s="4"/>
      <c r="G53" s="4"/>
      <c r="H53" s="4"/>
      <c r="I53" s="4"/>
      <c r="J53" s="4"/>
      <c r="K53" s="4"/>
      <c r="L53" s="4">
        <f t="shared" si="0"/>
        <v>0</v>
      </c>
      <c r="M53" s="32">
        <f t="shared" si="1"/>
        <v>0</v>
      </c>
      <c r="N53" s="33"/>
      <c r="O53" s="14"/>
      <c r="P53" s="34" t="str">
        <f>IF(OR(N53="",O53=""),"",VLOOKUP(CONCATENATE(N53," dienų darbo savaitė"),'Atostogų išmokų FN'!$A$8:$AH$9,O53-16)/100)</f>
        <v/>
      </c>
      <c r="Q53" s="32">
        <f t="shared" si="2"/>
        <v>0</v>
      </c>
      <c r="R53" s="4"/>
      <c r="S53" s="34" t="str">
        <f>IF(OR(N53="",R53=""),"",HLOOKUP(R53,'Papild.poilsio d. išmokų FN '!$C$6:$Q$8,3,0)/100)</f>
        <v/>
      </c>
      <c r="T53" s="32">
        <f t="shared" si="3"/>
        <v>0</v>
      </c>
      <c r="U53" s="62"/>
    </row>
    <row r="54" spans="1:21" x14ac:dyDescent="0.2">
      <c r="A54" s="39"/>
      <c r="B54" s="3"/>
      <c r="C54" s="3"/>
      <c r="D54" s="70"/>
      <c r="E54" s="4"/>
      <c r="F54" s="4"/>
      <c r="G54" s="4"/>
      <c r="H54" s="4"/>
      <c r="I54" s="4"/>
      <c r="J54" s="4"/>
      <c r="K54" s="4"/>
      <c r="L54" s="4">
        <f t="shared" si="0"/>
        <v>0</v>
      </c>
      <c r="M54" s="32">
        <f t="shared" si="1"/>
        <v>0</v>
      </c>
      <c r="N54" s="33"/>
      <c r="O54" s="14"/>
      <c r="P54" s="34" t="str">
        <f>IF(OR(N54="",O54=""),"",VLOOKUP(CONCATENATE(N54," dienų darbo savaitė"),'Atostogų išmokų FN'!$A$8:$AH$9,O54-16)/100)</f>
        <v/>
      </c>
      <c r="Q54" s="32">
        <f t="shared" si="2"/>
        <v>0</v>
      </c>
      <c r="R54" s="4"/>
      <c r="S54" s="34" t="str">
        <f>IF(OR(N54="",R54=""),"",HLOOKUP(R54,'Papild.poilsio d. išmokų FN '!$C$6:$Q$8,3,0)/100)</f>
        <v/>
      </c>
      <c r="T54" s="32">
        <f t="shared" si="3"/>
        <v>0</v>
      </c>
      <c r="U54" s="62"/>
    </row>
    <row r="55" spans="1:21" x14ac:dyDescent="0.2">
      <c r="A55" s="39"/>
      <c r="B55" s="3"/>
      <c r="C55" s="3"/>
      <c r="D55" s="70"/>
      <c r="E55" s="4"/>
      <c r="F55" s="4"/>
      <c r="G55" s="4"/>
      <c r="H55" s="4"/>
      <c r="I55" s="4"/>
      <c r="J55" s="4"/>
      <c r="K55" s="4"/>
      <c r="L55" s="4">
        <f t="shared" si="0"/>
        <v>0</v>
      </c>
      <c r="M55" s="32">
        <f t="shared" si="1"/>
        <v>0</v>
      </c>
      <c r="N55" s="33"/>
      <c r="O55" s="14"/>
      <c r="P55" s="34" t="str">
        <f>IF(OR(N55="",O55=""),"",VLOOKUP(CONCATENATE(N55," dienų darbo savaitė"),'Atostogų išmokų FN'!$A$8:$AH$9,O55-16)/100)</f>
        <v/>
      </c>
      <c r="Q55" s="32">
        <f t="shared" si="2"/>
        <v>0</v>
      </c>
      <c r="R55" s="4"/>
      <c r="S55" s="34" t="str">
        <f>IF(OR(N55="",R55=""),"",HLOOKUP(R55,'Papild.poilsio d. išmokų FN '!$C$6:$Q$8,3,0)/100)</f>
        <v/>
      </c>
      <c r="T55" s="32">
        <f t="shared" si="3"/>
        <v>0</v>
      </c>
      <c r="U55" s="62"/>
    </row>
    <row r="56" spans="1:21" x14ac:dyDescent="0.2">
      <c r="A56" s="39"/>
      <c r="B56" s="3"/>
      <c r="C56" s="3"/>
      <c r="D56" s="70"/>
      <c r="E56" s="4"/>
      <c r="F56" s="4"/>
      <c r="G56" s="4"/>
      <c r="H56" s="4"/>
      <c r="I56" s="4"/>
      <c r="J56" s="4"/>
      <c r="K56" s="4"/>
      <c r="L56" s="4">
        <f t="shared" si="0"/>
        <v>0</v>
      </c>
      <c r="M56" s="32">
        <f t="shared" si="1"/>
        <v>0</v>
      </c>
      <c r="N56" s="33"/>
      <c r="O56" s="14"/>
      <c r="P56" s="34" t="str">
        <f>IF(OR(N56="",O56=""),"",VLOOKUP(CONCATENATE(N56," dienų darbo savaitė"),'Atostogų išmokų FN'!$A$8:$AH$9,O56-16)/100)</f>
        <v/>
      </c>
      <c r="Q56" s="32">
        <f t="shared" si="2"/>
        <v>0</v>
      </c>
      <c r="R56" s="4"/>
      <c r="S56" s="34" t="str">
        <f>IF(OR(N56="",R56=""),"",HLOOKUP(R56,'Papild.poilsio d. išmokų FN '!$C$6:$Q$8,3,0)/100)</f>
        <v/>
      </c>
      <c r="T56" s="32">
        <f t="shared" si="3"/>
        <v>0</v>
      </c>
      <c r="U56" s="62"/>
    </row>
    <row r="57" spans="1:21" x14ac:dyDescent="0.2">
      <c r="A57" s="39"/>
      <c r="B57" s="3"/>
      <c r="C57" s="3"/>
      <c r="D57" s="70"/>
      <c r="E57" s="4"/>
      <c r="F57" s="4"/>
      <c r="G57" s="4"/>
      <c r="H57" s="4"/>
      <c r="I57" s="4"/>
      <c r="J57" s="4"/>
      <c r="K57" s="4"/>
      <c r="L57" s="4">
        <f t="shared" si="0"/>
        <v>0</v>
      </c>
      <c r="M57" s="32">
        <f t="shared" si="1"/>
        <v>0</v>
      </c>
      <c r="N57" s="33"/>
      <c r="O57" s="14"/>
      <c r="P57" s="34" t="str">
        <f>IF(OR(N57="",O57=""),"",VLOOKUP(CONCATENATE(N57," dienų darbo savaitė"),'Atostogų išmokų FN'!$A$8:$AH$9,O57-16)/100)</f>
        <v/>
      </c>
      <c r="Q57" s="32">
        <f t="shared" si="2"/>
        <v>0</v>
      </c>
      <c r="R57" s="4"/>
      <c r="S57" s="34" t="str">
        <f>IF(OR(N57="",R57=""),"",HLOOKUP(R57,'Papild.poilsio d. išmokų FN '!$C$6:$Q$8,3,0)/100)</f>
        <v/>
      </c>
      <c r="T57" s="32">
        <f t="shared" si="3"/>
        <v>0</v>
      </c>
      <c r="U57" s="62"/>
    </row>
    <row r="58" spans="1:21" x14ac:dyDescent="0.2">
      <c r="A58" s="39"/>
      <c r="B58" s="3"/>
      <c r="C58" s="3"/>
      <c r="D58" s="70"/>
      <c r="E58" s="4"/>
      <c r="F58" s="4"/>
      <c r="G58" s="4"/>
      <c r="H58" s="4"/>
      <c r="I58" s="4"/>
      <c r="J58" s="4"/>
      <c r="K58" s="4"/>
      <c r="L58" s="4">
        <f t="shared" si="0"/>
        <v>0</v>
      </c>
      <c r="M58" s="32">
        <f t="shared" si="1"/>
        <v>0</v>
      </c>
      <c r="N58" s="33"/>
      <c r="O58" s="14"/>
      <c r="P58" s="34" t="str">
        <f>IF(OR(N58="",O58=""),"",VLOOKUP(CONCATENATE(N58," dienų darbo savaitė"),'Atostogų išmokų FN'!$A$8:$AH$9,O58-16)/100)</f>
        <v/>
      </c>
      <c r="Q58" s="32">
        <f t="shared" si="2"/>
        <v>0</v>
      </c>
      <c r="R58" s="4"/>
      <c r="S58" s="34" t="str">
        <f>IF(OR(N58="",R58=""),"",HLOOKUP(R58,'Papild.poilsio d. išmokų FN '!$C$6:$Q$8,3,0)/100)</f>
        <v/>
      </c>
      <c r="T58" s="32">
        <f t="shared" si="3"/>
        <v>0</v>
      </c>
      <c r="U58" s="62"/>
    </row>
    <row r="59" spans="1:21" x14ac:dyDescent="0.2">
      <c r="A59" s="39"/>
      <c r="B59" s="3"/>
      <c r="C59" s="3"/>
      <c r="D59" s="70"/>
      <c r="E59" s="4"/>
      <c r="F59" s="4"/>
      <c r="G59" s="4"/>
      <c r="H59" s="4"/>
      <c r="I59" s="4"/>
      <c r="J59" s="4"/>
      <c r="K59" s="4"/>
      <c r="L59" s="4">
        <f t="shared" si="0"/>
        <v>0</v>
      </c>
      <c r="M59" s="32">
        <f t="shared" si="1"/>
        <v>0</v>
      </c>
      <c r="N59" s="33"/>
      <c r="O59" s="14"/>
      <c r="P59" s="34" t="str">
        <f>IF(OR(N59="",O59=""),"",VLOOKUP(CONCATENATE(N59," dienų darbo savaitė"),'Atostogų išmokų FN'!$A$8:$AH$9,O59-16)/100)</f>
        <v/>
      </c>
      <c r="Q59" s="32">
        <f t="shared" si="2"/>
        <v>0</v>
      </c>
      <c r="R59" s="4"/>
      <c r="S59" s="34" t="str">
        <f>IF(OR(N59="",R59=""),"",HLOOKUP(R59,'Papild.poilsio d. išmokų FN '!$C$6:$Q$8,3,0)/100)</f>
        <v/>
      </c>
      <c r="T59" s="32">
        <f t="shared" si="3"/>
        <v>0</v>
      </c>
      <c r="U59" s="62"/>
    </row>
    <row r="60" spans="1:21" x14ac:dyDescent="0.2">
      <c r="A60" s="39"/>
      <c r="B60" s="3"/>
      <c r="C60" s="3"/>
      <c r="D60" s="70"/>
      <c r="E60" s="4"/>
      <c r="F60" s="4"/>
      <c r="G60" s="4"/>
      <c r="H60" s="4"/>
      <c r="I60" s="4"/>
      <c r="J60" s="4"/>
      <c r="K60" s="4"/>
      <c r="L60" s="4">
        <f t="shared" si="0"/>
        <v>0</v>
      </c>
      <c r="M60" s="32">
        <f t="shared" si="1"/>
        <v>0</v>
      </c>
      <c r="N60" s="33"/>
      <c r="O60" s="14"/>
      <c r="P60" s="34" t="str">
        <f>IF(OR(N60="",O60=""),"",VLOOKUP(CONCATENATE(N60," dienų darbo savaitė"),'Atostogų išmokų FN'!$A$8:$AH$9,O60-16)/100)</f>
        <v/>
      </c>
      <c r="Q60" s="32">
        <f t="shared" si="2"/>
        <v>0</v>
      </c>
      <c r="R60" s="4"/>
      <c r="S60" s="34" t="str">
        <f>IF(OR(N60="",R60=""),"",HLOOKUP(R60,'Papild.poilsio d. išmokų FN '!$C$6:$Q$8,3,0)/100)</f>
        <v/>
      </c>
      <c r="T60" s="32">
        <f t="shared" si="3"/>
        <v>0</v>
      </c>
      <c r="U60" s="62"/>
    </row>
    <row r="61" spans="1:21" x14ac:dyDescent="0.2">
      <c r="A61" s="39"/>
      <c r="B61" s="3"/>
      <c r="C61" s="3"/>
      <c r="D61" s="70"/>
      <c r="E61" s="4"/>
      <c r="F61" s="4"/>
      <c r="G61" s="4"/>
      <c r="H61" s="4"/>
      <c r="I61" s="4"/>
      <c r="J61" s="4"/>
      <c r="K61" s="4"/>
      <c r="L61" s="4">
        <f t="shared" si="0"/>
        <v>0</v>
      </c>
      <c r="M61" s="32">
        <f t="shared" si="1"/>
        <v>0</v>
      </c>
      <c r="N61" s="33"/>
      <c r="O61" s="14"/>
      <c r="P61" s="34" t="str">
        <f>IF(OR(N61="",O61=""),"",VLOOKUP(CONCATENATE(N61," dienų darbo savaitė"),'Atostogų išmokų FN'!$A$8:$AH$9,O61-16)/100)</f>
        <v/>
      </c>
      <c r="Q61" s="32">
        <f t="shared" si="2"/>
        <v>0</v>
      </c>
      <c r="R61" s="4"/>
      <c r="S61" s="34" t="str">
        <f>IF(OR(N61="",R61=""),"",HLOOKUP(R61,'Papild.poilsio d. išmokų FN '!$C$6:$Q$8,3,0)/100)</f>
        <v/>
      </c>
      <c r="T61" s="32">
        <f t="shared" si="3"/>
        <v>0</v>
      </c>
      <c r="U61" s="62"/>
    </row>
    <row r="62" spans="1:21" x14ac:dyDescent="0.2">
      <c r="A62" s="39"/>
      <c r="B62" s="3"/>
      <c r="C62" s="3"/>
      <c r="D62" s="70"/>
      <c r="E62" s="4"/>
      <c r="F62" s="4"/>
      <c r="G62" s="4"/>
      <c r="H62" s="4"/>
      <c r="I62" s="4"/>
      <c r="J62" s="4"/>
      <c r="K62" s="4"/>
      <c r="L62" s="4">
        <f t="shared" si="0"/>
        <v>0</v>
      </c>
      <c r="M62" s="32">
        <f t="shared" si="1"/>
        <v>0</v>
      </c>
      <c r="N62" s="33"/>
      <c r="O62" s="14"/>
      <c r="P62" s="34" t="str">
        <f>IF(OR(N62="",O62=""),"",VLOOKUP(CONCATENATE(N62," dienų darbo savaitė"),'Atostogų išmokų FN'!$A$8:$AH$9,O62-16)/100)</f>
        <v/>
      </c>
      <c r="Q62" s="32">
        <f t="shared" si="2"/>
        <v>0</v>
      </c>
      <c r="R62" s="4"/>
      <c r="S62" s="34" t="str">
        <f>IF(OR(N62="",R62=""),"",HLOOKUP(R62,'Papild.poilsio d. išmokų FN '!$C$6:$Q$8,3,0)/100)</f>
        <v/>
      </c>
      <c r="T62" s="32">
        <f t="shared" si="3"/>
        <v>0</v>
      </c>
      <c r="U62" s="62"/>
    </row>
    <row r="63" spans="1:21" x14ac:dyDescent="0.2">
      <c r="A63" s="39"/>
      <c r="B63" s="3"/>
      <c r="C63" s="3"/>
      <c r="D63" s="70"/>
      <c r="E63" s="4"/>
      <c r="F63" s="4"/>
      <c r="G63" s="4"/>
      <c r="H63" s="4"/>
      <c r="I63" s="4"/>
      <c r="J63" s="4"/>
      <c r="K63" s="4"/>
      <c r="L63" s="4">
        <f t="shared" si="0"/>
        <v>0</v>
      </c>
      <c r="M63" s="32">
        <f t="shared" si="1"/>
        <v>0</v>
      </c>
      <c r="N63" s="33"/>
      <c r="O63" s="14"/>
      <c r="P63" s="34" t="str">
        <f>IF(OR(N63="",O63=""),"",VLOOKUP(CONCATENATE(N63," dienų darbo savaitė"),'Atostogų išmokų FN'!$A$8:$AH$9,O63-16)/100)</f>
        <v/>
      </c>
      <c r="Q63" s="32">
        <f t="shared" si="2"/>
        <v>0</v>
      </c>
      <c r="R63" s="4"/>
      <c r="S63" s="34" t="str">
        <f>IF(OR(N63="",R63=""),"",HLOOKUP(R63,'Papild.poilsio d. išmokų FN '!$C$6:$Q$8,3,0)/100)</f>
        <v/>
      </c>
      <c r="T63" s="32">
        <f t="shared" si="3"/>
        <v>0</v>
      </c>
      <c r="U63" s="62"/>
    </row>
    <row r="64" spans="1:21" x14ac:dyDescent="0.2">
      <c r="A64" s="39"/>
      <c r="B64" s="3"/>
      <c r="C64" s="3"/>
      <c r="D64" s="70"/>
      <c r="E64" s="4"/>
      <c r="F64" s="4"/>
      <c r="G64" s="4"/>
      <c r="H64" s="4"/>
      <c r="I64" s="4"/>
      <c r="J64" s="4"/>
      <c r="K64" s="4"/>
      <c r="L64" s="4">
        <f t="shared" si="0"/>
        <v>0</v>
      </c>
      <c r="M64" s="32">
        <f t="shared" si="1"/>
        <v>0</v>
      </c>
      <c r="N64" s="33"/>
      <c r="O64" s="14"/>
      <c r="P64" s="34" t="str">
        <f>IF(OR(N64="",O64=""),"",VLOOKUP(CONCATENATE(N64," dienų darbo savaitė"),'Atostogų išmokų FN'!$A$8:$AH$9,O64-16)/100)</f>
        <v/>
      </c>
      <c r="Q64" s="32">
        <f t="shared" si="2"/>
        <v>0</v>
      </c>
      <c r="R64" s="4"/>
      <c r="S64" s="34" t="str">
        <f>IF(OR(N64="",R64=""),"",HLOOKUP(R64,'Papild.poilsio d. išmokų FN '!$C$6:$Q$8,3,0)/100)</f>
        <v/>
      </c>
      <c r="T64" s="32">
        <f t="shared" si="3"/>
        <v>0</v>
      </c>
      <c r="U64" s="62"/>
    </row>
    <row r="65" spans="1:256" x14ac:dyDescent="0.2">
      <c r="A65" s="39"/>
      <c r="B65" s="3"/>
      <c r="C65" s="3"/>
      <c r="D65" s="70"/>
      <c r="E65" s="4"/>
      <c r="F65" s="4"/>
      <c r="G65" s="4"/>
      <c r="H65" s="4"/>
      <c r="I65" s="4"/>
      <c r="J65" s="4"/>
      <c r="K65" s="4"/>
      <c r="L65" s="4">
        <f t="shared" si="0"/>
        <v>0</v>
      </c>
      <c r="M65" s="32">
        <f t="shared" si="1"/>
        <v>0</v>
      </c>
      <c r="N65" s="33"/>
      <c r="O65" s="14"/>
      <c r="P65" s="34" t="str">
        <f>IF(OR(N65="",O65=""),"",VLOOKUP(CONCATENATE(N65," dienų darbo savaitė"),'Atostogų išmokų FN'!$A$8:$AH$9,O65-16)/100)</f>
        <v/>
      </c>
      <c r="Q65" s="32">
        <f t="shared" si="2"/>
        <v>0</v>
      </c>
      <c r="R65" s="4"/>
      <c r="S65" s="34" t="str">
        <f>IF(OR(N65="",R65=""),"",HLOOKUP(R65,'Papild.poilsio d. išmokų FN '!$C$6:$Q$8,3,0)/100)</f>
        <v/>
      </c>
      <c r="T65" s="32">
        <f t="shared" si="3"/>
        <v>0</v>
      </c>
      <c r="U65" s="62"/>
    </row>
    <row r="66" spans="1:256" x14ac:dyDescent="0.2">
      <c r="A66" s="39"/>
      <c r="B66" s="3"/>
      <c r="C66" s="3"/>
      <c r="D66" s="70"/>
      <c r="E66" s="4"/>
      <c r="F66" s="4"/>
      <c r="G66" s="4"/>
      <c r="H66" s="4"/>
      <c r="I66" s="4"/>
      <c r="J66" s="4"/>
      <c r="K66" s="4"/>
      <c r="L66" s="4">
        <f t="shared" si="0"/>
        <v>0</v>
      </c>
      <c r="M66" s="32">
        <f t="shared" si="1"/>
        <v>0</v>
      </c>
      <c r="N66" s="33"/>
      <c r="O66" s="14"/>
      <c r="P66" s="34" t="str">
        <f>IF(OR(N66="",O66=""),"",VLOOKUP(CONCATENATE(N66," dienų darbo savaitė"),'Atostogų išmokų FN'!$A$8:$AH$9,O66-16)/100)</f>
        <v/>
      </c>
      <c r="Q66" s="32">
        <f t="shared" si="2"/>
        <v>0</v>
      </c>
      <c r="R66" s="4"/>
      <c r="S66" s="34" t="str">
        <f>IF(OR(N66="",R66=""),"",HLOOKUP(R66,'Papild.poilsio d. išmokų FN '!$C$6:$Q$8,3,0)/100)</f>
        <v/>
      </c>
      <c r="T66" s="32">
        <f t="shared" si="3"/>
        <v>0</v>
      </c>
      <c r="U66" s="62"/>
    </row>
    <row r="67" spans="1:256" x14ac:dyDescent="0.2">
      <c r="A67" s="39"/>
      <c r="B67" s="3"/>
      <c r="C67" s="3"/>
      <c r="D67" s="70"/>
      <c r="E67" s="4"/>
      <c r="F67" s="4"/>
      <c r="G67" s="4"/>
      <c r="H67" s="4"/>
      <c r="I67" s="4"/>
      <c r="J67" s="4"/>
      <c r="K67" s="4"/>
      <c r="L67" s="4">
        <f t="shared" si="0"/>
        <v>0</v>
      </c>
      <c r="M67" s="32">
        <f t="shared" si="1"/>
        <v>0</v>
      </c>
      <c r="N67" s="33"/>
      <c r="O67" s="14"/>
      <c r="P67" s="34" t="str">
        <f>IF(OR(N67="",O67=""),"",VLOOKUP(CONCATENATE(N67," dienų darbo savaitė"),'Atostogų išmokų FN'!$A$8:$AH$9,O67-16)/100)</f>
        <v/>
      </c>
      <c r="Q67" s="32">
        <f t="shared" si="2"/>
        <v>0</v>
      </c>
      <c r="R67" s="4"/>
      <c r="S67" s="34" t="str">
        <f>IF(OR(N67="",R67=""),"",HLOOKUP(R67,'Papild.poilsio d. išmokų FN '!$C$6:$Q$8,3,0)/100)</f>
        <v/>
      </c>
      <c r="T67" s="32">
        <f t="shared" si="3"/>
        <v>0</v>
      </c>
      <c r="U67" s="62"/>
    </row>
    <row r="68" spans="1:256" x14ac:dyDescent="0.2">
      <c r="A68" s="39"/>
      <c r="B68" s="3"/>
      <c r="C68" s="3"/>
      <c r="D68" s="70"/>
      <c r="E68" s="4"/>
      <c r="F68" s="4"/>
      <c r="G68" s="4"/>
      <c r="H68" s="4"/>
      <c r="I68" s="4"/>
      <c r="J68" s="4"/>
      <c r="K68" s="4"/>
      <c r="L68" s="4">
        <f t="shared" si="0"/>
        <v>0</v>
      </c>
      <c r="M68" s="32">
        <f t="shared" si="1"/>
        <v>0</v>
      </c>
      <c r="N68" s="33"/>
      <c r="O68" s="14"/>
      <c r="P68" s="34" t="str">
        <f>IF(OR(N68="",O68=""),"",VLOOKUP(CONCATENATE(N68," dienų darbo savaitė"),'Atostogų išmokų FN'!$A$8:$AH$9,O68-16)/100)</f>
        <v/>
      </c>
      <c r="Q68" s="32">
        <f t="shared" si="2"/>
        <v>0</v>
      </c>
      <c r="R68" s="4"/>
      <c r="S68" s="34" t="str">
        <f>IF(OR(N68="",R68=""),"",HLOOKUP(R68,'Papild.poilsio d. išmokų FN '!$C$6:$Q$8,3,0)/100)</f>
        <v/>
      </c>
      <c r="T68" s="32">
        <f t="shared" si="3"/>
        <v>0</v>
      </c>
      <c r="U68" s="62"/>
    </row>
    <row r="69" spans="1:256" x14ac:dyDescent="0.2">
      <c r="A69" s="87" t="s">
        <v>14</v>
      </c>
      <c r="B69" s="87"/>
      <c r="C69" s="87"/>
      <c r="D69" s="75"/>
      <c r="E69" s="35">
        <f t="shared" ref="E69:M69" si="4">SUM(E24:E68)</f>
        <v>0</v>
      </c>
      <c r="F69" s="35">
        <f t="shared" si="4"/>
        <v>0</v>
      </c>
      <c r="G69" s="35">
        <f t="shared" si="4"/>
        <v>0</v>
      </c>
      <c r="H69" s="35">
        <f t="shared" si="4"/>
        <v>0</v>
      </c>
      <c r="I69" s="35">
        <f t="shared" si="4"/>
        <v>0</v>
      </c>
      <c r="J69" s="35">
        <f t="shared" si="4"/>
        <v>0</v>
      </c>
      <c r="K69" s="35">
        <f t="shared" si="4"/>
        <v>0</v>
      </c>
      <c r="L69" s="35">
        <f t="shared" si="4"/>
        <v>0</v>
      </c>
      <c r="M69" s="35">
        <f t="shared" si="4"/>
        <v>0</v>
      </c>
      <c r="N69" s="35"/>
      <c r="O69" s="35"/>
      <c r="P69" s="35"/>
      <c r="Q69" s="35">
        <f>SUM(Q24:Q68)</f>
        <v>0</v>
      </c>
      <c r="R69" s="35"/>
      <c r="S69" s="35"/>
      <c r="T69" s="35">
        <f>SUM(T24:T68)</f>
        <v>0</v>
      </c>
      <c r="U69" s="35"/>
    </row>
    <row r="70" spans="1:256" ht="13.5" customHeight="1" x14ac:dyDescent="0.2">
      <c r="A70" s="40"/>
      <c r="B70" s="41"/>
      <c r="C70" s="41"/>
      <c r="D70" s="41"/>
      <c r="E70" s="42"/>
      <c r="F70" s="40"/>
      <c r="G70" s="42"/>
      <c r="H70" s="40"/>
      <c r="I70" s="40"/>
      <c r="J70" s="40"/>
      <c r="K70" s="40"/>
      <c r="L70" s="40"/>
      <c r="M70" s="43"/>
      <c r="N70" s="41"/>
      <c r="O70" s="41"/>
      <c r="P70" s="41"/>
      <c r="Q70" s="41"/>
      <c r="R70" s="41"/>
    </row>
    <row r="71" spans="1:256" s="69" customFormat="1" ht="15" x14ac:dyDescent="0.25">
      <c r="A71" s="64" t="s">
        <v>73</v>
      </c>
      <c r="B71" s="65"/>
      <c r="C71" s="65"/>
      <c r="D71" s="65"/>
      <c r="E71" s="66"/>
      <c r="F71" s="67"/>
      <c r="G71" s="66"/>
      <c r="H71" s="67"/>
      <c r="I71" s="67"/>
      <c r="J71" s="67"/>
      <c r="K71" s="67"/>
      <c r="L71" s="67"/>
      <c r="M71" s="68"/>
      <c r="N71" s="68"/>
      <c r="O71" s="68"/>
      <c r="P71" s="65"/>
      <c r="Q71" s="65"/>
    </row>
    <row r="72" spans="1:256" ht="15" x14ac:dyDescent="0.2">
      <c r="A72" s="63" t="s">
        <v>70</v>
      </c>
      <c r="B72" s="13"/>
      <c r="C72" s="13"/>
      <c r="D72" s="13"/>
      <c r="E72" s="13"/>
      <c r="F72" s="13"/>
    </row>
    <row r="73" spans="1:256" customFormat="1" ht="14.25" customHeight="1" x14ac:dyDescent="0.2">
      <c r="A73" s="63" t="s">
        <v>91</v>
      </c>
      <c r="B73" s="86"/>
      <c r="C73" s="86"/>
      <c r="D73" s="86"/>
      <c r="E73" s="86"/>
      <c r="F73" s="86"/>
      <c r="G73" s="86"/>
      <c r="H73" s="86"/>
      <c r="I73" s="86"/>
      <c r="J73" s="86"/>
      <c r="K73" s="86"/>
      <c r="L73" s="86"/>
      <c r="M73" s="86"/>
      <c r="N73" s="86"/>
      <c r="O73" s="86"/>
      <c r="P73" s="86"/>
      <c r="Q73" s="86"/>
      <c r="R73" s="86"/>
      <c r="S73" s="86"/>
      <c r="T73" s="86"/>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row>
    <row r="74" spans="1:256" ht="15" x14ac:dyDescent="0.2">
      <c r="A74" s="88" t="s">
        <v>77</v>
      </c>
      <c r="B74" s="88"/>
      <c r="C74" s="88"/>
      <c r="D74" s="88"/>
      <c r="E74" s="88"/>
      <c r="F74" s="88"/>
      <c r="G74" s="88"/>
      <c r="H74" s="88"/>
      <c r="I74" s="88"/>
      <c r="J74" s="88"/>
      <c r="K74" s="88"/>
      <c r="L74" s="88"/>
      <c r="M74" s="88"/>
      <c r="N74" s="88"/>
      <c r="O74" s="88"/>
      <c r="P74" s="88"/>
      <c r="Q74" s="88"/>
      <c r="R74" s="88"/>
      <c r="S74" s="88"/>
      <c r="T74" s="88"/>
      <c r="U74" s="88"/>
    </row>
    <row r="75" spans="1:256" ht="15" x14ac:dyDescent="0.2">
      <c r="A75" s="76"/>
      <c r="B75" s="76"/>
      <c r="C75" s="76"/>
      <c r="D75" s="76"/>
      <c r="E75" s="76"/>
      <c r="F75" s="76"/>
      <c r="G75" s="76"/>
      <c r="H75" s="76"/>
      <c r="I75" s="76"/>
      <c r="J75" s="76"/>
      <c r="K75" s="76"/>
      <c r="L75" s="76"/>
      <c r="M75" s="76"/>
      <c r="N75" s="76"/>
      <c r="O75" s="76"/>
      <c r="P75" s="76"/>
      <c r="Q75" s="76"/>
      <c r="R75" s="76"/>
      <c r="S75" s="76"/>
      <c r="T75" s="76"/>
      <c r="U75" s="76"/>
    </row>
    <row r="76" spans="1:256" ht="15.75" customHeight="1" x14ac:dyDescent="0.2">
      <c r="A76" s="89" t="s">
        <v>40</v>
      </c>
      <c r="B76" s="89"/>
      <c r="C76" s="89"/>
      <c r="D76" s="89"/>
      <c r="E76" s="89"/>
      <c r="F76" s="89"/>
      <c r="G76" s="89"/>
      <c r="H76" s="89"/>
      <c r="I76" s="89"/>
      <c r="J76" s="89"/>
      <c r="K76" s="89"/>
      <c r="L76" s="89"/>
      <c r="M76" s="89"/>
      <c r="N76" s="89"/>
      <c r="O76" s="89"/>
      <c r="P76" s="89"/>
      <c r="Q76" s="89"/>
      <c r="R76" s="89"/>
      <c r="S76" s="89"/>
      <c r="T76" s="89"/>
      <c r="U76" s="89"/>
    </row>
    <row r="77" spans="1:256" ht="95.25" customHeight="1" x14ac:dyDescent="0.2">
      <c r="A77" s="90" t="s">
        <v>39</v>
      </c>
      <c r="B77" s="90"/>
      <c r="C77" s="90"/>
      <c r="D77" s="90"/>
      <c r="E77" s="90"/>
      <c r="F77" s="90"/>
      <c r="G77" s="90"/>
      <c r="H77" s="90"/>
      <c r="I77" s="90"/>
      <c r="J77" s="90"/>
      <c r="K77" s="90"/>
      <c r="L77" s="90"/>
      <c r="M77" s="90"/>
      <c r="N77" s="90"/>
      <c r="O77" s="90"/>
      <c r="P77" s="90"/>
      <c r="Q77" s="90"/>
      <c r="R77" s="90"/>
      <c r="S77" s="90"/>
      <c r="T77" s="90"/>
      <c r="U77" s="90"/>
    </row>
    <row r="78" spans="1:256" ht="13.5" customHeight="1" x14ac:dyDescent="0.2">
      <c r="A78" s="5"/>
      <c r="B78" s="6"/>
      <c r="C78" s="6"/>
      <c r="D78" s="6"/>
      <c r="E78" s="7"/>
      <c r="F78" s="5"/>
      <c r="G78" s="7"/>
      <c r="H78" s="5"/>
      <c r="I78" s="5"/>
      <c r="J78" s="5"/>
      <c r="K78" s="5"/>
      <c r="L78" s="5"/>
      <c r="M78" s="8"/>
      <c r="N78" s="6"/>
      <c r="O78" s="6"/>
      <c r="P78" s="6"/>
      <c r="Q78" s="6"/>
      <c r="R78" s="6"/>
    </row>
    <row r="79" spans="1:256" s="22" customFormat="1" x14ac:dyDescent="0.2">
      <c r="A79" s="20"/>
      <c r="B79" s="21"/>
      <c r="C79" s="21"/>
      <c r="D79" s="21"/>
      <c r="E79" s="21"/>
      <c r="F79" s="20"/>
      <c r="G79" s="20"/>
      <c r="H79" s="20"/>
      <c r="I79" s="20"/>
      <c r="J79" s="20"/>
      <c r="K79" s="21"/>
      <c r="L79" s="21"/>
      <c r="M79" s="21"/>
      <c r="N79" s="20"/>
      <c r="O79" s="20"/>
      <c r="P79" s="20"/>
      <c r="Q79" s="21"/>
      <c r="R79" s="21"/>
      <c r="S79" s="21"/>
    </row>
    <row r="80" spans="1:256" ht="15" x14ac:dyDescent="0.2">
      <c r="A80" s="12"/>
      <c r="B80" s="91" t="s">
        <v>30</v>
      </c>
      <c r="C80" s="91"/>
      <c r="D80" s="91"/>
      <c r="E80" s="91"/>
      <c r="F80" s="13"/>
      <c r="K80" s="91" t="s">
        <v>31</v>
      </c>
      <c r="L80" s="91"/>
      <c r="M80" s="91"/>
      <c r="Q80" s="91" t="s">
        <v>32</v>
      </c>
      <c r="R80" s="91"/>
      <c r="S80" s="91"/>
    </row>
    <row r="81" spans="1:14" ht="15" x14ac:dyDescent="0.2">
      <c r="A81" s="12"/>
      <c r="B81" s="13"/>
      <c r="C81" s="13"/>
      <c r="D81" s="13"/>
      <c r="E81" s="13"/>
      <c r="F81" s="13"/>
    </row>
    <row r="82" spans="1:14" ht="15" x14ac:dyDescent="0.2">
      <c r="A82" s="12"/>
      <c r="B82" s="13"/>
      <c r="C82" s="13"/>
      <c r="D82" s="13"/>
      <c r="E82" s="13"/>
      <c r="F82" s="13"/>
    </row>
    <row r="83" spans="1:14" x14ac:dyDescent="0.2">
      <c r="A83" s="13"/>
      <c r="B83" s="23"/>
      <c r="C83" s="23"/>
      <c r="D83" s="23"/>
      <c r="E83" s="23"/>
      <c r="F83" s="23"/>
      <c r="G83" s="13"/>
    </row>
    <row r="84" spans="1:14" ht="12.75" customHeight="1" x14ac:dyDescent="0.2">
      <c r="A84" s="13"/>
      <c r="B84" s="24"/>
      <c r="C84" s="24"/>
      <c r="D84" s="24"/>
      <c r="E84" s="24"/>
      <c r="F84" s="24"/>
      <c r="G84" s="13"/>
    </row>
    <row r="88" spans="1:14" x14ac:dyDescent="0.2">
      <c r="N88" s="17" t="s">
        <v>28</v>
      </c>
    </row>
  </sheetData>
  <dataConsolidate/>
  <mergeCells count="38">
    <mergeCell ref="A15:C15"/>
    <mergeCell ref="E15:U15"/>
    <mergeCell ref="A6:U6"/>
    <mergeCell ref="A7:U7"/>
    <mergeCell ref="A13:K13"/>
    <mergeCell ref="A14:C14"/>
    <mergeCell ref="E14:U14"/>
    <mergeCell ref="A17:K17"/>
    <mergeCell ref="A18:C18"/>
    <mergeCell ref="A20:A22"/>
    <mergeCell ref="B20:B22"/>
    <mergeCell ref="C20:C22"/>
    <mergeCell ref="D20:D22"/>
    <mergeCell ref="E20:E22"/>
    <mergeCell ref="F20:F22"/>
    <mergeCell ref="G20:K20"/>
    <mergeCell ref="G21:G22"/>
    <mergeCell ref="H21:H22"/>
    <mergeCell ref="S20:S22"/>
    <mergeCell ref="T20:T22"/>
    <mergeCell ref="U20:U22"/>
    <mergeCell ref="A69:C69"/>
    <mergeCell ref="A74:U74"/>
    <mergeCell ref="I21:I22"/>
    <mergeCell ref="J21:J22"/>
    <mergeCell ref="K21:K22"/>
    <mergeCell ref="Q20:Q22"/>
    <mergeCell ref="R20:R22"/>
    <mergeCell ref="P20:P22"/>
    <mergeCell ref="L20:L22"/>
    <mergeCell ref="M20:M22"/>
    <mergeCell ref="N20:N22"/>
    <mergeCell ref="O20:O22"/>
    <mergeCell ref="A76:U76"/>
    <mergeCell ref="A77:U77"/>
    <mergeCell ref="B80:E80"/>
    <mergeCell ref="K80:M80"/>
    <mergeCell ref="Q80:S80"/>
  </mergeCells>
  <dataValidations count="6">
    <dataValidation type="list" allowBlank="1" showInputMessage="1" showErrorMessage="1" sqref="D24:D68">
      <formula1>"Terminuota, Neterminuota"</formula1>
    </dataValidation>
    <dataValidation type="list" allowBlank="1" showInputMessage="1" showErrorMessage="1" sqref="F18 D18">
      <formula1>"Biudžetinė, Verslo įm. ir kt., Kitos organizacijos**, "</formula1>
    </dataValidation>
    <dataValidation type="list" allowBlank="1" showInputMessage="1" showErrorMessage="1" sqref="N24:N68">
      <formula1>"5,6"</formula1>
    </dataValidation>
    <dataValidation type="list" allowBlank="1" showInputMessage="1" showErrorMessage="1" sqref="J9">
      <formula1>"2019,2020,2021,2022,2023"</formula1>
    </dataValidation>
    <dataValidation type="list" allowBlank="1" showInputMessage="1" showErrorMessage="1" sqref="L9">
      <formula1>"sausio,vasario,kovo,balandžio,gegužės,birželio,liepos,rugpjūčio,rugsėjo,spalio,lapkričio,gruodžio"</formula1>
    </dataValidation>
    <dataValidation type="list" allowBlank="1" showInputMessage="1" showErrorMessage="1" sqref="WVH983098 E65594 IV65594 SR65594 ACN65594 AMJ65594 AWF65594 BGB65594 BPX65594 BZT65594 CJP65594 CTL65594 DDH65594 DND65594 DWZ65594 EGV65594 EQR65594 FAN65594 FKJ65594 FUF65594 GEB65594 GNX65594 GXT65594 HHP65594 HRL65594 IBH65594 ILD65594 IUZ65594 JEV65594 JOR65594 JYN65594 KIJ65594 KSF65594 LCB65594 LLX65594 LVT65594 MFP65594 MPL65594 MZH65594 NJD65594 NSZ65594 OCV65594 OMR65594 OWN65594 PGJ65594 PQF65594 QAB65594 QJX65594 QTT65594 RDP65594 RNL65594 RXH65594 SHD65594 SQZ65594 TAV65594 TKR65594 TUN65594 UEJ65594 UOF65594 UYB65594 VHX65594 VRT65594 WBP65594 WLL65594 WVH65594 E131130 IV131130 SR131130 ACN131130 AMJ131130 AWF131130 BGB131130 BPX131130 BZT131130 CJP131130 CTL131130 DDH131130 DND131130 DWZ131130 EGV131130 EQR131130 FAN131130 FKJ131130 FUF131130 GEB131130 GNX131130 GXT131130 HHP131130 HRL131130 IBH131130 ILD131130 IUZ131130 JEV131130 JOR131130 JYN131130 KIJ131130 KSF131130 LCB131130 LLX131130 LVT131130 MFP131130 MPL131130 MZH131130 NJD131130 NSZ131130 OCV131130 OMR131130 OWN131130 PGJ131130 PQF131130 QAB131130 QJX131130 QTT131130 RDP131130 RNL131130 RXH131130 SHD131130 SQZ131130 TAV131130 TKR131130 TUN131130 UEJ131130 UOF131130 UYB131130 VHX131130 VRT131130 WBP131130 WLL131130 WVH131130 E196666 IV196666 SR196666 ACN196666 AMJ196666 AWF196666 BGB196666 BPX196666 BZT196666 CJP196666 CTL196666 DDH196666 DND196666 DWZ196666 EGV196666 EQR196666 FAN196666 FKJ196666 FUF196666 GEB196666 GNX196666 GXT196666 HHP196666 HRL196666 IBH196666 ILD196666 IUZ196666 JEV196666 JOR196666 JYN196666 KIJ196666 KSF196666 LCB196666 LLX196666 LVT196666 MFP196666 MPL196666 MZH196666 NJD196666 NSZ196666 OCV196666 OMR196666 OWN196666 PGJ196666 PQF196666 QAB196666 QJX196666 QTT196666 RDP196666 RNL196666 RXH196666 SHD196666 SQZ196666 TAV196666 TKR196666 TUN196666 UEJ196666 UOF196666 UYB196666 VHX196666 VRT196666 WBP196666 WLL196666 WVH196666 E262202 IV262202 SR262202 ACN262202 AMJ262202 AWF262202 BGB262202 BPX262202 BZT262202 CJP262202 CTL262202 DDH262202 DND262202 DWZ262202 EGV262202 EQR262202 FAN262202 FKJ262202 FUF262202 GEB262202 GNX262202 GXT262202 HHP262202 HRL262202 IBH262202 ILD262202 IUZ262202 JEV262202 JOR262202 JYN262202 KIJ262202 KSF262202 LCB262202 LLX262202 LVT262202 MFP262202 MPL262202 MZH262202 NJD262202 NSZ262202 OCV262202 OMR262202 OWN262202 PGJ262202 PQF262202 QAB262202 QJX262202 QTT262202 RDP262202 RNL262202 RXH262202 SHD262202 SQZ262202 TAV262202 TKR262202 TUN262202 UEJ262202 UOF262202 UYB262202 VHX262202 VRT262202 WBP262202 WLL262202 WVH262202 E327738 IV327738 SR327738 ACN327738 AMJ327738 AWF327738 BGB327738 BPX327738 BZT327738 CJP327738 CTL327738 DDH327738 DND327738 DWZ327738 EGV327738 EQR327738 FAN327738 FKJ327738 FUF327738 GEB327738 GNX327738 GXT327738 HHP327738 HRL327738 IBH327738 ILD327738 IUZ327738 JEV327738 JOR327738 JYN327738 KIJ327738 KSF327738 LCB327738 LLX327738 LVT327738 MFP327738 MPL327738 MZH327738 NJD327738 NSZ327738 OCV327738 OMR327738 OWN327738 PGJ327738 PQF327738 QAB327738 QJX327738 QTT327738 RDP327738 RNL327738 RXH327738 SHD327738 SQZ327738 TAV327738 TKR327738 TUN327738 UEJ327738 UOF327738 UYB327738 VHX327738 VRT327738 WBP327738 WLL327738 WVH327738 E393274 IV393274 SR393274 ACN393274 AMJ393274 AWF393274 BGB393274 BPX393274 BZT393274 CJP393274 CTL393274 DDH393274 DND393274 DWZ393274 EGV393274 EQR393274 FAN393274 FKJ393274 FUF393274 GEB393274 GNX393274 GXT393274 HHP393274 HRL393274 IBH393274 ILD393274 IUZ393274 JEV393274 JOR393274 JYN393274 KIJ393274 KSF393274 LCB393274 LLX393274 LVT393274 MFP393274 MPL393274 MZH393274 NJD393274 NSZ393274 OCV393274 OMR393274 OWN393274 PGJ393274 PQF393274 QAB393274 QJX393274 QTT393274 RDP393274 RNL393274 RXH393274 SHD393274 SQZ393274 TAV393274 TKR393274 TUN393274 UEJ393274 UOF393274 UYB393274 VHX393274 VRT393274 WBP393274 WLL393274 WVH393274 E458810 IV458810 SR458810 ACN458810 AMJ458810 AWF458810 BGB458810 BPX458810 BZT458810 CJP458810 CTL458810 DDH458810 DND458810 DWZ458810 EGV458810 EQR458810 FAN458810 FKJ458810 FUF458810 GEB458810 GNX458810 GXT458810 HHP458810 HRL458810 IBH458810 ILD458810 IUZ458810 JEV458810 JOR458810 JYN458810 KIJ458810 KSF458810 LCB458810 LLX458810 LVT458810 MFP458810 MPL458810 MZH458810 NJD458810 NSZ458810 OCV458810 OMR458810 OWN458810 PGJ458810 PQF458810 QAB458810 QJX458810 QTT458810 RDP458810 RNL458810 RXH458810 SHD458810 SQZ458810 TAV458810 TKR458810 TUN458810 UEJ458810 UOF458810 UYB458810 VHX458810 VRT458810 WBP458810 WLL458810 WVH458810 E524346 IV524346 SR524346 ACN524346 AMJ524346 AWF524346 BGB524346 BPX524346 BZT524346 CJP524346 CTL524346 DDH524346 DND524346 DWZ524346 EGV524346 EQR524346 FAN524346 FKJ524346 FUF524346 GEB524346 GNX524346 GXT524346 HHP524346 HRL524346 IBH524346 ILD524346 IUZ524346 JEV524346 JOR524346 JYN524346 KIJ524346 KSF524346 LCB524346 LLX524346 LVT524346 MFP524346 MPL524346 MZH524346 NJD524346 NSZ524346 OCV524346 OMR524346 OWN524346 PGJ524346 PQF524346 QAB524346 QJX524346 QTT524346 RDP524346 RNL524346 RXH524346 SHD524346 SQZ524346 TAV524346 TKR524346 TUN524346 UEJ524346 UOF524346 UYB524346 VHX524346 VRT524346 WBP524346 WLL524346 WVH524346 E589882 IV589882 SR589882 ACN589882 AMJ589882 AWF589882 BGB589882 BPX589882 BZT589882 CJP589882 CTL589882 DDH589882 DND589882 DWZ589882 EGV589882 EQR589882 FAN589882 FKJ589882 FUF589882 GEB589882 GNX589882 GXT589882 HHP589882 HRL589882 IBH589882 ILD589882 IUZ589882 JEV589882 JOR589882 JYN589882 KIJ589882 KSF589882 LCB589882 LLX589882 LVT589882 MFP589882 MPL589882 MZH589882 NJD589882 NSZ589882 OCV589882 OMR589882 OWN589882 PGJ589882 PQF589882 QAB589882 QJX589882 QTT589882 RDP589882 RNL589882 RXH589882 SHD589882 SQZ589882 TAV589882 TKR589882 TUN589882 UEJ589882 UOF589882 UYB589882 VHX589882 VRT589882 WBP589882 WLL589882 WVH589882 E655418 IV655418 SR655418 ACN655418 AMJ655418 AWF655418 BGB655418 BPX655418 BZT655418 CJP655418 CTL655418 DDH655418 DND655418 DWZ655418 EGV655418 EQR655418 FAN655418 FKJ655418 FUF655418 GEB655418 GNX655418 GXT655418 HHP655418 HRL655418 IBH655418 ILD655418 IUZ655418 JEV655418 JOR655418 JYN655418 KIJ655418 KSF655418 LCB655418 LLX655418 LVT655418 MFP655418 MPL655418 MZH655418 NJD655418 NSZ655418 OCV655418 OMR655418 OWN655418 PGJ655418 PQF655418 QAB655418 QJX655418 QTT655418 RDP655418 RNL655418 RXH655418 SHD655418 SQZ655418 TAV655418 TKR655418 TUN655418 UEJ655418 UOF655418 UYB655418 VHX655418 VRT655418 WBP655418 WLL655418 WVH655418 E720954 IV720954 SR720954 ACN720954 AMJ720954 AWF720954 BGB720954 BPX720954 BZT720954 CJP720954 CTL720954 DDH720954 DND720954 DWZ720954 EGV720954 EQR720954 FAN720954 FKJ720954 FUF720954 GEB720954 GNX720954 GXT720954 HHP720954 HRL720954 IBH720954 ILD720954 IUZ720954 JEV720954 JOR720954 JYN720954 KIJ720954 KSF720954 LCB720954 LLX720954 LVT720954 MFP720954 MPL720954 MZH720954 NJD720954 NSZ720954 OCV720954 OMR720954 OWN720954 PGJ720954 PQF720954 QAB720954 QJX720954 QTT720954 RDP720954 RNL720954 RXH720954 SHD720954 SQZ720954 TAV720954 TKR720954 TUN720954 UEJ720954 UOF720954 UYB720954 VHX720954 VRT720954 WBP720954 WLL720954 WVH720954 E786490 IV786490 SR786490 ACN786490 AMJ786490 AWF786490 BGB786490 BPX786490 BZT786490 CJP786490 CTL786490 DDH786490 DND786490 DWZ786490 EGV786490 EQR786490 FAN786490 FKJ786490 FUF786490 GEB786490 GNX786490 GXT786490 HHP786490 HRL786490 IBH786490 ILD786490 IUZ786490 JEV786490 JOR786490 JYN786490 KIJ786490 KSF786490 LCB786490 LLX786490 LVT786490 MFP786490 MPL786490 MZH786490 NJD786490 NSZ786490 OCV786490 OMR786490 OWN786490 PGJ786490 PQF786490 QAB786490 QJX786490 QTT786490 RDP786490 RNL786490 RXH786490 SHD786490 SQZ786490 TAV786490 TKR786490 TUN786490 UEJ786490 UOF786490 UYB786490 VHX786490 VRT786490 WBP786490 WLL786490 WVH786490 E852026 IV852026 SR852026 ACN852026 AMJ852026 AWF852026 BGB852026 BPX852026 BZT852026 CJP852026 CTL852026 DDH852026 DND852026 DWZ852026 EGV852026 EQR852026 FAN852026 FKJ852026 FUF852026 GEB852026 GNX852026 GXT852026 HHP852026 HRL852026 IBH852026 ILD852026 IUZ852026 JEV852026 JOR852026 JYN852026 KIJ852026 KSF852026 LCB852026 LLX852026 LVT852026 MFP852026 MPL852026 MZH852026 NJD852026 NSZ852026 OCV852026 OMR852026 OWN852026 PGJ852026 PQF852026 QAB852026 QJX852026 QTT852026 RDP852026 RNL852026 RXH852026 SHD852026 SQZ852026 TAV852026 TKR852026 TUN852026 UEJ852026 UOF852026 UYB852026 VHX852026 VRT852026 WBP852026 WLL852026 WVH852026 E917562 IV917562 SR917562 ACN917562 AMJ917562 AWF917562 BGB917562 BPX917562 BZT917562 CJP917562 CTL917562 DDH917562 DND917562 DWZ917562 EGV917562 EQR917562 FAN917562 FKJ917562 FUF917562 GEB917562 GNX917562 GXT917562 HHP917562 HRL917562 IBH917562 ILD917562 IUZ917562 JEV917562 JOR917562 JYN917562 KIJ917562 KSF917562 LCB917562 LLX917562 LVT917562 MFP917562 MPL917562 MZH917562 NJD917562 NSZ917562 OCV917562 OMR917562 OWN917562 PGJ917562 PQF917562 QAB917562 QJX917562 QTT917562 RDP917562 RNL917562 RXH917562 SHD917562 SQZ917562 TAV917562 TKR917562 TUN917562 UEJ917562 UOF917562 UYB917562 VHX917562 VRT917562 WBP917562 WLL917562 WVH917562 E983098 IV983098 SR983098 ACN983098 AMJ983098 AWF983098 BGB983098 BPX983098 BZT983098 CJP983098 CTL983098 DDH983098 DND983098 DWZ983098 EGV983098 EQR983098 FAN983098 FKJ983098 FUF983098 GEB983098 GNX983098 GXT983098 HHP983098 HRL983098 IBH983098 ILD983098 IUZ983098 JEV983098 JOR983098 JYN983098 KIJ983098 KSF983098 LCB983098 LLX983098 LVT983098 MFP983098 MPL983098 MZH983098 NJD983098 NSZ983098 OCV983098 OMR983098 OWN983098 PGJ983098 PQF983098 QAB983098 QJX983098 QTT983098 RDP983098 RNL983098 RXH983098 SHD983098 SQZ983098 TAV983098 TKR983098 TUN983098 UEJ983098 UOF983098 UYB983098 VHX983098 VRT983098 WBP983098 WLL983098">
      <formula1>Taip</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'Papild.poilsio d. išmokų FN '!$C$6:$Q$6</xm:f>
          </x14:formula1>
          <xm:sqref>R24:R68</xm:sqref>
        </x14:dataValidation>
        <x14:dataValidation type="list" allowBlank="1" showInputMessage="1" showErrorMessage="1" errorTitle="Dėmesio!" error="Galimos pasirinkti reikšmės nuo 28 iki 58.">
          <x14:formula1>
            <xm:f>'Atostogų išmokų FN'!$D$7:$AH$7</xm:f>
          </x14:formula1>
          <xm:sqref>O24:O68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88"/>
  <sheetViews>
    <sheetView showGridLines="0" topLeftCell="F1" zoomScale="85" zoomScaleNormal="85" zoomScaleSheetLayoutView="75" workbookViewId="0">
      <selection activeCell="A73" sqref="A73:XFD73"/>
    </sheetView>
  </sheetViews>
  <sheetFormatPr defaultRowHeight="12.75" x14ac:dyDescent="0.2"/>
  <cols>
    <col min="1" max="1" width="12.1640625" style="17" customWidth="1"/>
    <col min="2" max="2" width="30" style="17" customWidth="1"/>
    <col min="3" max="4" width="24.5" style="17" customWidth="1"/>
    <col min="5" max="5" width="17.1640625" style="17" customWidth="1"/>
    <col min="6" max="6" width="15.33203125" style="17" customWidth="1"/>
    <col min="7" max="7" width="14.83203125" style="17" customWidth="1"/>
    <col min="8" max="8" width="13.6640625" style="17" customWidth="1"/>
    <col min="9" max="9" width="16.83203125" style="17" customWidth="1"/>
    <col min="10" max="10" width="18.83203125" style="17" customWidth="1"/>
    <col min="11" max="11" width="16.83203125" style="17" customWidth="1"/>
    <col min="12" max="12" width="16.1640625" style="17" customWidth="1"/>
    <col min="13" max="13" width="19.5" style="17" customWidth="1"/>
    <col min="14" max="14" width="18.5" style="17" customWidth="1"/>
    <col min="15" max="15" width="14.33203125" style="17" customWidth="1"/>
    <col min="16" max="16" width="15.83203125" style="17" customWidth="1"/>
    <col min="17" max="17" width="17.6640625" style="17" customWidth="1"/>
    <col min="18" max="18" width="19.6640625" style="17" customWidth="1"/>
    <col min="19" max="20" width="16.83203125" style="17" customWidth="1"/>
    <col min="21" max="21" width="28" style="17" customWidth="1"/>
    <col min="22" max="252" width="9.33203125" style="17"/>
    <col min="253" max="253" width="12.1640625" style="17" customWidth="1"/>
    <col min="254" max="254" width="30" style="17" customWidth="1"/>
    <col min="255" max="255" width="24.5" style="17" customWidth="1"/>
    <col min="256" max="256" width="17.1640625" style="17" customWidth="1"/>
    <col min="257" max="257" width="15.33203125" style="17" customWidth="1"/>
    <col min="258" max="258" width="13.5" style="17" customWidth="1"/>
    <col min="259" max="260" width="12.83203125" style="17" customWidth="1"/>
    <col min="261" max="261" width="15" style="17" customWidth="1"/>
    <col min="262" max="262" width="16.83203125" style="17" customWidth="1"/>
    <col min="263" max="263" width="16.1640625" style="17" customWidth="1"/>
    <col min="264" max="264" width="15.5" style="17" customWidth="1"/>
    <col min="265" max="265" width="15.83203125" style="17" customWidth="1"/>
    <col min="266" max="266" width="19.5" style="17" customWidth="1"/>
    <col min="267" max="267" width="15.83203125" style="17" customWidth="1"/>
    <col min="268" max="268" width="14.33203125" style="17" customWidth="1"/>
    <col min="269" max="269" width="15.83203125" style="17" customWidth="1"/>
    <col min="270" max="270" width="17.6640625" style="17" customWidth="1"/>
    <col min="271" max="271" width="19.6640625" style="17" customWidth="1"/>
    <col min="272" max="272" width="14.5" style="17" customWidth="1"/>
    <col min="273" max="508" width="9.33203125" style="17"/>
    <col min="509" max="509" width="12.1640625" style="17" customWidth="1"/>
    <col min="510" max="510" width="30" style="17" customWidth="1"/>
    <col min="511" max="511" width="24.5" style="17" customWidth="1"/>
    <col min="512" max="512" width="17.1640625" style="17" customWidth="1"/>
    <col min="513" max="513" width="15.33203125" style="17" customWidth="1"/>
    <col min="514" max="514" width="13.5" style="17" customWidth="1"/>
    <col min="515" max="516" width="12.83203125" style="17" customWidth="1"/>
    <col min="517" max="517" width="15" style="17" customWidth="1"/>
    <col min="518" max="518" width="16.83203125" style="17" customWidth="1"/>
    <col min="519" max="519" width="16.1640625" style="17" customWidth="1"/>
    <col min="520" max="520" width="15.5" style="17" customWidth="1"/>
    <col min="521" max="521" width="15.83203125" style="17" customWidth="1"/>
    <col min="522" max="522" width="19.5" style="17" customWidth="1"/>
    <col min="523" max="523" width="15.83203125" style="17" customWidth="1"/>
    <col min="524" max="524" width="14.33203125" style="17" customWidth="1"/>
    <col min="525" max="525" width="15.83203125" style="17" customWidth="1"/>
    <col min="526" max="526" width="17.6640625" style="17" customWidth="1"/>
    <col min="527" max="527" width="19.6640625" style="17" customWidth="1"/>
    <col min="528" max="528" width="14.5" style="17" customWidth="1"/>
    <col min="529" max="764" width="9.33203125" style="17"/>
    <col min="765" max="765" width="12.1640625" style="17" customWidth="1"/>
    <col min="766" max="766" width="30" style="17" customWidth="1"/>
    <col min="767" max="767" width="24.5" style="17" customWidth="1"/>
    <col min="768" max="768" width="17.1640625" style="17" customWidth="1"/>
    <col min="769" max="769" width="15.33203125" style="17" customWidth="1"/>
    <col min="770" max="770" width="13.5" style="17" customWidth="1"/>
    <col min="771" max="772" width="12.83203125" style="17" customWidth="1"/>
    <col min="773" max="773" width="15" style="17" customWidth="1"/>
    <col min="774" max="774" width="16.83203125" style="17" customWidth="1"/>
    <col min="775" max="775" width="16.1640625" style="17" customWidth="1"/>
    <col min="776" max="776" width="15.5" style="17" customWidth="1"/>
    <col min="777" max="777" width="15.83203125" style="17" customWidth="1"/>
    <col min="778" max="778" width="19.5" style="17" customWidth="1"/>
    <col min="779" max="779" width="15.83203125" style="17" customWidth="1"/>
    <col min="780" max="780" width="14.33203125" style="17" customWidth="1"/>
    <col min="781" max="781" width="15.83203125" style="17" customWidth="1"/>
    <col min="782" max="782" width="17.6640625" style="17" customWidth="1"/>
    <col min="783" max="783" width="19.6640625" style="17" customWidth="1"/>
    <col min="784" max="784" width="14.5" style="17" customWidth="1"/>
    <col min="785" max="1020" width="9.33203125" style="17"/>
    <col min="1021" max="1021" width="12.1640625" style="17" customWidth="1"/>
    <col min="1022" max="1022" width="30" style="17" customWidth="1"/>
    <col min="1023" max="1023" width="24.5" style="17" customWidth="1"/>
    <col min="1024" max="1024" width="17.1640625" style="17" customWidth="1"/>
    <col min="1025" max="1025" width="15.33203125" style="17" customWidth="1"/>
    <col min="1026" max="1026" width="13.5" style="17" customWidth="1"/>
    <col min="1027" max="1028" width="12.83203125" style="17" customWidth="1"/>
    <col min="1029" max="1029" width="15" style="17" customWidth="1"/>
    <col min="1030" max="1030" width="16.83203125" style="17" customWidth="1"/>
    <col min="1031" max="1031" width="16.1640625" style="17" customWidth="1"/>
    <col min="1032" max="1032" width="15.5" style="17" customWidth="1"/>
    <col min="1033" max="1033" width="15.83203125" style="17" customWidth="1"/>
    <col min="1034" max="1034" width="19.5" style="17" customWidth="1"/>
    <col min="1035" max="1035" width="15.83203125" style="17" customWidth="1"/>
    <col min="1036" max="1036" width="14.33203125" style="17" customWidth="1"/>
    <col min="1037" max="1037" width="15.83203125" style="17" customWidth="1"/>
    <col min="1038" max="1038" width="17.6640625" style="17" customWidth="1"/>
    <col min="1039" max="1039" width="19.6640625" style="17" customWidth="1"/>
    <col min="1040" max="1040" width="14.5" style="17" customWidth="1"/>
    <col min="1041" max="1276" width="9.33203125" style="17"/>
    <col min="1277" max="1277" width="12.1640625" style="17" customWidth="1"/>
    <col min="1278" max="1278" width="30" style="17" customWidth="1"/>
    <col min="1279" max="1279" width="24.5" style="17" customWidth="1"/>
    <col min="1280" max="1280" width="17.1640625" style="17" customWidth="1"/>
    <col min="1281" max="1281" width="15.33203125" style="17" customWidth="1"/>
    <col min="1282" max="1282" width="13.5" style="17" customWidth="1"/>
    <col min="1283" max="1284" width="12.83203125" style="17" customWidth="1"/>
    <col min="1285" max="1285" width="15" style="17" customWidth="1"/>
    <col min="1286" max="1286" width="16.83203125" style="17" customWidth="1"/>
    <col min="1287" max="1287" width="16.1640625" style="17" customWidth="1"/>
    <col min="1288" max="1288" width="15.5" style="17" customWidth="1"/>
    <col min="1289" max="1289" width="15.83203125" style="17" customWidth="1"/>
    <col min="1290" max="1290" width="19.5" style="17" customWidth="1"/>
    <col min="1291" max="1291" width="15.83203125" style="17" customWidth="1"/>
    <col min="1292" max="1292" width="14.33203125" style="17" customWidth="1"/>
    <col min="1293" max="1293" width="15.83203125" style="17" customWidth="1"/>
    <col min="1294" max="1294" width="17.6640625" style="17" customWidth="1"/>
    <col min="1295" max="1295" width="19.6640625" style="17" customWidth="1"/>
    <col min="1296" max="1296" width="14.5" style="17" customWidth="1"/>
    <col min="1297" max="1532" width="9.33203125" style="17"/>
    <col min="1533" max="1533" width="12.1640625" style="17" customWidth="1"/>
    <col min="1534" max="1534" width="30" style="17" customWidth="1"/>
    <col min="1535" max="1535" width="24.5" style="17" customWidth="1"/>
    <col min="1536" max="1536" width="17.1640625" style="17" customWidth="1"/>
    <col min="1537" max="1537" width="15.33203125" style="17" customWidth="1"/>
    <col min="1538" max="1538" width="13.5" style="17" customWidth="1"/>
    <col min="1539" max="1540" width="12.83203125" style="17" customWidth="1"/>
    <col min="1541" max="1541" width="15" style="17" customWidth="1"/>
    <col min="1542" max="1542" width="16.83203125" style="17" customWidth="1"/>
    <col min="1543" max="1543" width="16.1640625" style="17" customWidth="1"/>
    <col min="1544" max="1544" width="15.5" style="17" customWidth="1"/>
    <col min="1545" max="1545" width="15.83203125" style="17" customWidth="1"/>
    <col min="1546" max="1546" width="19.5" style="17" customWidth="1"/>
    <col min="1547" max="1547" width="15.83203125" style="17" customWidth="1"/>
    <col min="1548" max="1548" width="14.33203125" style="17" customWidth="1"/>
    <col min="1549" max="1549" width="15.83203125" style="17" customWidth="1"/>
    <col min="1550" max="1550" width="17.6640625" style="17" customWidth="1"/>
    <col min="1551" max="1551" width="19.6640625" style="17" customWidth="1"/>
    <col min="1552" max="1552" width="14.5" style="17" customWidth="1"/>
    <col min="1553" max="1788" width="9.33203125" style="17"/>
    <col min="1789" max="1789" width="12.1640625" style="17" customWidth="1"/>
    <col min="1790" max="1790" width="30" style="17" customWidth="1"/>
    <col min="1791" max="1791" width="24.5" style="17" customWidth="1"/>
    <col min="1792" max="1792" width="17.1640625" style="17" customWidth="1"/>
    <col min="1793" max="1793" width="15.33203125" style="17" customWidth="1"/>
    <col min="1794" max="1794" width="13.5" style="17" customWidth="1"/>
    <col min="1795" max="1796" width="12.83203125" style="17" customWidth="1"/>
    <col min="1797" max="1797" width="15" style="17" customWidth="1"/>
    <col min="1798" max="1798" width="16.83203125" style="17" customWidth="1"/>
    <col min="1799" max="1799" width="16.1640625" style="17" customWidth="1"/>
    <col min="1800" max="1800" width="15.5" style="17" customWidth="1"/>
    <col min="1801" max="1801" width="15.83203125" style="17" customWidth="1"/>
    <col min="1802" max="1802" width="19.5" style="17" customWidth="1"/>
    <col min="1803" max="1803" width="15.83203125" style="17" customWidth="1"/>
    <col min="1804" max="1804" width="14.33203125" style="17" customWidth="1"/>
    <col min="1805" max="1805" width="15.83203125" style="17" customWidth="1"/>
    <col min="1806" max="1806" width="17.6640625" style="17" customWidth="1"/>
    <col min="1807" max="1807" width="19.6640625" style="17" customWidth="1"/>
    <col min="1808" max="1808" width="14.5" style="17" customWidth="1"/>
    <col min="1809" max="2044" width="9.33203125" style="17"/>
    <col min="2045" max="2045" width="12.1640625" style="17" customWidth="1"/>
    <col min="2046" max="2046" width="30" style="17" customWidth="1"/>
    <col min="2047" max="2047" width="24.5" style="17" customWidth="1"/>
    <col min="2048" max="2048" width="17.1640625" style="17" customWidth="1"/>
    <col min="2049" max="2049" width="15.33203125" style="17" customWidth="1"/>
    <col min="2050" max="2050" width="13.5" style="17" customWidth="1"/>
    <col min="2051" max="2052" width="12.83203125" style="17" customWidth="1"/>
    <col min="2053" max="2053" width="15" style="17" customWidth="1"/>
    <col min="2054" max="2054" width="16.83203125" style="17" customWidth="1"/>
    <col min="2055" max="2055" width="16.1640625" style="17" customWidth="1"/>
    <col min="2056" max="2056" width="15.5" style="17" customWidth="1"/>
    <col min="2057" max="2057" width="15.83203125" style="17" customWidth="1"/>
    <col min="2058" max="2058" width="19.5" style="17" customWidth="1"/>
    <col min="2059" max="2059" width="15.83203125" style="17" customWidth="1"/>
    <col min="2060" max="2060" width="14.33203125" style="17" customWidth="1"/>
    <col min="2061" max="2061" width="15.83203125" style="17" customWidth="1"/>
    <col min="2062" max="2062" width="17.6640625" style="17" customWidth="1"/>
    <col min="2063" max="2063" width="19.6640625" style="17" customWidth="1"/>
    <col min="2064" max="2064" width="14.5" style="17" customWidth="1"/>
    <col min="2065" max="2300" width="9.33203125" style="17"/>
    <col min="2301" max="2301" width="12.1640625" style="17" customWidth="1"/>
    <col min="2302" max="2302" width="30" style="17" customWidth="1"/>
    <col min="2303" max="2303" width="24.5" style="17" customWidth="1"/>
    <col min="2304" max="2304" width="17.1640625" style="17" customWidth="1"/>
    <col min="2305" max="2305" width="15.33203125" style="17" customWidth="1"/>
    <col min="2306" max="2306" width="13.5" style="17" customWidth="1"/>
    <col min="2307" max="2308" width="12.83203125" style="17" customWidth="1"/>
    <col min="2309" max="2309" width="15" style="17" customWidth="1"/>
    <col min="2310" max="2310" width="16.83203125" style="17" customWidth="1"/>
    <col min="2311" max="2311" width="16.1640625" style="17" customWidth="1"/>
    <col min="2312" max="2312" width="15.5" style="17" customWidth="1"/>
    <col min="2313" max="2313" width="15.83203125" style="17" customWidth="1"/>
    <col min="2314" max="2314" width="19.5" style="17" customWidth="1"/>
    <col min="2315" max="2315" width="15.83203125" style="17" customWidth="1"/>
    <col min="2316" max="2316" width="14.33203125" style="17" customWidth="1"/>
    <col min="2317" max="2317" width="15.83203125" style="17" customWidth="1"/>
    <col min="2318" max="2318" width="17.6640625" style="17" customWidth="1"/>
    <col min="2319" max="2319" width="19.6640625" style="17" customWidth="1"/>
    <col min="2320" max="2320" width="14.5" style="17" customWidth="1"/>
    <col min="2321" max="2556" width="9.33203125" style="17"/>
    <col min="2557" max="2557" width="12.1640625" style="17" customWidth="1"/>
    <col min="2558" max="2558" width="30" style="17" customWidth="1"/>
    <col min="2559" max="2559" width="24.5" style="17" customWidth="1"/>
    <col min="2560" max="2560" width="17.1640625" style="17" customWidth="1"/>
    <col min="2561" max="2561" width="15.33203125" style="17" customWidth="1"/>
    <col min="2562" max="2562" width="13.5" style="17" customWidth="1"/>
    <col min="2563" max="2564" width="12.83203125" style="17" customWidth="1"/>
    <col min="2565" max="2565" width="15" style="17" customWidth="1"/>
    <col min="2566" max="2566" width="16.83203125" style="17" customWidth="1"/>
    <col min="2567" max="2567" width="16.1640625" style="17" customWidth="1"/>
    <col min="2568" max="2568" width="15.5" style="17" customWidth="1"/>
    <col min="2569" max="2569" width="15.83203125" style="17" customWidth="1"/>
    <col min="2570" max="2570" width="19.5" style="17" customWidth="1"/>
    <col min="2571" max="2571" width="15.83203125" style="17" customWidth="1"/>
    <col min="2572" max="2572" width="14.33203125" style="17" customWidth="1"/>
    <col min="2573" max="2573" width="15.83203125" style="17" customWidth="1"/>
    <col min="2574" max="2574" width="17.6640625" style="17" customWidth="1"/>
    <col min="2575" max="2575" width="19.6640625" style="17" customWidth="1"/>
    <col min="2576" max="2576" width="14.5" style="17" customWidth="1"/>
    <col min="2577" max="2812" width="9.33203125" style="17"/>
    <col min="2813" max="2813" width="12.1640625" style="17" customWidth="1"/>
    <col min="2814" max="2814" width="30" style="17" customWidth="1"/>
    <col min="2815" max="2815" width="24.5" style="17" customWidth="1"/>
    <col min="2816" max="2816" width="17.1640625" style="17" customWidth="1"/>
    <col min="2817" max="2817" width="15.33203125" style="17" customWidth="1"/>
    <col min="2818" max="2818" width="13.5" style="17" customWidth="1"/>
    <col min="2819" max="2820" width="12.83203125" style="17" customWidth="1"/>
    <col min="2821" max="2821" width="15" style="17" customWidth="1"/>
    <col min="2822" max="2822" width="16.83203125" style="17" customWidth="1"/>
    <col min="2823" max="2823" width="16.1640625" style="17" customWidth="1"/>
    <col min="2824" max="2824" width="15.5" style="17" customWidth="1"/>
    <col min="2825" max="2825" width="15.83203125" style="17" customWidth="1"/>
    <col min="2826" max="2826" width="19.5" style="17" customWidth="1"/>
    <col min="2827" max="2827" width="15.83203125" style="17" customWidth="1"/>
    <col min="2828" max="2828" width="14.33203125" style="17" customWidth="1"/>
    <col min="2829" max="2829" width="15.83203125" style="17" customWidth="1"/>
    <col min="2830" max="2830" width="17.6640625" style="17" customWidth="1"/>
    <col min="2831" max="2831" width="19.6640625" style="17" customWidth="1"/>
    <col min="2832" max="2832" width="14.5" style="17" customWidth="1"/>
    <col min="2833" max="3068" width="9.33203125" style="17"/>
    <col min="3069" max="3069" width="12.1640625" style="17" customWidth="1"/>
    <col min="3070" max="3070" width="30" style="17" customWidth="1"/>
    <col min="3071" max="3071" width="24.5" style="17" customWidth="1"/>
    <col min="3072" max="3072" width="17.1640625" style="17" customWidth="1"/>
    <col min="3073" max="3073" width="15.33203125" style="17" customWidth="1"/>
    <col min="3074" max="3074" width="13.5" style="17" customWidth="1"/>
    <col min="3075" max="3076" width="12.83203125" style="17" customWidth="1"/>
    <col min="3077" max="3077" width="15" style="17" customWidth="1"/>
    <col min="3078" max="3078" width="16.83203125" style="17" customWidth="1"/>
    <col min="3079" max="3079" width="16.1640625" style="17" customWidth="1"/>
    <col min="3080" max="3080" width="15.5" style="17" customWidth="1"/>
    <col min="3081" max="3081" width="15.83203125" style="17" customWidth="1"/>
    <col min="3082" max="3082" width="19.5" style="17" customWidth="1"/>
    <col min="3083" max="3083" width="15.83203125" style="17" customWidth="1"/>
    <col min="3084" max="3084" width="14.33203125" style="17" customWidth="1"/>
    <col min="3085" max="3085" width="15.83203125" style="17" customWidth="1"/>
    <col min="3086" max="3086" width="17.6640625" style="17" customWidth="1"/>
    <col min="3087" max="3087" width="19.6640625" style="17" customWidth="1"/>
    <col min="3088" max="3088" width="14.5" style="17" customWidth="1"/>
    <col min="3089" max="3324" width="9.33203125" style="17"/>
    <col min="3325" max="3325" width="12.1640625" style="17" customWidth="1"/>
    <col min="3326" max="3326" width="30" style="17" customWidth="1"/>
    <col min="3327" max="3327" width="24.5" style="17" customWidth="1"/>
    <col min="3328" max="3328" width="17.1640625" style="17" customWidth="1"/>
    <col min="3329" max="3329" width="15.33203125" style="17" customWidth="1"/>
    <col min="3330" max="3330" width="13.5" style="17" customWidth="1"/>
    <col min="3331" max="3332" width="12.83203125" style="17" customWidth="1"/>
    <col min="3333" max="3333" width="15" style="17" customWidth="1"/>
    <col min="3334" max="3334" width="16.83203125" style="17" customWidth="1"/>
    <col min="3335" max="3335" width="16.1640625" style="17" customWidth="1"/>
    <col min="3336" max="3336" width="15.5" style="17" customWidth="1"/>
    <col min="3337" max="3337" width="15.83203125" style="17" customWidth="1"/>
    <col min="3338" max="3338" width="19.5" style="17" customWidth="1"/>
    <col min="3339" max="3339" width="15.83203125" style="17" customWidth="1"/>
    <col min="3340" max="3340" width="14.33203125" style="17" customWidth="1"/>
    <col min="3341" max="3341" width="15.83203125" style="17" customWidth="1"/>
    <col min="3342" max="3342" width="17.6640625" style="17" customWidth="1"/>
    <col min="3343" max="3343" width="19.6640625" style="17" customWidth="1"/>
    <col min="3344" max="3344" width="14.5" style="17" customWidth="1"/>
    <col min="3345" max="3580" width="9.33203125" style="17"/>
    <col min="3581" max="3581" width="12.1640625" style="17" customWidth="1"/>
    <col min="3582" max="3582" width="30" style="17" customWidth="1"/>
    <col min="3583" max="3583" width="24.5" style="17" customWidth="1"/>
    <col min="3584" max="3584" width="17.1640625" style="17" customWidth="1"/>
    <col min="3585" max="3585" width="15.33203125" style="17" customWidth="1"/>
    <col min="3586" max="3586" width="13.5" style="17" customWidth="1"/>
    <col min="3587" max="3588" width="12.83203125" style="17" customWidth="1"/>
    <col min="3589" max="3589" width="15" style="17" customWidth="1"/>
    <col min="3590" max="3590" width="16.83203125" style="17" customWidth="1"/>
    <col min="3591" max="3591" width="16.1640625" style="17" customWidth="1"/>
    <col min="3592" max="3592" width="15.5" style="17" customWidth="1"/>
    <col min="3593" max="3593" width="15.83203125" style="17" customWidth="1"/>
    <col min="3594" max="3594" width="19.5" style="17" customWidth="1"/>
    <col min="3595" max="3595" width="15.83203125" style="17" customWidth="1"/>
    <col min="3596" max="3596" width="14.33203125" style="17" customWidth="1"/>
    <col min="3597" max="3597" width="15.83203125" style="17" customWidth="1"/>
    <col min="3598" max="3598" width="17.6640625" style="17" customWidth="1"/>
    <col min="3599" max="3599" width="19.6640625" style="17" customWidth="1"/>
    <col min="3600" max="3600" width="14.5" style="17" customWidth="1"/>
    <col min="3601" max="3836" width="9.33203125" style="17"/>
    <col min="3837" max="3837" width="12.1640625" style="17" customWidth="1"/>
    <col min="3838" max="3838" width="30" style="17" customWidth="1"/>
    <col min="3839" max="3839" width="24.5" style="17" customWidth="1"/>
    <col min="3840" max="3840" width="17.1640625" style="17" customWidth="1"/>
    <col min="3841" max="3841" width="15.33203125" style="17" customWidth="1"/>
    <col min="3842" max="3842" width="13.5" style="17" customWidth="1"/>
    <col min="3843" max="3844" width="12.83203125" style="17" customWidth="1"/>
    <col min="3845" max="3845" width="15" style="17" customWidth="1"/>
    <col min="3846" max="3846" width="16.83203125" style="17" customWidth="1"/>
    <col min="3847" max="3847" width="16.1640625" style="17" customWidth="1"/>
    <col min="3848" max="3848" width="15.5" style="17" customWidth="1"/>
    <col min="3849" max="3849" width="15.83203125" style="17" customWidth="1"/>
    <col min="3850" max="3850" width="19.5" style="17" customWidth="1"/>
    <col min="3851" max="3851" width="15.83203125" style="17" customWidth="1"/>
    <col min="3852" max="3852" width="14.33203125" style="17" customWidth="1"/>
    <col min="3853" max="3853" width="15.83203125" style="17" customWidth="1"/>
    <col min="3854" max="3854" width="17.6640625" style="17" customWidth="1"/>
    <col min="3855" max="3855" width="19.6640625" style="17" customWidth="1"/>
    <col min="3856" max="3856" width="14.5" style="17" customWidth="1"/>
    <col min="3857" max="4092" width="9.33203125" style="17"/>
    <col min="4093" max="4093" width="12.1640625" style="17" customWidth="1"/>
    <col min="4094" max="4094" width="30" style="17" customWidth="1"/>
    <col min="4095" max="4095" width="24.5" style="17" customWidth="1"/>
    <col min="4096" max="4096" width="17.1640625" style="17" customWidth="1"/>
    <col min="4097" max="4097" width="15.33203125" style="17" customWidth="1"/>
    <col min="4098" max="4098" width="13.5" style="17" customWidth="1"/>
    <col min="4099" max="4100" width="12.83203125" style="17" customWidth="1"/>
    <col min="4101" max="4101" width="15" style="17" customWidth="1"/>
    <col min="4102" max="4102" width="16.83203125" style="17" customWidth="1"/>
    <col min="4103" max="4103" width="16.1640625" style="17" customWidth="1"/>
    <col min="4104" max="4104" width="15.5" style="17" customWidth="1"/>
    <col min="4105" max="4105" width="15.83203125" style="17" customWidth="1"/>
    <col min="4106" max="4106" width="19.5" style="17" customWidth="1"/>
    <col min="4107" max="4107" width="15.83203125" style="17" customWidth="1"/>
    <col min="4108" max="4108" width="14.33203125" style="17" customWidth="1"/>
    <col min="4109" max="4109" width="15.83203125" style="17" customWidth="1"/>
    <col min="4110" max="4110" width="17.6640625" style="17" customWidth="1"/>
    <col min="4111" max="4111" width="19.6640625" style="17" customWidth="1"/>
    <col min="4112" max="4112" width="14.5" style="17" customWidth="1"/>
    <col min="4113" max="4348" width="9.33203125" style="17"/>
    <col min="4349" max="4349" width="12.1640625" style="17" customWidth="1"/>
    <col min="4350" max="4350" width="30" style="17" customWidth="1"/>
    <col min="4351" max="4351" width="24.5" style="17" customWidth="1"/>
    <col min="4352" max="4352" width="17.1640625" style="17" customWidth="1"/>
    <col min="4353" max="4353" width="15.33203125" style="17" customWidth="1"/>
    <col min="4354" max="4354" width="13.5" style="17" customWidth="1"/>
    <col min="4355" max="4356" width="12.83203125" style="17" customWidth="1"/>
    <col min="4357" max="4357" width="15" style="17" customWidth="1"/>
    <col min="4358" max="4358" width="16.83203125" style="17" customWidth="1"/>
    <col min="4359" max="4359" width="16.1640625" style="17" customWidth="1"/>
    <col min="4360" max="4360" width="15.5" style="17" customWidth="1"/>
    <col min="4361" max="4361" width="15.83203125" style="17" customWidth="1"/>
    <col min="4362" max="4362" width="19.5" style="17" customWidth="1"/>
    <col min="4363" max="4363" width="15.83203125" style="17" customWidth="1"/>
    <col min="4364" max="4364" width="14.33203125" style="17" customWidth="1"/>
    <col min="4365" max="4365" width="15.83203125" style="17" customWidth="1"/>
    <col min="4366" max="4366" width="17.6640625" style="17" customWidth="1"/>
    <col min="4367" max="4367" width="19.6640625" style="17" customWidth="1"/>
    <col min="4368" max="4368" width="14.5" style="17" customWidth="1"/>
    <col min="4369" max="4604" width="9.33203125" style="17"/>
    <col min="4605" max="4605" width="12.1640625" style="17" customWidth="1"/>
    <col min="4606" max="4606" width="30" style="17" customWidth="1"/>
    <col min="4607" max="4607" width="24.5" style="17" customWidth="1"/>
    <col min="4608" max="4608" width="17.1640625" style="17" customWidth="1"/>
    <col min="4609" max="4609" width="15.33203125" style="17" customWidth="1"/>
    <col min="4610" max="4610" width="13.5" style="17" customWidth="1"/>
    <col min="4611" max="4612" width="12.83203125" style="17" customWidth="1"/>
    <col min="4613" max="4613" width="15" style="17" customWidth="1"/>
    <col min="4614" max="4614" width="16.83203125" style="17" customWidth="1"/>
    <col min="4615" max="4615" width="16.1640625" style="17" customWidth="1"/>
    <col min="4616" max="4616" width="15.5" style="17" customWidth="1"/>
    <col min="4617" max="4617" width="15.83203125" style="17" customWidth="1"/>
    <col min="4618" max="4618" width="19.5" style="17" customWidth="1"/>
    <col min="4619" max="4619" width="15.83203125" style="17" customWidth="1"/>
    <col min="4620" max="4620" width="14.33203125" style="17" customWidth="1"/>
    <col min="4621" max="4621" width="15.83203125" style="17" customWidth="1"/>
    <col min="4622" max="4622" width="17.6640625" style="17" customWidth="1"/>
    <col min="4623" max="4623" width="19.6640625" style="17" customWidth="1"/>
    <col min="4624" max="4624" width="14.5" style="17" customWidth="1"/>
    <col min="4625" max="4860" width="9.33203125" style="17"/>
    <col min="4861" max="4861" width="12.1640625" style="17" customWidth="1"/>
    <col min="4862" max="4862" width="30" style="17" customWidth="1"/>
    <col min="4863" max="4863" width="24.5" style="17" customWidth="1"/>
    <col min="4864" max="4864" width="17.1640625" style="17" customWidth="1"/>
    <col min="4865" max="4865" width="15.33203125" style="17" customWidth="1"/>
    <col min="4866" max="4866" width="13.5" style="17" customWidth="1"/>
    <col min="4867" max="4868" width="12.83203125" style="17" customWidth="1"/>
    <col min="4869" max="4869" width="15" style="17" customWidth="1"/>
    <col min="4870" max="4870" width="16.83203125" style="17" customWidth="1"/>
    <col min="4871" max="4871" width="16.1640625" style="17" customWidth="1"/>
    <col min="4872" max="4872" width="15.5" style="17" customWidth="1"/>
    <col min="4873" max="4873" width="15.83203125" style="17" customWidth="1"/>
    <col min="4874" max="4874" width="19.5" style="17" customWidth="1"/>
    <col min="4875" max="4875" width="15.83203125" style="17" customWidth="1"/>
    <col min="4876" max="4876" width="14.33203125" style="17" customWidth="1"/>
    <col min="4877" max="4877" width="15.83203125" style="17" customWidth="1"/>
    <col min="4878" max="4878" width="17.6640625" style="17" customWidth="1"/>
    <col min="4879" max="4879" width="19.6640625" style="17" customWidth="1"/>
    <col min="4880" max="4880" width="14.5" style="17" customWidth="1"/>
    <col min="4881" max="5116" width="9.33203125" style="17"/>
    <col min="5117" max="5117" width="12.1640625" style="17" customWidth="1"/>
    <col min="5118" max="5118" width="30" style="17" customWidth="1"/>
    <col min="5119" max="5119" width="24.5" style="17" customWidth="1"/>
    <col min="5120" max="5120" width="17.1640625" style="17" customWidth="1"/>
    <col min="5121" max="5121" width="15.33203125" style="17" customWidth="1"/>
    <col min="5122" max="5122" width="13.5" style="17" customWidth="1"/>
    <col min="5123" max="5124" width="12.83203125" style="17" customWidth="1"/>
    <col min="5125" max="5125" width="15" style="17" customWidth="1"/>
    <col min="5126" max="5126" width="16.83203125" style="17" customWidth="1"/>
    <col min="5127" max="5127" width="16.1640625" style="17" customWidth="1"/>
    <col min="5128" max="5128" width="15.5" style="17" customWidth="1"/>
    <col min="5129" max="5129" width="15.83203125" style="17" customWidth="1"/>
    <col min="5130" max="5130" width="19.5" style="17" customWidth="1"/>
    <col min="5131" max="5131" width="15.83203125" style="17" customWidth="1"/>
    <col min="5132" max="5132" width="14.33203125" style="17" customWidth="1"/>
    <col min="5133" max="5133" width="15.83203125" style="17" customWidth="1"/>
    <col min="5134" max="5134" width="17.6640625" style="17" customWidth="1"/>
    <col min="5135" max="5135" width="19.6640625" style="17" customWidth="1"/>
    <col min="5136" max="5136" width="14.5" style="17" customWidth="1"/>
    <col min="5137" max="5372" width="9.33203125" style="17"/>
    <col min="5373" max="5373" width="12.1640625" style="17" customWidth="1"/>
    <col min="5374" max="5374" width="30" style="17" customWidth="1"/>
    <col min="5375" max="5375" width="24.5" style="17" customWidth="1"/>
    <col min="5376" max="5376" width="17.1640625" style="17" customWidth="1"/>
    <col min="5377" max="5377" width="15.33203125" style="17" customWidth="1"/>
    <col min="5378" max="5378" width="13.5" style="17" customWidth="1"/>
    <col min="5379" max="5380" width="12.83203125" style="17" customWidth="1"/>
    <col min="5381" max="5381" width="15" style="17" customWidth="1"/>
    <col min="5382" max="5382" width="16.83203125" style="17" customWidth="1"/>
    <col min="5383" max="5383" width="16.1640625" style="17" customWidth="1"/>
    <col min="5384" max="5384" width="15.5" style="17" customWidth="1"/>
    <col min="5385" max="5385" width="15.83203125" style="17" customWidth="1"/>
    <col min="5386" max="5386" width="19.5" style="17" customWidth="1"/>
    <col min="5387" max="5387" width="15.83203125" style="17" customWidth="1"/>
    <col min="5388" max="5388" width="14.33203125" style="17" customWidth="1"/>
    <col min="5389" max="5389" width="15.83203125" style="17" customWidth="1"/>
    <col min="5390" max="5390" width="17.6640625" style="17" customWidth="1"/>
    <col min="5391" max="5391" width="19.6640625" style="17" customWidth="1"/>
    <col min="5392" max="5392" width="14.5" style="17" customWidth="1"/>
    <col min="5393" max="5628" width="9.33203125" style="17"/>
    <col min="5629" max="5629" width="12.1640625" style="17" customWidth="1"/>
    <col min="5630" max="5630" width="30" style="17" customWidth="1"/>
    <col min="5631" max="5631" width="24.5" style="17" customWidth="1"/>
    <col min="5632" max="5632" width="17.1640625" style="17" customWidth="1"/>
    <col min="5633" max="5633" width="15.33203125" style="17" customWidth="1"/>
    <col min="5634" max="5634" width="13.5" style="17" customWidth="1"/>
    <col min="5635" max="5636" width="12.83203125" style="17" customWidth="1"/>
    <col min="5637" max="5637" width="15" style="17" customWidth="1"/>
    <col min="5638" max="5638" width="16.83203125" style="17" customWidth="1"/>
    <col min="5639" max="5639" width="16.1640625" style="17" customWidth="1"/>
    <col min="5640" max="5640" width="15.5" style="17" customWidth="1"/>
    <col min="5641" max="5641" width="15.83203125" style="17" customWidth="1"/>
    <col min="5642" max="5642" width="19.5" style="17" customWidth="1"/>
    <col min="5643" max="5643" width="15.83203125" style="17" customWidth="1"/>
    <col min="5644" max="5644" width="14.33203125" style="17" customWidth="1"/>
    <col min="5645" max="5645" width="15.83203125" style="17" customWidth="1"/>
    <col min="5646" max="5646" width="17.6640625" style="17" customWidth="1"/>
    <col min="5647" max="5647" width="19.6640625" style="17" customWidth="1"/>
    <col min="5648" max="5648" width="14.5" style="17" customWidth="1"/>
    <col min="5649" max="5884" width="9.33203125" style="17"/>
    <col min="5885" max="5885" width="12.1640625" style="17" customWidth="1"/>
    <col min="5886" max="5886" width="30" style="17" customWidth="1"/>
    <col min="5887" max="5887" width="24.5" style="17" customWidth="1"/>
    <col min="5888" max="5888" width="17.1640625" style="17" customWidth="1"/>
    <col min="5889" max="5889" width="15.33203125" style="17" customWidth="1"/>
    <col min="5890" max="5890" width="13.5" style="17" customWidth="1"/>
    <col min="5891" max="5892" width="12.83203125" style="17" customWidth="1"/>
    <col min="5893" max="5893" width="15" style="17" customWidth="1"/>
    <col min="5894" max="5894" width="16.83203125" style="17" customWidth="1"/>
    <col min="5895" max="5895" width="16.1640625" style="17" customWidth="1"/>
    <col min="5896" max="5896" width="15.5" style="17" customWidth="1"/>
    <col min="5897" max="5897" width="15.83203125" style="17" customWidth="1"/>
    <col min="5898" max="5898" width="19.5" style="17" customWidth="1"/>
    <col min="5899" max="5899" width="15.83203125" style="17" customWidth="1"/>
    <col min="5900" max="5900" width="14.33203125" style="17" customWidth="1"/>
    <col min="5901" max="5901" width="15.83203125" style="17" customWidth="1"/>
    <col min="5902" max="5902" width="17.6640625" style="17" customWidth="1"/>
    <col min="5903" max="5903" width="19.6640625" style="17" customWidth="1"/>
    <col min="5904" max="5904" width="14.5" style="17" customWidth="1"/>
    <col min="5905" max="6140" width="9.33203125" style="17"/>
    <col min="6141" max="6141" width="12.1640625" style="17" customWidth="1"/>
    <col min="6142" max="6142" width="30" style="17" customWidth="1"/>
    <col min="6143" max="6143" width="24.5" style="17" customWidth="1"/>
    <col min="6144" max="6144" width="17.1640625" style="17" customWidth="1"/>
    <col min="6145" max="6145" width="15.33203125" style="17" customWidth="1"/>
    <col min="6146" max="6146" width="13.5" style="17" customWidth="1"/>
    <col min="6147" max="6148" width="12.83203125" style="17" customWidth="1"/>
    <col min="6149" max="6149" width="15" style="17" customWidth="1"/>
    <col min="6150" max="6150" width="16.83203125" style="17" customWidth="1"/>
    <col min="6151" max="6151" width="16.1640625" style="17" customWidth="1"/>
    <col min="6152" max="6152" width="15.5" style="17" customWidth="1"/>
    <col min="6153" max="6153" width="15.83203125" style="17" customWidth="1"/>
    <col min="6154" max="6154" width="19.5" style="17" customWidth="1"/>
    <col min="6155" max="6155" width="15.83203125" style="17" customWidth="1"/>
    <col min="6156" max="6156" width="14.33203125" style="17" customWidth="1"/>
    <col min="6157" max="6157" width="15.83203125" style="17" customWidth="1"/>
    <col min="6158" max="6158" width="17.6640625" style="17" customWidth="1"/>
    <col min="6159" max="6159" width="19.6640625" style="17" customWidth="1"/>
    <col min="6160" max="6160" width="14.5" style="17" customWidth="1"/>
    <col min="6161" max="6396" width="9.33203125" style="17"/>
    <col min="6397" max="6397" width="12.1640625" style="17" customWidth="1"/>
    <col min="6398" max="6398" width="30" style="17" customWidth="1"/>
    <col min="6399" max="6399" width="24.5" style="17" customWidth="1"/>
    <col min="6400" max="6400" width="17.1640625" style="17" customWidth="1"/>
    <col min="6401" max="6401" width="15.33203125" style="17" customWidth="1"/>
    <col min="6402" max="6402" width="13.5" style="17" customWidth="1"/>
    <col min="6403" max="6404" width="12.83203125" style="17" customWidth="1"/>
    <col min="6405" max="6405" width="15" style="17" customWidth="1"/>
    <col min="6406" max="6406" width="16.83203125" style="17" customWidth="1"/>
    <col min="6407" max="6407" width="16.1640625" style="17" customWidth="1"/>
    <col min="6408" max="6408" width="15.5" style="17" customWidth="1"/>
    <col min="6409" max="6409" width="15.83203125" style="17" customWidth="1"/>
    <col min="6410" max="6410" width="19.5" style="17" customWidth="1"/>
    <col min="6411" max="6411" width="15.83203125" style="17" customWidth="1"/>
    <col min="6412" max="6412" width="14.33203125" style="17" customWidth="1"/>
    <col min="6413" max="6413" width="15.83203125" style="17" customWidth="1"/>
    <col min="6414" max="6414" width="17.6640625" style="17" customWidth="1"/>
    <col min="6415" max="6415" width="19.6640625" style="17" customWidth="1"/>
    <col min="6416" max="6416" width="14.5" style="17" customWidth="1"/>
    <col min="6417" max="6652" width="9.33203125" style="17"/>
    <col min="6653" max="6653" width="12.1640625" style="17" customWidth="1"/>
    <col min="6654" max="6654" width="30" style="17" customWidth="1"/>
    <col min="6655" max="6655" width="24.5" style="17" customWidth="1"/>
    <col min="6656" max="6656" width="17.1640625" style="17" customWidth="1"/>
    <col min="6657" max="6657" width="15.33203125" style="17" customWidth="1"/>
    <col min="6658" max="6658" width="13.5" style="17" customWidth="1"/>
    <col min="6659" max="6660" width="12.83203125" style="17" customWidth="1"/>
    <col min="6661" max="6661" width="15" style="17" customWidth="1"/>
    <col min="6662" max="6662" width="16.83203125" style="17" customWidth="1"/>
    <col min="6663" max="6663" width="16.1640625" style="17" customWidth="1"/>
    <col min="6664" max="6664" width="15.5" style="17" customWidth="1"/>
    <col min="6665" max="6665" width="15.83203125" style="17" customWidth="1"/>
    <col min="6666" max="6666" width="19.5" style="17" customWidth="1"/>
    <col min="6667" max="6667" width="15.83203125" style="17" customWidth="1"/>
    <col min="6668" max="6668" width="14.33203125" style="17" customWidth="1"/>
    <col min="6669" max="6669" width="15.83203125" style="17" customWidth="1"/>
    <col min="6670" max="6670" width="17.6640625" style="17" customWidth="1"/>
    <col min="6671" max="6671" width="19.6640625" style="17" customWidth="1"/>
    <col min="6672" max="6672" width="14.5" style="17" customWidth="1"/>
    <col min="6673" max="6908" width="9.33203125" style="17"/>
    <col min="6909" max="6909" width="12.1640625" style="17" customWidth="1"/>
    <col min="6910" max="6910" width="30" style="17" customWidth="1"/>
    <col min="6911" max="6911" width="24.5" style="17" customWidth="1"/>
    <col min="6912" max="6912" width="17.1640625" style="17" customWidth="1"/>
    <col min="6913" max="6913" width="15.33203125" style="17" customWidth="1"/>
    <col min="6914" max="6914" width="13.5" style="17" customWidth="1"/>
    <col min="6915" max="6916" width="12.83203125" style="17" customWidth="1"/>
    <col min="6917" max="6917" width="15" style="17" customWidth="1"/>
    <col min="6918" max="6918" width="16.83203125" style="17" customWidth="1"/>
    <col min="6919" max="6919" width="16.1640625" style="17" customWidth="1"/>
    <col min="6920" max="6920" width="15.5" style="17" customWidth="1"/>
    <col min="6921" max="6921" width="15.83203125" style="17" customWidth="1"/>
    <col min="6922" max="6922" width="19.5" style="17" customWidth="1"/>
    <col min="6923" max="6923" width="15.83203125" style="17" customWidth="1"/>
    <col min="6924" max="6924" width="14.33203125" style="17" customWidth="1"/>
    <col min="6925" max="6925" width="15.83203125" style="17" customWidth="1"/>
    <col min="6926" max="6926" width="17.6640625" style="17" customWidth="1"/>
    <col min="6927" max="6927" width="19.6640625" style="17" customWidth="1"/>
    <col min="6928" max="6928" width="14.5" style="17" customWidth="1"/>
    <col min="6929" max="7164" width="9.33203125" style="17"/>
    <col min="7165" max="7165" width="12.1640625" style="17" customWidth="1"/>
    <col min="7166" max="7166" width="30" style="17" customWidth="1"/>
    <col min="7167" max="7167" width="24.5" style="17" customWidth="1"/>
    <col min="7168" max="7168" width="17.1640625" style="17" customWidth="1"/>
    <col min="7169" max="7169" width="15.33203125" style="17" customWidth="1"/>
    <col min="7170" max="7170" width="13.5" style="17" customWidth="1"/>
    <col min="7171" max="7172" width="12.83203125" style="17" customWidth="1"/>
    <col min="7173" max="7173" width="15" style="17" customWidth="1"/>
    <col min="7174" max="7174" width="16.83203125" style="17" customWidth="1"/>
    <col min="7175" max="7175" width="16.1640625" style="17" customWidth="1"/>
    <col min="7176" max="7176" width="15.5" style="17" customWidth="1"/>
    <col min="7177" max="7177" width="15.83203125" style="17" customWidth="1"/>
    <col min="7178" max="7178" width="19.5" style="17" customWidth="1"/>
    <col min="7179" max="7179" width="15.83203125" style="17" customWidth="1"/>
    <col min="7180" max="7180" width="14.33203125" style="17" customWidth="1"/>
    <col min="7181" max="7181" width="15.83203125" style="17" customWidth="1"/>
    <col min="7182" max="7182" width="17.6640625" style="17" customWidth="1"/>
    <col min="7183" max="7183" width="19.6640625" style="17" customWidth="1"/>
    <col min="7184" max="7184" width="14.5" style="17" customWidth="1"/>
    <col min="7185" max="7420" width="9.33203125" style="17"/>
    <col min="7421" max="7421" width="12.1640625" style="17" customWidth="1"/>
    <col min="7422" max="7422" width="30" style="17" customWidth="1"/>
    <col min="7423" max="7423" width="24.5" style="17" customWidth="1"/>
    <col min="7424" max="7424" width="17.1640625" style="17" customWidth="1"/>
    <col min="7425" max="7425" width="15.33203125" style="17" customWidth="1"/>
    <col min="7426" max="7426" width="13.5" style="17" customWidth="1"/>
    <col min="7427" max="7428" width="12.83203125" style="17" customWidth="1"/>
    <col min="7429" max="7429" width="15" style="17" customWidth="1"/>
    <col min="7430" max="7430" width="16.83203125" style="17" customWidth="1"/>
    <col min="7431" max="7431" width="16.1640625" style="17" customWidth="1"/>
    <col min="7432" max="7432" width="15.5" style="17" customWidth="1"/>
    <col min="7433" max="7433" width="15.83203125" style="17" customWidth="1"/>
    <col min="7434" max="7434" width="19.5" style="17" customWidth="1"/>
    <col min="7435" max="7435" width="15.83203125" style="17" customWidth="1"/>
    <col min="7436" max="7436" width="14.33203125" style="17" customWidth="1"/>
    <col min="7437" max="7437" width="15.83203125" style="17" customWidth="1"/>
    <col min="7438" max="7438" width="17.6640625" style="17" customWidth="1"/>
    <col min="7439" max="7439" width="19.6640625" style="17" customWidth="1"/>
    <col min="7440" max="7440" width="14.5" style="17" customWidth="1"/>
    <col min="7441" max="7676" width="9.33203125" style="17"/>
    <col min="7677" max="7677" width="12.1640625" style="17" customWidth="1"/>
    <col min="7678" max="7678" width="30" style="17" customWidth="1"/>
    <col min="7679" max="7679" width="24.5" style="17" customWidth="1"/>
    <col min="7680" max="7680" width="17.1640625" style="17" customWidth="1"/>
    <col min="7681" max="7681" width="15.33203125" style="17" customWidth="1"/>
    <col min="7682" max="7682" width="13.5" style="17" customWidth="1"/>
    <col min="7683" max="7684" width="12.83203125" style="17" customWidth="1"/>
    <col min="7685" max="7685" width="15" style="17" customWidth="1"/>
    <col min="7686" max="7686" width="16.83203125" style="17" customWidth="1"/>
    <col min="7687" max="7687" width="16.1640625" style="17" customWidth="1"/>
    <col min="7688" max="7688" width="15.5" style="17" customWidth="1"/>
    <col min="7689" max="7689" width="15.83203125" style="17" customWidth="1"/>
    <col min="7690" max="7690" width="19.5" style="17" customWidth="1"/>
    <col min="7691" max="7691" width="15.83203125" style="17" customWidth="1"/>
    <col min="7692" max="7692" width="14.33203125" style="17" customWidth="1"/>
    <col min="7693" max="7693" width="15.83203125" style="17" customWidth="1"/>
    <col min="7694" max="7694" width="17.6640625" style="17" customWidth="1"/>
    <col min="7695" max="7695" width="19.6640625" style="17" customWidth="1"/>
    <col min="7696" max="7696" width="14.5" style="17" customWidth="1"/>
    <col min="7697" max="7932" width="9.33203125" style="17"/>
    <col min="7933" max="7933" width="12.1640625" style="17" customWidth="1"/>
    <col min="7934" max="7934" width="30" style="17" customWidth="1"/>
    <col min="7935" max="7935" width="24.5" style="17" customWidth="1"/>
    <col min="7936" max="7936" width="17.1640625" style="17" customWidth="1"/>
    <col min="7937" max="7937" width="15.33203125" style="17" customWidth="1"/>
    <col min="7938" max="7938" width="13.5" style="17" customWidth="1"/>
    <col min="7939" max="7940" width="12.83203125" style="17" customWidth="1"/>
    <col min="7941" max="7941" width="15" style="17" customWidth="1"/>
    <col min="7942" max="7942" width="16.83203125" style="17" customWidth="1"/>
    <col min="7943" max="7943" width="16.1640625" style="17" customWidth="1"/>
    <col min="7944" max="7944" width="15.5" style="17" customWidth="1"/>
    <col min="7945" max="7945" width="15.83203125" style="17" customWidth="1"/>
    <col min="7946" max="7946" width="19.5" style="17" customWidth="1"/>
    <col min="7947" max="7947" width="15.83203125" style="17" customWidth="1"/>
    <col min="7948" max="7948" width="14.33203125" style="17" customWidth="1"/>
    <col min="7949" max="7949" width="15.83203125" style="17" customWidth="1"/>
    <col min="7950" max="7950" width="17.6640625" style="17" customWidth="1"/>
    <col min="7951" max="7951" width="19.6640625" style="17" customWidth="1"/>
    <col min="7952" max="7952" width="14.5" style="17" customWidth="1"/>
    <col min="7953" max="8188" width="9.33203125" style="17"/>
    <col min="8189" max="8189" width="12.1640625" style="17" customWidth="1"/>
    <col min="8190" max="8190" width="30" style="17" customWidth="1"/>
    <col min="8191" max="8191" width="24.5" style="17" customWidth="1"/>
    <col min="8192" max="8192" width="17.1640625" style="17" customWidth="1"/>
    <col min="8193" max="8193" width="15.33203125" style="17" customWidth="1"/>
    <col min="8194" max="8194" width="13.5" style="17" customWidth="1"/>
    <col min="8195" max="8196" width="12.83203125" style="17" customWidth="1"/>
    <col min="8197" max="8197" width="15" style="17" customWidth="1"/>
    <col min="8198" max="8198" width="16.83203125" style="17" customWidth="1"/>
    <col min="8199" max="8199" width="16.1640625" style="17" customWidth="1"/>
    <col min="8200" max="8200" width="15.5" style="17" customWidth="1"/>
    <col min="8201" max="8201" width="15.83203125" style="17" customWidth="1"/>
    <col min="8202" max="8202" width="19.5" style="17" customWidth="1"/>
    <col min="8203" max="8203" width="15.83203125" style="17" customWidth="1"/>
    <col min="8204" max="8204" width="14.33203125" style="17" customWidth="1"/>
    <col min="8205" max="8205" width="15.83203125" style="17" customWidth="1"/>
    <col min="8206" max="8206" width="17.6640625" style="17" customWidth="1"/>
    <col min="8207" max="8207" width="19.6640625" style="17" customWidth="1"/>
    <col min="8208" max="8208" width="14.5" style="17" customWidth="1"/>
    <col min="8209" max="8444" width="9.33203125" style="17"/>
    <col min="8445" max="8445" width="12.1640625" style="17" customWidth="1"/>
    <col min="8446" max="8446" width="30" style="17" customWidth="1"/>
    <col min="8447" max="8447" width="24.5" style="17" customWidth="1"/>
    <col min="8448" max="8448" width="17.1640625" style="17" customWidth="1"/>
    <col min="8449" max="8449" width="15.33203125" style="17" customWidth="1"/>
    <col min="8450" max="8450" width="13.5" style="17" customWidth="1"/>
    <col min="8451" max="8452" width="12.83203125" style="17" customWidth="1"/>
    <col min="8453" max="8453" width="15" style="17" customWidth="1"/>
    <col min="8454" max="8454" width="16.83203125" style="17" customWidth="1"/>
    <col min="8455" max="8455" width="16.1640625" style="17" customWidth="1"/>
    <col min="8456" max="8456" width="15.5" style="17" customWidth="1"/>
    <col min="8457" max="8457" width="15.83203125" style="17" customWidth="1"/>
    <col min="8458" max="8458" width="19.5" style="17" customWidth="1"/>
    <col min="8459" max="8459" width="15.83203125" style="17" customWidth="1"/>
    <col min="8460" max="8460" width="14.33203125" style="17" customWidth="1"/>
    <col min="8461" max="8461" width="15.83203125" style="17" customWidth="1"/>
    <col min="8462" max="8462" width="17.6640625" style="17" customWidth="1"/>
    <col min="8463" max="8463" width="19.6640625" style="17" customWidth="1"/>
    <col min="8464" max="8464" width="14.5" style="17" customWidth="1"/>
    <col min="8465" max="8700" width="9.33203125" style="17"/>
    <col min="8701" max="8701" width="12.1640625" style="17" customWidth="1"/>
    <col min="8702" max="8702" width="30" style="17" customWidth="1"/>
    <col min="8703" max="8703" width="24.5" style="17" customWidth="1"/>
    <col min="8704" max="8704" width="17.1640625" style="17" customWidth="1"/>
    <col min="8705" max="8705" width="15.33203125" style="17" customWidth="1"/>
    <col min="8706" max="8706" width="13.5" style="17" customWidth="1"/>
    <col min="8707" max="8708" width="12.83203125" style="17" customWidth="1"/>
    <col min="8709" max="8709" width="15" style="17" customWidth="1"/>
    <col min="8710" max="8710" width="16.83203125" style="17" customWidth="1"/>
    <col min="8711" max="8711" width="16.1640625" style="17" customWidth="1"/>
    <col min="8712" max="8712" width="15.5" style="17" customWidth="1"/>
    <col min="8713" max="8713" width="15.83203125" style="17" customWidth="1"/>
    <col min="8714" max="8714" width="19.5" style="17" customWidth="1"/>
    <col min="8715" max="8715" width="15.83203125" style="17" customWidth="1"/>
    <col min="8716" max="8716" width="14.33203125" style="17" customWidth="1"/>
    <col min="8717" max="8717" width="15.83203125" style="17" customWidth="1"/>
    <col min="8718" max="8718" width="17.6640625" style="17" customWidth="1"/>
    <col min="8719" max="8719" width="19.6640625" style="17" customWidth="1"/>
    <col min="8720" max="8720" width="14.5" style="17" customWidth="1"/>
    <col min="8721" max="8956" width="9.33203125" style="17"/>
    <col min="8957" max="8957" width="12.1640625" style="17" customWidth="1"/>
    <col min="8958" max="8958" width="30" style="17" customWidth="1"/>
    <col min="8959" max="8959" width="24.5" style="17" customWidth="1"/>
    <col min="8960" max="8960" width="17.1640625" style="17" customWidth="1"/>
    <col min="8961" max="8961" width="15.33203125" style="17" customWidth="1"/>
    <col min="8962" max="8962" width="13.5" style="17" customWidth="1"/>
    <col min="8963" max="8964" width="12.83203125" style="17" customWidth="1"/>
    <col min="8965" max="8965" width="15" style="17" customWidth="1"/>
    <col min="8966" max="8966" width="16.83203125" style="17" customWidth="1"/>
    <col min="8967" max="8967" width="16.1640625" style="17" customWidth="1"/>
    <col min="8968" max="8968" width="15.5" style="17" customWidth="1"/>
    <col min="8969" max="8969" width="15.83203125" style="17" customWidth="1"/>
    <col min="8970" max="8970" width="19.5" style="17" customWidth="1"/>
    <col min="8971" max="8971" width="15.83203125" style="17" customWidth="1"/>
    <col min="8972" max="8972" width="14.33203125" style="17" customWidth="1"/>
    <col min="8973" max="8973" width="15.83203125" style="17" customWidth="1"/>
    <col min="8974" max="8974" width="17.6640625" style="17" customWidth="1"/>
    <col min="8975" max="8975" width="19.6640625" style="17" customWidth="1"/>
    <col min="8976" max="8976" width="14.5" style="17" customWidth="1"/>
    <col min="8977" max="9212" width="9.33203125" style="17"/>
    <col min="9213" max="9213" width="12.1640625" style="17" customWidth="1"/>
    <col min="9214" max="9214" width="30" style="17" customWidth="1"/>
    <col min="9215" max="9215" width="24.5" style="17" customWidth="1"/>
    <col min="9216" max="9216" width="17.1640625" style="17" customWidth="1"/>
    <col min="9217" max="9217" width="15.33203125" style="17" customWidth="1"/>
    <col min="9218" max="9218" width="13.5" style="17" customWidth="1"/>
    <col min="9219" max="9220" width="12.83203125" style="17" customWidth="1"/>
    <col min="9221" max="9221" width="15" style="17" customWidth="1"/>
    <col min="9222" max="9222" width="16.83203125" style="17" customWidth="1"/>
    <col min="9223" max="9223" width="16.1640625" style="17" customWidth="1"/>
    <col min="9224" max="9224" width="15.5" style="17" customWidth="1"/>
    <col min="9225" max="9225" width="15.83203125" style="17" customWidth="1"/>
    <col min="9226" max="9226" width="19.5" style="17" customWidth="1"/>
    <col min="9227" max="9227" width="15.83203125" style="17" customWidth="1"/>
    <col min="9228" max="9228" width="14.33203125" style="17" customWidth="1"/>
    <col min="9229" max="9229" width="15.83203125" style="17" customWidth="1"/>
    <col min="9230" max="9230" width="17.6640625" style="17" customWidth="1"/>
    <col min="9231" max="9231" width="19.6640625" style="17" customWidth="1"/>
    <col min="9232" max="9232" width="14.5" style="17" customWidth="1"/>
    <col min="9233" max="9468" width="9.33203125" style="17"/>
    <col min="9469" max="9469" width="12.1640625" style="17" customWidth="1"/>
    <col min="9470" max="9470" width="30" style="17" customWidth="1"/>
    <col min="9471" max="9471" width="24.5" style="17" customWidth="1"/>
    <col min="9472" max="9472" width="17.1640625" style="17" customWidth="1"/>
    <col min="9473" max="9473" width="15.33203125" style="17" customWidth="1"/>
    <col min="9474" max="9474" width="13.5" style="17" customWidth="1"/>
    <col min="9475" max="9476" width="12.83203125" style="17" customWidth="1"/>
    <col min="9477" max="9477" width="15" style="17" customWidth="1"/>
    <col min="9478" max="9478" width="16.83203125" style="17" customWidth="1"/>
    <col min="9479" max="9479" width="16.1640625" style="17" customWidth="1"/>
    <col min="9480" max="9480" width="15.5" style="17" customWidth="1"/>
    <col min="9481" max="9481" width="15.83203125" style="17" customWidth="1"/>
    <col min="9482" max="9482" width="19.5" style="17" customWidth="1"/>
    <col min="9483" max="9483" width="15.83203125" style="17" customWidth="1"/>
    <col min="9484" max="9484" width="14.33203125" style="17" customWidth="1"/>
    <col min="9485" max="9485" width="15.83203125" style="17" customWidth="1"/>
    <col min="9486" max="9486" width="17.6640625" style="17" customWidth="1"/>
    <col min="9487" max="9487" width="19.6640625" style="17" customWidth="1"/>
    <col min="9488" max="9488" width="14.5" style="17" customWidth="1"/>
    <col min="9489" max="9724" width="9.33203125" style="17"/>
    <col min="9725" max="9725" width="12.1640625" style="17" customWidth="1"/>
    <col min="9726" max="9726" width="30" style="17" customWidth="1"/>
    <col min="9727" max="9727" width="24.5" style="17" customWidth="1"/>
    <col min="9728" max="9728" width="17.1640625" style="17" customWidth="1"/>
    <col min="9729" max="9729" width="15.33203125" style="17" customWidth="1"/>
    <col min="9730" max="9730" width="13.5" style="17" customWidth="1"/>
    <col min="9731" max="9732" width="12.83203125" style="17" customWidth="1"/>
    <col min="9733" max="9733" width="15" style="17" customWidth="1"/>
    <col min="9734" max="9734" width="16.83203125" style="17" customWidth="1"/>
    <col min="9735" max="9735" width="16.1640625" style="17" customWidth="1"/>
    <col min="9736" max="9736" width="15.5" style="17" customWidth="1"/>
    <col min="9737" max="9737" width="15.83203125" style="17" customWidth="1"/>
    <col min="9738" max="9738" width="19.5" style="17" customWidth="1"/>
    <col min="9739" max="9739" width="15.83203125" style="17" customWidth="1"/>
    <col min="9740" max="9740" width="14.33203125" style="17" customWidth="1"/>
    <col min="9741" max="9741" width="15.83203125" style="17" customWidth="1"/>
    <col min="9742" max="9742" width="17.6640625" style="17" customWidth="1"/>
    <col min="9743" max="9743" width="19.6640625" style="17" customWidth="1"/>
    <col min="9744" max="9744" width="14.5" style="17" customWidth="1"/>
    <col min="9745" max="9980" width="9.33203125" style="17"/>
    <col min="9981" max="9981" width="12.1640625" style="17" customWidth="1"/>
    <col min="9982" max="9982" width="30" style="17" customWidth="1"/>
    <col min="9983" max="9983" width="24.5" style="17" customWidth="1"/>
    <col min="9984" max="9984" width="17.1640625" style="17" customWidth="1"/>
    <col min="9985" max="9985" width="15.33203125" style="17" customWidth="1"/>
    <col min="9986" max="9986" width="13.5" style="17" customWidth="1"/>
    <col min="9987" max="9988" width="12.83203125" style="17" customWidth="1"/>
    <col min="9989" max="9989" width="15" style="17" customWidth="1"/>
    <col min="9990" max="9990" width="16.83203125" style="17" customWidth="1"/>
    <col min="9991" max="9991" width="16.1640625" style="17" customWidth="1"/>
    <col min="9992" max="9992" width="15.5" style="17" customWidth="1"/>
    <col min="9993" max="9993" width="15.83203125" style="17" customWidth="1"/>
    <col min="9994" max="9994" width="19.5" style="17" customWidth="1"/>
    <col min="9995" max="9995" width="15.83203125" style="17" customWidth="1"/>
    <col min="9996" max="9996" width="14.33203125" style="17" customWidth="1"/>
    <col min="9997" max="9997" width="15.83203125" style="17" customWidth="1"/>
    <col min="9998" max="9998" width="17.6640625" style="17" customWidth="1"/>
    <col min="9999" max="9999" width="19.6640625" style="17" customWidth="1"/>
    <col min="10000" max="10000" width="14.5" style="17" customWidth="1"/>
    <col min="10001" max="10236" width="9.33203125" style="17"/>
    <col min="10237" max="10237" width="12.1640625" style="17" customWidth="1"/>
    <col min="10238" max="10238" width="30" style="17" customWidth="1"/>
    <col min="10239" max="10239" width="24.5" style="17" customWidth="1"/>
    <col min="10240" max="10240" width="17.1640625" style="17" customWidth="1"/>
    <col min="10241" max="10241" width="15.33203125" style="17" customWidth="1"/>
    <col min="10242" max="10242" width="13.5" style="17" customWidth="1"/>
    <col min="10243" max="10244" width="12.83203125" style="17" customWidth="1"/>
    <col min="10245" max="10245" width="15" style="17" customWidth="1"/>
    <col min="10246" max="10246" width="16.83203125" style="17" customWidth="1"/>
    <col min="10247" max="10247" width="16.1640625" style="17" customWidth="1"/>
    <col min="10248" max="10248" width="15.5" style="17" customWidth="1"/>
    <col min="10249" max="10249" width="15.83203125" style="17" customWidth="1"/>
    <col min="10250" max="10250" width="19.5" style="17" customWidth="1"/>
    <col min="10251" max="10251" width="15.83203125" style="17" customWidth="1"/>
    <col min="10252" max="10252" width="14.33203125" style="17" customWidth="1"/>
    <col min="10253" max="10253" width="15.83203125" style="17" customWidth="1"/>
    <col min="10254" max="10254" width="17.6640625" style="17" customWidth="1"/>
    <col min="10255" max="10255" width="19.6640625" style="17" customWidth="1"/>
    <col min="10256" max="10256" width="14.5" style="17" customWidth="1"/>
    <col min="10257" max="10492" width="9.33203125" style="17"/>
    <col min="10493" max="10493" width="12.1640625" style="17" customWidth="1"/>
    <col min="10494" max="10494" width="30" style="17" customWidth="1"/>
    <col min="10495" max="10495" width="24.5" style="17" customWidth="1"/>
    <col min="10496" max="10496" width="17.1640625" style="17" customWidth="1"/>
    <col min="10497" max="10497" width="15.33203125" style="17" customWidth="1"/>
    <col min="10498" max="10498" width="13.5" style="17" customWidth="1"/>
    <col min="10499" max="10500" width="12.83203125" style="17" customWidth="1"/>
    <col min="10501" max="10501" width="15" style="17" customWidth="1"/>
    <col min="10502" max="10502" width="16.83203125" style="17" customWidth="1"/>
    <col min="10503" max="10503" width="16.1640625" style="17" customWidth="1"/>
    <col min="10504" max="10504" width="15.5" style="17" customWidth="1"/>
    <col min="10505" max="10505" width="15.83203125" style="17" customWidth="1"/>
    <col min="10506" max="10506" width="19.5" style="17" customWidth="1"/>
    <col min="10507" max="10507" width="15.83203125" style="17" customWidth="1"/>
    <col min="10508" max="10508" width="14.33203125" style="17" customWidth="1"/>
    <col min="10509" max="10509" width="15.83203125" style="17" customWidth="1"/>
    <col min="10510" max="10510" width="17.6640625" style="17" customWidth="1"/>
    <col min="10511" max="10511" width="19.6640625" style="17" customWidth="1"/>
    <col min="10512" max="10512" width="14.5" style="17" customWidth="1"/>
    <col min="10513" max="10748" width="9.33203125" style="17"/>
    <col min="10749" max="10749" width="12.1640625" style="17" customWidth="1"/>
    <col min="10750" max="10750" width="30" style="17" customWidth="1"/>
    <col min="10751" max="10751" width="24.5" style="17" customWidth="1"/>
    <col min="10752" max="10752" width="17.1640625" style="17" customWidth="1"/>
    <col min="10753" max="10753" width="15.33203125" style="17" customWidth="1"/>
    <col min="10754" max="10754" width="13.5" style="17" customWidth="1"/>
    <col min="10755" max="10756" width="12.83203125" style="17" customWidth="1"/>
    <col min="10757" max="10757" width="15" style="17" customWidth="1"/>
    <col min="10758" max="10758" width="16.83203125" style="17" customWidth="1"/>
    <col min="10759" max="10759" width="16.1640625" style="17" customWidth="1"/>
    <col min="10760" max="10760" width="15.5" style="17" customWidth="1"/>
    <col min="10761" max="10761" width="15.83203125" style="17" customWidth="1"/>
    <col min="10762" max="10762" width="19.5" style="17" customWidth="1"/>
    <col min="10763" max="10763" width="15.83203125" style="17" customWidth="1"/>
    <col min="10764" max="10764" width="14.33203125" style="17" customWidth="1"/>
    <col min="10765" max="10765" width="15.83203125" style="17" customWidth="1"/>
    <col min="10766" max="10766" width="17.6640625" style="17" customWidth="1"/>
    <col min="10767" max="10767" width="19.6640625" style="17" customWidth="1"/>
    <col min="10768" max="10768" width="14.5" style="17" customWidth="1"/>
    <col min="10769" max="11004" width="9.33203125" style="17"/>
    <col min="11005" max="11005" width="12.1640625" style="17" customWidth="1"/>
    <col min="11006" max="11006" width="30" style="17" customWidth="1"/>
    <col min="11007" max="11007" width="24.5" style="17" customWidth="1"/>
    <col min="11008" max="11008" width="17.1640625" style="17" customWidth="1"/>
    <col min="11009" max="11009" width="15.33203125" style="17" customWidth="1"/>
    <col min="11010" max="11010" width="13.5" style="17" customWidth="1"/>
    <col min="11011" max="11012" width="12.83203125" style="17" customWidth="1"/>
    <col min="11013" max="11013" width="15" style="17" customWidth="1"/>
    <col min="11014" max="11014" width="16.83203125" style="17" customWidth="1"/>
    <col min="11015" max="11015" width="16.1640625" style="17" customWidth="1"/>
    <col min="11016" max="11016" width="15.5" style="17" customWidth="1"/>
    <col min="11017" max="11017" width="15.83203125" style="17" customWidth="1"/>
    <col min="11018" max="11018" width="19.5" style="17" customWidth="1"/>
    <col min="11019" max="11019" width="15.83203125" style="17" customWidth="1"/>
    <col min="11020" max="11020" width="14.33203125" style="17" customWidth="1"/>
    <col min="11021" max="11021" width="15.83203125" style="17" customWidth="1"/>
    <col min="11022" max="11022" width="17.6640625" style="17" customWidth="1"/>
    <col min="11023" max="11023" width="19.6640625" style="17" customWidth="1"/>
    <col min="11024" max="11024" width="14.5" style="17" customWidth="1"/>
    <col min="11025" max="11260" width="9.33203125" style="17"/>
    <col min="11261" max="11261" width="12.1640625" style="17" customWidth="1"/>
    <col min="11262" max="11262" width="30" style="17" customWidth="1"/>
    <col min="11263" max="11263" width="24.5" style="17" customWidth="1"/>
    <col min="11264" max="11264" width="17.1640625" style="17" customWidth="1"/>
    <col min="11265" max="11265" width="15.33203125" style="17" customWidth="1"/>
    <col min="11266" max="11266" width="13.5" style="17" customWidth="1"/>
    <col min="11267" max="11268" width="12.83203125" style="17" customWidth="1"/>
    <col min="11269" max="11269" width="15" style="17" customWidth="1"/>
    <col min="11270" max="11270" width="16.83203125" style="17" customWidth="1"/>
    <col min="11271" max="11271" width="16.1640625" style="17" customWidth="1"/>
    <col min="11272" max="11272" width="15.5" style="17" customWidth="1"/>
    <col min="11273" max="11273" width="15.83203125" style="17" customWidth="1"/>
    <col min="11274" max="11274" width="19.5" style="17" customWidth="1"/>
    <col min="11275" max="11275" width="15.83203125" style="17" customWidth="1"/>
    <col min="11276" max="11276" width="14.33203125" style="17" customWidth="1"/>
    <col min="11277" max="11277" width="15.83203125" style="17" customWidth="1"/>
    <col min="11278" max="11278" width="17.6640625" style="17" customWidth="1"/>
    <col min="11279" max="11279" width="19.6640625" style="17" customWidth="1"/>
    <col min="11280" max="11280" width="14.5" style="17" customWidth="1"/>
    <col min="11281" max="11516" width="9.33203125" style="17"/>
    <col min="11517" max="11517" width="12.1640625" style="17" customWidth="1"/>
    <col min="11518" max="11518" width="30" style="17" customWidth="1"/>
    <col min="11519" max="11519" width="24.5" style="17" customWidth="1"/>
    <col min="11520" max="11520" width="17.1640625" style="17" customWidth="1"/>
    <col min="11521" max="11521" width="15.33203125" style="17" customWidth="1"/>
    <col min="11522" max="11522" width="13.5" style="17" customWidth="1"/>
    <col min="11523" max="11524" width="12.83203125" style="17" customWidth="1"/>
    <col min="11525" max="11525" width="15" style="17" customWidth="1"/>
    <col min="11526" max="11526" width="16.83203125" style="17" customWidth="1"/>
    <col min="11527" max="11527" width="16.1640625" style="17" customWidth="1"/>
    <col min="11528" max="11528" width="15.5" style="17" customWidth="1"/>
    <col min="11529" max="11529" width="15.83203125" style="17" customWidth="1"/>
    <col min="11530" max="11530" width="19.5" style="17" customWidth="1"/>
    <col min="11531" max="11531" width="15.83203125" style="17" customWidth="1"/>
    <col min="11532" max="11532" width="14.33203125" style="17" customWidth="1"/>
    <col min="11533" max="11533" width="15.83203125" style="17" customWidth="1"/>
    <col min="11534" max="11534" width="17.6640625" style="17" customWidth="1"/>
    <col min="11535" max="11535" width="19.6640625" style="17" customWidth="1"/>
    <col min="11536" max="11536" width="14.5" style="17" customWidth="1"/>
    <col min="11537" max="11772" width="9.33203125" style="17"/>
    <col min="11773" max="11773" width="12.1640625" style="17" customWidth="1"/>
    <col min="11774" max="11774" width="30" style="17" customWidth="1"/>
    <col min="11775" max="11775" width="24.5" style="17" customWidth="1"/>
    <col min="11776" max="11776" width="17.1640625" style="17" customWidth="1"/>
    <col min="11777" max="11777" width="15.33203125" style="17" customWidth="1"/>
    <col min="11778" max="11778" width="13.5" style="17" customWidth="1"/>
    <col min="11779" max="11780" width="12.83203125" style="17" customWidth="1"/>
    <col min="11781" max="11781" width="15" style="17" customWidth="1"/>
    <col min="11782" max="11782" width="16.83203125" style="17" customWidth="1"/>
    <col min="11783" max="11783" width="16.1640625" style="17" customWidth="1"/>
    <col min="11784" max="11784" width="15.5" style="17" customWidth="1"/>
    <col min="11785" max="11785" width="15.83203125" style="17" customWidth="1"/>
    <col min="11786" max="11786" width="19.5" style="17" customWidth="1"/>
    <col min="11787" max="11787" width="15.83203125" style="17" customWidth="1"/>
    <col min="11788" max="11788" width="14.33203125" style="17" customWidth="1"/>
    <col min="11789" max="11789" width="15.83203125" style="17" customWidth="1"/>
    <col min="11790" max="11790" width="17.6640625" style="17" customWidth="1"/>
    <col min="11791" max="11791" width="19.6640625" style="17" customWidth="1"/>
    <col min="11792" max="11792" width="14.5" style="17" customWidth="1"/>
    <col min="11793" max="12028" width="9.33203125" style="17"/>
    <col min="12029" max="12029" width="12.1640625" style="17" customWidth="1"/>
    <col min="12030" max="12030" width="30" style="17" customWidth="1"/>
    <col min="12031" max="12031" width="24.5" style="17" customWidth="1"/>
    <col min="12032" max="12032" width="17.1640625" style="17" customWidth="1"/>
    <col min="12033" max="12033" width="15.33203125" style="17" customWidth="1"/>
    <col min="12034" max="12034" width="13.5" style="17" customWidth="1"/>
    <col min="12035" max="12036" width="12.83203125" style="17" customWidth="1"/>
    <col min="12037" max="12037" width="15" style="17" customWidth="1"/>
    <col min="12038" max="12038" width="16.83203125" style="17" customWidth="1"/>
    <col min="12039" max="12039" width="16.1640625" style="17" customWidth="1"/>
    <col min="12040" max="12040" width="15.5" style="17" customWidth="1"/>
    <col min="12041" max="12041" width="15.83203125" style="17" customWidth="1"/>
    <col min="12042" max="12042" width="19.5" style="17" customWidth="1"/>
    <col min="12043" max="12043" width="15.83203125" style="17" customWidth="1"/>
    <col min="12044" max="12044" width="14.33203125" style="17" customWidth="1"/>
    <col min="12045" max="12045" width="15.83203125" style="17" customWidth="1"/>
    <col min="12046" max="12046" width="17.6640625" style="17" customWidth="1"/>
    <col min="12047" max="12047" width="19.6640625" style="17" customWidth="1"/>
    <col min="12048" max="12048" width="14.5" style="17" customWidth="1"/>
    <col min="12049" max="12284" width="9.33203125" style="17"/>
    <col min="12285" max="12285" width="12.1640625" style="17" customWidth="1"/>
    <col min="12286" max="12286" width="30" style="17" customWidth="1"/>
    <col min="12287" max="12287" width="24.5" style="17" customWidth="1"/>
    <col min="12288" max="12288" width="17.1640625" style="17" customWidth="1"/>
    <col min="12289" max="12289" width="15.33203125" style="17" customWidth="1"/>
    <col min="12290" max="12290" width="13.5" style="17" customWidth="1"/>
    <col min="12291" max="12292" width="12.83203125" style="17" customWidth="1"/>
    <col min="12293" max="12293" width="15" style="17" customWidth="1"/>
    <col min="12294" max="12294" width="16.83203125" style="17" customWidth="1"/>
    <col min="12295" max="12295" width="16.1640625" style="17" customWidth="1"/>
    <col min="12296" max="12296" width="15.5" style="17" customWidth="1"/>
    <col min="12297" max="12297" width="15.83203125" style="17" customWidth="1"/>
    <col min="12298" max="12298" width="19.5" style="17" customWidth="1"/>
    <col min="12299" max="12299" width="15.83203125" style="17" customWidth="1"/>
    <col min="12300" max="12300" width="14.33203125" style="17" customWidth="1"/>
    <col min="12301" max="12301" width="15.83203125" style="17" customWidth="1"/>
    <col min="12302" max="12302" width="17.6640625" style="17" customWidth="1"/>
    <col min="12303" max="12303" width="19.6640625" style="17" customWidth="1"/>
    <col min="12304" max="12304" width="14.5" style="17" customWidth="1"/>
    <col min="12305" max="12540" width="9.33203125" style="17"/>
    <col min="12541" max="12541" width="12.1640625" style="17" customWidth="1"/>
    <col min="12542" max="12542" width="30" style="17" customWidth="1"/>
    <col min="12543" max="12543" width="24.5" style="17" customWidth="1"/>
    <col min="12544" max="12544" width="17.1640625" style="17" customWidth="1"/>
    <col min="12545" max="12545" width="15.33203125" style="17" customWidth="1"/>
    <col min="12546" max="12546" width="13.5" style="17" customWidth="1"/>
    <col min="12547" max="12548" width="12.83203125" style="17" customWidth="1"/>
    <col min="12549" max="12549" width="15" style="17" customWidth="1"/>
    <col min="12550" max="12550" width="16.83203125" style="17" customWidth="1"/>
    <col min="12551" max="12551" width="16.1640625" style="17" customWidth="1"/>
    <col min="12552" max="12552" width="15.5" style="17" customWidth="1"/>
    <col min="12553" max="12553" width="15.83203125" style="17" customWidth="1"/>
    <col min="12554" max="12554" width="19.5" style="17" customWidth="1"/>
    <col min="12555" max="12555" width="15.83203125" style="17" customWidth="1"/>
    <col min="12556" max="12556" width="14.33203125" style="17" customWidth="1"/>
    <col min="12557" max="12557" width="15.83203125" style="17" customWidth="1"/>
    <col min="12558" max="12558" width="17.6640625" style="17" customWidth="1"/>
    <col min="12559" max="12559" width="19.6640625" style="17" customWidth="1"/>
    <col min="12560" max="12560" width="14.5" style="17" customWidth="1"/>
    <col min="12561" max="12796" width="9.33203125" style="17"/>
    <col min="12797" max="12797" width="12.1640625" style="17" customWidth="1"/>
    <col min="12798" max="12798" width="30" style="17" customWidth="1"/>
    <col min="12799" max="12799" width="24.5" style="17" customWidth="1"/>
    <col min="12800" max="12800" width="17.1640625" style="17" customWidth="1"/>
    <col min="12801" max="12801" width="15.33203125" style="17" customWidth="1"/>
    <col min="12802" max="12802" width="13.5" style="17" customWidth="1"/>
    <col min="12803" max="12804" width="12.83203125" style="17" customWidth="1"/>
    <col min="12805" max="12805" width="15" style="17" customWidth="1"/>
    <col min="12806" max="12806" width="16.83203125" style="17" customWidth="1"/>
    <col min="12807" max="12807" width="16.1640625" style="17" customWidth="1"/>
    <col min="12808" max="12808" width="15.5" style="17" customWidth="1"/>
    <col min="12809" max="12809" width="15.83203125" style="17" customWidth="1"/>
    <col min="12810" max="12810" width="19.5" style="17" customWidth="1"/>
    <col min="12811" max="12811" width="15.83203125" style="17" customWidth="1"/>
    <col min="12812" max="12812" width="14.33203125" style="17" customWidth="1"/>
    <col min="12813" max="12813" width="15.83203125" style="17" customWidth="1"/>
    <col min="12814" max="12814" width="17.6640625" style="17" customWidth="1"/>
    <col min="12815" max="12815" width="19.6640625" style="17" customWidth="1"/>
    <col min="12816" max="12816" width="14.5" style="17" customWidth="1"/>
    <col min="12817" max="13052" width="9.33203125" style="17"/>
    <col min="13053" max="13053" width="12.1640625" style="17" customWidth="1"/>
    <col min="13054" max="13054" width="30" style="17" customWidth="1"/>
    <col min="13055" max="13055" width="24.5" style="17" customWidth="1"/>
    <col min="13056" max="13056" width="17.1640625" style="17" customWidth="1"/>
    <col min="13057" max="13057" width="15.33203125" style="17" customWidth="1"/>
    <col min="13058" max="13058" width="13.5" style="17" customWidth="1"/>
    <col min="13059" max="13060" width="12.83203125" style="17" customWidth="1"/>
    <col min="13061" max="13061" width="15" style="17" customWidth="1"/>
    <col min="13062" max="13062" width="16.83203125" style="17" customWidth="1"/>
    <col min="13063" max="13063" width="16.1640625" style="17" customWidth="1"/>
    <col min="13064" max="13064" width="15.5" style="17" customWidth="1"/>
    <col min="13065" max="13065" width="15.83203125" style="17" customWidth="1"/>
    <col min="13066" max="13066" width="19.5" style="17" customWidth="1"/>
    <col min="13067" max="13067" width="15.83203125" style="17" customWidth="1"/>
    <col min="13068" max="13068" width="14.33203125" style="17" customWidth="1"/>
    <col min="13069" max="13069" width="15.83203125" style="17" customWidth="1"/>
    <col min="13070" max="13070" width="17.6640625" style="17" customWidth="1"/>
    <col min="13071" max="13071" width="19.6640625" style="17" customWidth="1"/>
    <col min="13072" max="13072" width="14.5" style="17" customWidth="1"/>
    <col min="13073" max="13308" width="9.33203125" style="17"/>
    <col min="13309" max="13309" width="12.1640625" style="17" customWidth="1"/>
    <col min="13310" max="13310" width="30" style="17" customWidth="1"/>
    <col min="13311" max="13311" width="24.5" style="17" customWidth="1"/>
    <col min="13312" max="13312" width="17.1640625" style="17" customWidth="1"/>
    <col min="13313" max="13313" width="15.33203125" style="17" customWidth="1"/>
    <col min="13314" max="13314" width="13.5" style="17" customWidth="1"/>
    <col min="13315" max="13316" width="12.83203125" style="17" customWidth="1"/>
    <col min="13317" max="13317" width="15" style="17" customWidth="1"/>
    <col min="13318" max="13318" width="16.83203125" style="17" customWidth="1"/>
    <col min="13319" max="13319" width="16.1640625" style="17" customWidth="1"/>
    <col min="13320" max="13320" width="15.5" style="17" customWidth="1"/>
    <col min="13321" max="13321" width="15.83203125" style="17" customWidth="1"/>
    <col min="13322" max="13322" width="19.5" style="17" customWidth="1"/>
    <col min="13323" max="13323" width="15.83203125" style="17" customWidth="1"/>
    <col min="13324" max="13324" width="14.33203125" style="17" customWidth="1"/>
    <col min="13325" max="13325" width="15.83203125" style="17" customWidth="1"/>
    <col min="13326" max="13326" width="17.6640625" style="17" customWidth="1"/>
    <col min="13327" max="13327" width="19.6640625" style="17" customWidth="1"/>
    <col min="13328" max="13328" width="14.5" style="17" customWidth="1"/>
    <col min="13329" max="13564" width="9.33203125" style="17"/>
    <col min="13565" max="13565" width="12.1640625" style="17" customWidth="1"/>
    <col min="13566" max="13566" width="30" style="17" customWidth="1"/>
    <col min="13567" max="13567" width="24.5" style="17" customWidth="1"/>
    <col min="13568" max="13568" width="17.1640625" style="17" customWidth="1"/>
    <col min="13569" max="13569" width="15.33203125" style="17" customWidth="1"/>
    <col min="13570" max="13570" width="13.5" style="17" customWidth="1"/>
    <col min="13571" max="13572" width="12.83203125" style="17" customWidth="1"/>
    <col min="13573" max="13573" width="15" style="17" customWidth="1"/>
    <col min="13574" max="13574" width="16.83203125" style="17" customWidth="1"/>
    <col min="13575" max="13575" width="16.1640625" style="17" customWidth="1"/>
    <col min="13576" max="13576" width="15.5" style="17" customWidth="1"/>
    <col min="13577" max="13577" width="15.83203125" style="17" customWidth="1"/>
    <col min="13578" max="13578" width="19.5" style="17" customWidth="1"/>
    <col min="13579" max="13579" width="15.83203125" style="17" customWidth="1"/>
    <col min="13580" max="13580" width="14.33203125" style="17" customWidth="1"/>
    <col min="13581" max="13581" width="15.83203125" style="17" customWidth="1"/>
    <col min="13582" max="13582" width="17.6640625" style="17" customWidth="1"/>
    <col min="13583" max="13583" width="19.6640625" style="17" customWidth="1"/>
    <col min="13584" max="13584" width="14.5" style="17" customWidth="1"/>
    <col min="13585" max="13820" width="9.33203125" style="17"/>
    <col min="13821" max="13821" width="12.1640625" style="17" customWidth="1"/>
    <col min="13822" max="13822" width="30" style="17" customWidth="1"/>
    <col min="13823" max="13823" width="24.5" style="17" customWidth="1"/>
    <col min="13824" max="13824" width="17.1640625" style="17" customWidth="1"/>
    <col min="13825" max="13825" width="15.33203125" style="17" customWidth="1"/>
    <col min="13826" max="13826" width="13.5" style="17" customWidth="1"/>
    <col min="13827" max="13828" width="12.83203125" style="17" customWidth="1"/>
    <col min="13829" max="13829" width="15" style="17" customWidth="1"/>
    <col min="13830" max="13830" width="16.83203125" style="17" customWidth="1"/>
    <col min="13831" max="13831" width="16.1640625" style="17" customWidth="1"/>
    <col min="13832" max="13832" width="15.5" style="17" customWidth="1"/>
    <col min="13833" max="13833" width="15.83203125" style="17" customWidth="1"/>
    <col min="13834" max="13834" width="19.5" style="17" customWidth="1"/>
    <col min="13835" max="13835" width="15.83203125" style="17" customWidth="1"/>
    <col min="13836" max="13836" width="14.33203125" style="17" customWidth="1"/>
    <col min="13837" max="13837" width="15.83203125" style="17" customWidth="1"/>
    <col min="13838" max="13838" width="17.6640625" style="17" customWidth="1"/>
    <col min="13839" max="13839" width="19.6640625" style="17" customWidth="1"/>
    <col min="13840" max="13840" width="14.5" style="17" customWidth="1"/>
    <col min="13841" max="14076" width="9.33203125" style="17"/>
    <col min="14077" max="14077" width="12.1640625" style="17" customWidth="1"/>
    <col min="14078" max="14078" width="30" style="17" customWidth="1"/>
    <col min="14079" max="14079" width="24.5" style="17" customWidth="1"/>
    <col min="14080" max="14080" width="17.1640625" style="17" customWidth="1"/>
    <col min="14081" max="14081" width="15.33203125" style="17" customWidth="1"/>
    <col min="14082" max="14082" width="13.5" style="17" customWidth="1"/>
    <col min="14083" max="14084" width="12.83203125" style="17" customWidth="1"/>
    <col min="14085" max="14085" width="15" style="17" customWidth="1"/>
    <col min="14086" max="14086" width="16.83203125" style="17" customWidth="1"/>
    <col min="14087" max="14087" width="16.1640625" style="17" customWidth="1"/>
    <col min="14088" max="14088" width="15.5" style="17" customWidth="1"/>
    <col min="14089" max="14089" width="15.83203125" style="17" customWidth="1"/>
    <col min="14090" max="14090" width="19.5" style="17" customWidth="1"/>
    <col min="14091" max="14091" width="15.83203125" style="17" customWidth="1"/>
    <col min="14092" max="14092" width="14.33203125" style="17" customWidth="1"/>
    <col min="14093" max="14093" width="15.83203125" style="17" customWidth="1"/>
    <col min="14094" max="14094" width="17.6640625" style="17" customWidth="1"/>
    <col min="14095" max="14095" width="19.6640625" style="17" customWidth="1"/>
    <col min="14096" max="14096" width="14.5" style="17" customWidth="1"/>
    <col min="14097" max="14332" width="9.33203125" style="17"/>
    <col min="14333" max="14333" width="12.1640625" style="17" customWidth="1"/>
    <col min="14334" max="14334" width="30" style="17" customWidth="1"/>
    <col min="14335" max="14335" width="24.5" style="17" customWidth="1"/>
    <col min="14336" max="14336" width="17.1640625" style="17" customWidth="1"/>
    <col min="14337" max="14337" width="15.33203125" style="17" customWidth="1"/>
    <col min="14338" max="14338" width="13.5" style="17" customWidth="1"/>
    <col min="14339" max="14340" width="12.83203125" style="17" customWidth="1"/>
    <col min="14341" max="14341" width="15" style="17" customWidth="1"/>
    <col min="14342" max="14342" width="16.83203125" style="17" customWidth="1"/>
    <col min="14343" max="14343" width="16.1640625" style="17" customWidth="1"/>
    <col min="14344" max="14344" width="15.5" style="17" customWidth="1"/>
    <col min="14345" max="14345" width="15.83203125" style="17" customWidth="1"/>
    <col min="14346" max="14346" width="19.5" style="17" customWidth="1"/>
    <col min="14347" max="14347" width="15.83203125" style="17" customWidth="1"/>
    <col min="14348" max="14348" width="14.33203125" style="17" customWidth="1"/>
    <col min="14349" max="14349" width="15.83203125" style="17" customWidth="1"/>
    <col min="14350" max="14350" width="17.6640625" style="17" customWidth="1"/>
    <col min="14351" max="14351" width="19.6640625" style="17" customWidth="1"/>
    <col min="14352" max="14352" width="14.5" style="17" customWidth="1"/>
    <col min="14353" max="14588" width="9.33203125" style="17"/>
    <col min="14589" max="14589" width="12.1640625" style="17" customWidth="1"/>
    <col min="14590" max="14590" width="30" style="17" customWidth="1"/>
    <col min="14591" max="14591" width="24.5" style="17" customWidth="1"/>
    <col min="14592" max="14592" width="17.1640625" style="17" customWidth="1"/>
    <col min="14593" max="14593" width="15.33203125" style="17" customWidth="1"/>
    <col min="14594" max="14594" width="13.5" style="17" customWidth="1"/>
    <col min="14595" max="14596" width="12.83203125" style="17" customWidth="1"/>
    <col min="14597" max="14597" width="15" style="17" customWidth="1"/>
    <col min="14598" max="14598" width="16.83203125" style="17" customWidth="1"/>
    <col min="14599" max="14599" width="16.1640625" style="17" customWidth="1"/>
    <col min="14600" max="14600" width="15.5" style="17" customWidth="1"/>
    <col min="14601" max="14601" width="15.83203125" style="17" customWidth="1"/>
    <col min="14602" max="14602" width="19.5" style="17" customWidth="1"/>
    <col min="14603" max="14603" width="15.83203125" style="17" customWidth="1"/>
    <col min="14604" max="14604" width="14.33203125" style="17" customWidth="1"/>
    <col min="14605" max="14605" width="15.83203125" style="17" customWidth="1"/>
    <col min="14606" max="14606" width="17.6640625" style="17" customWidth="1"/>
    <col min="14607" max="14607" width="19.6640625" style="17" customWidth="1"/>
    <col min="14608" max="14608" width="14.5" style="17" customWidth="1"/>
    <col min="14609" max="14844" width="9.33203125" style="17"/>
    <col min="14845" max="14845" width="12.1640625" style="17" customWidth="1"/>
    <col min="14846" max="14846" width="30" style="17" customWidth="1"/>
    <col min="14847" max="14847" width="24.5" style="17" customWidth="1"/>
    <col min="14848" max="14848" width="17.1640625" style="17" customWidth="1"/>
    <col min="14849" max="14849" width="15.33203125" style="17" customWidth="1"/>
    <col min="14850" max="14850" width="13.5" style="17" customWidth="1"/>
    <col min="14851" max="14852" width="12.83203125" style="17" customWidth="1"/>
    <col min="14853" max="14853" width="15" style="17" customWidth="1"/>
    <col min="14854" max="14854" width="16.83203125" style="17" customWidth="1"/>
    <col min="14855" max="14855" width="16.1640625" style="17" customWidth="1"/>
    <col min="14856" max="14856" width="15.5" style="17" customWidth="1"/>
    <col min="14857" max="14857" width="15.83203125" style="17" customWidth="1"/>
    <col min="14858" max="14858" width="19.5" style="17" customWidth="1"/>
    <col min="14859" max="14859" width="15.83203125" style="17" customWidth="1"/>
    <col min="14860" max="14860" width="14.33203125" style="17" customWidth="1"/>
    <col min="14861" max="14861" width="15.83203125" style="17" customWidth="1"/>
    <col min="14862" max="14862" width="17.6640625" style="17" customWidth="1"/>
    <col min="14863" max="14863" width="19.6640625" style="17" customWidth="1"/>
    <col min="14864" max="14864" width="14.5" style="17" customWidth="1"/>
    <col min="14865" max="15100" width="9.33203125" style="17"/>
    <col min="15101" max="15101" width="12.1640625" style="17" customWidth="1"/>
    <col min="15102" max="15102" width="30" style="17" customWidth="1"/>
    <col min="15103" max="15103" width="24.5" style="17" customWidth="1"/>
    <col min="15104" max="15104" width="17.1640625" style="17" customWidth="1"/>
    <col min="15105" max="15105" width="15.33203125" style="17" customWidth="1"/>
    <col min="15106" max="15106" width="13.5" style="17" customWidth="1"/>
    <col min="15107" max="15108" width="12.83203125" style="17" customWidth="1"/>
    <col min="15109" max="15109" width="15" style="17" customWidth="1"/>
    <col min="15110" max="15110" width="16.83203125" style="17" customWidth="1"/>
    <col min="15111" max="15111" width="16.1640625" style="17" customWidth="1"/>
    <col min="15112" max="15112" width="15.5" style="17" customWidth="1"/>
    <col min="15113" max="15113" width="15.83203125" style="17" customWidth="1"/>
    <col min="15114" max="15114" width="19.5" style="17" customWidth="1"/>
    <col min="15115" max="15115" width="15.83203125" style="17" customWidth="1"/>
    <col min="15116" max="15116" width="14.33203125" style="17" customWidth="1"/>
    <col min="15117" max="15117" width="15.83203125" style="17" customWidth="1"/>
    <col min="15118" max="15118" width="17.6640625" style="17" customWidth="1"/>
    <col min="15119" max="15119" width="19.6640625" style="17" customWidth="1"/>
    <col min="15120" max="15120" width="14.5" style="17" customWidth="1"/>
    <col min="15121" max="15356" width="9.33203125" style="17"/>
    <col min="15357" max="15357" width="12.1640625" style="17" customWidth="1"/>
    <col min="15358" max="15358" width="30" style="17" customWidth="1"/>
    <col min="15359" max="15359" width="24.5" style="17" customWidth="1"/>
    <col min="15360" max="15360" width="17.1640625" style="17" customWidth="1"/>
    <col min="15361" max="15361" width="15.33203125" style="17" customWidth="1"/>
    <col min="15362" max="15362" width="13.5" style="17" customWidth="1"/>
    <col min="15363" max="15364" width="12.83203125" style="17" customWidth="1"/>
    <col min="15365" max="15365" width="15" style="17" customWidth="1"/>
    <col min="15366" max="15366" width="16.83203125" style="17" customWidth="1"/>
    <col min="15367" max="15367" width="16.1640625" style="17" customWidth="1"/>
    <col min="15368" max="15368" width="15.5" style="17" customWidth="1"/>
    <col min="15369" max="15369" width="15.83203125" style="17" customWidth="1"/>
    <col min="15370" max="15370" width="19.5" style="17" customWidth="1"/>
    <col min="15371" max="15371" width="15.83203125" style="17" customWidth="1"/>
    <col min="15372" max="15372" width="14.33203125" style="17" customWidth="1"/>
    <col min="15373" max="15373" width="15.83203125" style="17" customWidth="1"/>
    <col min="15374" max="15374" width="17.6640625" style="17" customWidth="1"/>
    <col min="15375" max="15375" width="19.6640625" style="17" customWidth="1"/>
    <col min="15376" max="15376" width="14.5" style="17" customWidth="1"/>
    <col min="15377" max="15612" width="9.33203125" style="17"/>
    <col min="15613" max="15613" width="12.1640625" style="17" customWidth="1"/>
    <col min="15614" max="15614" width="30" style="17" customWidth="1"/>
    <col min="15615" max="15615" width="24.5" style="17" customWidth="1"/>
    <col min="15616" max="15616" width="17.1640625" style="17" customWidth="1"/>
    <col min="15617" max="15617" width="15.33203125" style="17" customWidth="1"/>
    <col min="15618" max="15618" width="13.5" style="17" customWidth="1"/>
    <col min="15619" max="15620" width="12.83203125" style="17" customWidth="1"/>
    <col min="15621" max="15621" width="15" style="17" customWidth="1"/>
    <col min="15622" max="15622" width="16.83203125" style="17" customWidth="1"/>
    <col min="15623" max="15623" width="16.1640625" style="17" customWidth="1"/>
    <col min="15624" max="15624" width="15.5" style="17" customWidth="1"/>
    <col min="15625" max="15625" width="15.83203125" style="17" customWidth="1"/>
    <col min="15626" max="15626" width="19.5" style="17" customWidth="1"/>
    <col min="15627" max="15627" width="15.83203125" style="17" customWidth="1"/>
    <col min="15628" max="15628" width="14.33203125" style="17" customWidth="1"/>
    <col min="15629" max="15629" width="15.83203125" style="17" customWidth="1"/>
    <col min="15630" max="15630" width="17.6640625" style="17" customWidth="1"/>
    <col min="15631" max="15631" width="19.6640625" style="17" customWidth="1"/>
    <col min="15632" max="15632" width="14.5" style="17" customWidth="1"/>
    <col min="15633" max="15868" width="9.33203125" style="17"/>
    <col min="15869" max="15869" width="12.1640625" style="17" customWidth="1"/>
    <col min="15870" max="15870" width="30" style="17" customWidth="1"/>
    <col min="15871" max="15871" width="24.5" style="17" customWidth="1"/>
    <col min="15872" max="15872" width="17.1640625" style="17" customWidth="1"/>
    <col min="15873" max="15873" width="15.33203125" style="17" customWidth="1"/>
    <col min="15874" max="15874" width="13.5" style="17" customWidth="1"/>
    <col min="15875" max="15876" width="12.83203125" style="17" customWidth="1"/>
    <col min="15877" max="15877" width="15" style="17" customWidth="1"/>
    <col min="15878" max="15878" width="16.83203125" style="17" customWidth="1"/>
    <col min="15879" max="15879" width="16.1640625" style="17" customWidth="1"/>
    <col min="15880" max="15880" width="15.5" style="17" customWidth="1"/>
    <col min="15881" max="15881" width="15.83203125" style="17" customWidth="1"/>
    <col min="15882" max="15882" width="19.5" style="17" customWidth="1"/>
    <col min="15883" max="15883" width="15.83203125" style="17" customWidth="1"/>
    <col min="15884" max="15884" width="14.33203125" style="17" customWidth="1"/>
    <col min="15885" max="15885" width="15.83203125" style="17" customWidth="1"/>
    <col min="15886" max="15886" width="17.6640625" style="17" customWidth="1"/>
    <col min="15887" max="15887" width="19.6640625" style="17" customWidth="1"/>
    <col min="15888" max="15888" width="14.5" style="17" customWidth="1"/>
    <col min="15889" max="16124" width="9.33203125" style="17"/>
    <col min="16125" max="16125" width="12.1640625" style="17" customWidth="1"/>
    <col min="16126" max="16126" width="30" style="17" customWidth="1"/>
    <col min="16127" max="16127" width="24.5" style="17" customWidth="1"/>
    <col min="16128" max="16128" width="17.1640625" style="17" customWidth="1"/>
    <col min="16129" max="16129" width="15.33203125" style="17" customWidth="1"/>
    <col min="16130" max="16130" width="13.5" style="17" customWidth="1"/>
    <col min="16131" max="16132" width="12.83203125" style="17" customWidth="1"/>
    <col min="16133" max="16133" width="15" style="17" customWidth="1"/>
    <col min="16134" max="16134" width="16.83203125" style="17" customWidth="1"/>
    <col min="16135" max="16135" width="16.1640625" style="17" customWidth="1"/>
    <col min="16136" max="16136" width="15.5" style="17" customWidth="1"/>
    <col min="16137" max="16137" width="15.83203125" style="17" customWidth="1"/>
    <col min="16138" max="16138" width="19.5" style="17" customWidth="1"/>
    <col min="16139" max="16139" width="15.83203125" style="17" customWidth="1"/>
    <col min="16140" max="16140" width="14.33203125" style="17" customWidth="1"/>
    <col min="16141" max="16141" width="15.83203125" style="17" customWidth="1"/>
    <col min="16142" max="16142" width="17.6640625" style="17" customWidth="1"/>
    <col min="16143" max="16143" width="19.6640625" style="17" customWidth="1"/>
    <col min="16144" max="16144" width="14.5" style="17" customWidth="1"/>
    <col min="16145" max="16384" width="9.33203125" style="17"/>
  </cols>
  <sheetData>
    <row r="1" spans="1:21" s="25" customFormat="1" ht="15.75" x14ac:dyDescent="0.25">
      <c r="G1" s="26"/>
      <c r="I1" s="27"/>
      <c r="J1" s="27"/>
      <c r="K1" s="27"/>
      <c r="L1" s="27"/>
      <c r="M1" s="27"/>
      <c r="N1" s="27"/>
      <c r="O1" s="27"/>
      <c r="P1" s="27"/>
      <c r="Q1" s="27"/>
      <c r="R1" s="27"/>
      <c r="S1" s="27"/>
    </row>
    <row r="2" spans="1:21" s="25" customFormat="1" ht="15.75" x14ac:dyDescent="0.25">
      <c r="A2" s="45"/>
      <c r="G2" s="26"/>
      <c r="I2" s="27"/>
      <c r="J2" s="27"/>
      <c r="K2" s="27"/>
      <c r="L2" s="27"/>
      <c r="M2" s="27"/>
      <c r="N2" s="27"/>
      <c r="O2" s="27"/>
      <c r="P2" s="27"/>
      <c r="Q2" s="27"/>
      <c r="R2" s="27"/>
      <c r="S2" s="27"/>
    </row>
    <row r="3" spans="1:21" s="25" customFormat="1" ht="15.75" x14ac:dyDescent="0.25">
      <c r="A3" s="45"/>
      <c r="G3" s="26"/>
      <c r="I3" s="27"/>
      <c r="J3" s="27"/>
      <c r="K3" s="27"/>
      <c r="L3" s="27"/>
      <c r="M3" s="27"/>
      <c r="N3" s="27"/>
      <c r="O3" s="27"/>
      <c r="P3" s="27"/>
      <c r="Q3" s="27"/>
      <c r="R3" s="27"/>
      <c r="S3" s="27"/>
    </row>
    <row r="4" spans="1:21" x14ac:dyDescent="0.2">
      <c r="A4" s="45"/>
    </row>
    <row r="5" spans="1:21" x14ac:dyDescent="0.2">
      <c r="A5" s="45"/>
    </row>
    <row r="6" spans="1:21" ht="15.75" x14ac:dyDescent="0.25">
      <c r="A6" s="101" t="s">
        <v>25</v>
      </c>
      <c r="B6" s="101"/>
      <c r="C6" s="101"/>
      <c r="D6" s="101"/>
      <c r="E6" s="101"/>
      <c r="F6" s="101"/>
      <c r="G6" s="101"/>
      <c r="H6" s="101"/>
      <c r="I6" s="101"/>
      <c r="J6" s="101"/>
      <c r="K6" s="101"/>
      <c r="L6" s="101"/>
      <c r="M6" s="101"/>
      <c r="N6" s="101"/>
      <c r="O6" s="101"/>
      <c r="P6" s="101"/>
      <c r="Q6" s="101"/>
      <c r="R6" s="101"/>
      <c r="S6" s="101"/>
      <c r="T6" s="101"/>
      <c r="U6" s="101"/>
    </row>
    <row r="7" spans="1:21" ht="15.75" x14ac:dyDescent="0.25">
      <c r="A7" s="101"/>
      <c r="B7" s="101"/>
      <c r="C7" s="101"/>
      <c r="D7" s="101"/>
      <c r="E7" s="101"/>
      <c r="F7" s="101"/>
      <c r="G7" s="101"/>
      <c r="H7" s="101"/>
      <c r="I7" s="101"/>
      <c r="J7" s="101"/>
      <c r="K7" s="101"/>
      <c r="L7" s="101"/>
      <c r="M7" s="101"/>
      <c r="N7" s="101"/>
      <c r="O7" s="101"/>
      <c r="P7" s="101"/>
      <c r="Q7" s="101"/>
      <c r="R7" s="101"/>
      <c r="S7" s="101"/>
      <c r="T7" s="101"/>
      <c r="U7" s="101"/>
    </row>
    <row r="8" spans="1:21" ht="15.75" x14ac:dyDescent="0.25">
      <c r="A8" s="50"/>
      <c r="B8" s="50"/>
      <c r="C8" s="50"/>
      <c r="D8" s="50"/>
      <c r="E8" s="50"/>
      <c r="F8" s="50"/>
      <c r="G8" s="50"/>
      <c r="H8" s="50"/>
      <c r="I8" s="50"/>
      <c r="J8" s="50"/>
      <c r="K8" s="50"/>
      <c r="L8" s="50"/>
      <c r="M8" s="50"/>
      <c r="N8" s="50"/>
      <c r="O8" s="50"/>
      <c r="P8" s="50"/>
      <c r="Q8" s="50"/>
      <c r="R8" s="50"/>
      <c r="S8" s="50"/>
      <c r="T8" s="50"/>
      <c r="U8" s="50"/>
    </row>
    <row r="9" spans="1:21" ht="15.75" x14ac:dyDescent="0.25">
      <c r="A9" s="28"/>
      <c r="B9" s="28"/>
      <c r="C9" s="28"/>
      <c r="D9" s="28"/>
      <c r="E9" s="28"/>
      <c r="F9" s="28"/>
      <c r="G9" s="28"/>
      <c r="I9" s="29" t="s">
        <v>33</v>
      </c>
      <c r="J9" s="82">
        <v>2019</v>
      </c>
      <c r="K9" s="28" t="s">
        <v>34</v>
      </c>
      <c r="L9" s="82" t="s">
        <v>80</v>
      </c>
      <c r="M9" s="28" t="s">
        <v>35</v>
      </c>
      <c r="N9" s="28"/>
      <c r="O9" s="28"/>
      <c r="P9" s="28"/>
      <c r="Q9" s="28"/>
      <c r="R9" s="28"/>
    </row>
    <row r="10" spans="1:21" ht="15.75" x14ac:dyDescent="0.25">
      <c r="A10" s="72"/>
      <c r="B10" s="72"/>
      <c r="C10" s="72"/>
      <c r="D10" s="72"/>
      <c r="E10" s="72"/>
      <c r="F10" s="72"/>
      <c r="G10" s="72"/>
      <c r="I10" s="72"/>
      <c r="J10" s="72"/>
      <c r="K10" s="72"/>
      <c r="L10" s="72"/>
      <c r="M10" s="72"/>
      <c r="N10" s="72"/>
      <c r="O10" s="72"/>
      <c r="P10" s="72"/>
      <c r="Q10" s="72"/>
      <c r="R10" s="72"/>
    </row>
    <row r="11" spans="1:21" ht="15" customHeight="1" x14ac:dyDescent="0.25">
      <c r="A11" s="46"/>
      <c r="B11" s="46"/>
      <c r="C11" s="46"/>
      <c r="D11" s="46"/>
      <c r="E11" s="46"/>
      <c r="F11" s="46"/>
      <c r="G11" s="46"/>
      <c r="I11" s="46"/>
      <c r="J11" s="47" t="s">
        <v>41</v>
      </c>
      <c r="K11" s="83" t="s">
        <v>81</v>
      </c>
      <c r="L11" s="46"/>
      <c r="M11" s="46"/>
      <c r="N11" s="46"/>
      <c r="O11" s="46"/>
      <c r="P11" s="46"/>
      <c r="Q11" s="46"/>
      <c r="R11" s="46"/>
    </row>
    <row r="12" spans="1:21" ht="15.75" x14ac:dyDescent="0.25">
      <c r="A12" s="18"/>
      <c r="B12" s="18"/>
      <c r="C12" s="18"/>
      <c r="D12" s="18"/>
      <c r="E12" s="18"/>
      <c r="F12" s="18"/>
      <c r="G12" s="18"/>
      <c r="H12" s="18"/>
      <c r="I12" s="18"/>
      <c r="J12" s="18"/>
      <c r="K12" s="18"/>
      <c r="L12" s="18"/>
      <c r="M12" s="18"/>
      <c r="N12" s="18"/>
      <c r="O12" s="18"/>
      <c r="P12" s="18"/>
      <c r="Q12" s="18"/>
      <c r="R12" s="18"/>
    </row>
    <row r="13" spans="1:21" x14ac:dyDescent="0.2">
      <c r="A13" s="89" t="s">
        <v>36</v>
      </c>
      <c r="B13" s="89"/>
      <c r="C13" s="89"/>
      <c r="D13" s="89"/>
      <c r="E13" s="89"/>
      <c r="F13" s="89"/>
      <c r="G13" s="89"/>
      <c r="H13" s="89"/>
      <c r="I13" s="89"/>
      <c r="J13" s="89"/>
      <c r="K13" s="89"/>
      <c r="L13" s="73"/>
    </row>
    <row r="14" spans="1:21" ht="12.75" customHeight="1" x14ac:dyDescent="0.2">
      <c r="A14" s="103" t="s">
        <v>21</v>
      </c>
      <c r="B14" s="104"/>
      <c r="C14" s="104"/>
      <c r="D14" s="105"/>
      <c r="E14" s="102"/>
      <c r="F14" s="102"/>
      <c r="G14" s="102"/>
      <c r="H14" s="102"/>
      <c r="I14" s="102"/>
      <c r="J14" s="102"/>
      <c r="K14" s="102"/>
      <c r="L14" s="102"/>
      <c r="M14" s="102"/>
      <c r="N14" s="102"/>
      <c r="O14" s="102"/>
      <c r="P14" s="102"/>
      <c r="Q14" s="102"/>
      <c r="R14" s="102"/>
      <c r="S14" s="102"/>
      <c r="T14" s="102"/>
      <c r="U14" s="102"/>
    </row>
    <row r="15" spans="1:21" ht="12.75" customHeight="1" x14ac:dyDescent="0.2">
      <c r="A15" s="103" t="s">
        <v>29</v>
      </c>
      <c r="B15" s="104"/>
      <c r="C15" s="104"/>
      <c r="D15" s="105"/>
      <c r="E15" s="102"/>
      <c r="F15" s="102"/>
      <c r="G15" s="102"/>
      <c r="H15" s="102"/>
      <c r="I15" s="102"/>
      <c r="J15" s="102"/>
      <c r="K15" s="102"/>
      <c r="L15" s="102"/>
      <c r="M15" s="102"/>
      <c r="N15" s="102"/>
      <c r="O15" s="102"/>
      <c r="P15" s="102"/>
      <c r="Q15" s="102"/>
      <c r="R15" s="102"/>
      <c r="S15" s="102"/>
      <c r="T15" s="102"/>
      <c r="U15" s="102"/>
    </row>
    <row r="16" spans="1:21" x14ac:dyDescent="0.2">
      <c r="A16" s="36"/>
      <c r="B16" s="36"/>
      <c r="C16" s="36"/>
      <c r="D16" s="36"/>
      <c r="E16" s="37"/>
      <c r="F16" s="37"/>
      <c r="G16" s="37"/>
      <c r="H16" s="37"/>
      <c r="I16" s="37"/>
      <c r="J16" s="37"/>
      <c r="K16" s="37"/>
      <c r="L16" s="37"/>
    </row>
    <row r="17" spans="1:21" x14ac:dyDescent="0.2">
      <c r="A17" s="89" t="s">
        <v>37</v>
      </c>
      <c r="B17" s="89"/>
      <c r="C17" s="89"/>
      <c r="D17" s="89"/>
      <c r="E17" s="89"/>
      <c r="F17" s="89"/>
      <c r="G17" s="89"/>
      <c r="H17" s="89"/>
      <c r="I17" s="89"/>
      <c r="J17" s="89"/>
      <c r="K17" s="89"/>
      <c r="L17" s="73"/>
    </row>
    <row r="18" spans="1:21" ht="17.25" customHeight="1" x14ac:dyDescent="0.2">
      <c r="A18" s="96" t="s">
        <v>90</v>
      </c>
      <c r="B18" s="96"/>
      <c r="C18" s="96"/>
      <c r="D18" s="80" t="s">
        <v>78</v>
      </c>
      <c r="E18" s="79">
        <f>+IF(D18="Biudžetinė",0.0014,IF(D18="Verslo įm. ir kt.",0.0046,IF(D18="Kitos organizacijos**",0.003,0)))</f>
        <v>3.0000000000000001E-3</v>
      </c>
      <c r="F18" s="77"/>
      <c r="G18" s="78"/>
      <c r="H18" s="73"/>
      <c r="I18" s="73"/>
      <c r="J18" s="73"/>
      <c r="K18" s="73"/>
      <c r="L18" s="73"/>
    </row>
    <row r="19" spans="1:21" x14ac:dyDescent="0.2">
      <c r="E19" s="38"/>
    </row>
    <row r="20" spans="1:21" s="19" customFormat="1" ht="16.5" customHeight="1" x14ac:dyDescent="0.2">
      <c r="A20" s="92" t="s">
        <v>5</v>
      </c>
      <c r="B20" s="92" t="s">
        <v>6</v>
      </c>
      <c r="C20" s="92" t="s">
        <v>7</v>
      </c>
      <c r="D20" s="93" t="s">
        <v>74</v>
      </c>
      <c r="E20" s="92" t="s">
        <v>8</v>
      </c>
      <c r="F20" s="92" t="s">
        <v>42</v>
      </c>
      <c r="G20" s="97" t="s">
        <v>9</v>
      </c>
      <c r="H20" s="98"/>
      <c r="I20" s="98"/>
      <c r="J20" s="98"/>
      <c r="K20" s="99"/>
      <c r="L20" s="93" t="s">
        <v>49</v>
      </c>
      <c r="M20" s="93" t="s">
        <v>38</v>
      </c>
      <c r="N20" s="92" t="s">
        <v>10</v>
      </c>
      <c r="O20" s="92" t="s">
        <v>48</v>
      </c>
      <c r="P20" s="92" t="s">
        <v>16</v>
      </c>
      <c r="Q20" s="92" t="s">
        <v>22</v>
      </c>
      <c r="R20" s="92" t="s">
        <v>23</v>
      </c>
      <c r="S20" s="92" t="s">
        <v>26</v>
      </c>
      <c r="T20" s="92" t="s">
        <v>24</v>
      </c>
      <c r="U20" s="93" t="s">
        <v>69</v>
      </c>
    </row>
    <row r="21" spans="1:21" s="19" customFormat="1" ht="12.75" customHeight="1" x14ac:dyDescent="0.2">
      <c r="A21" s="92"/>
      <c r="B21" s="92"/>
      <c r="C21" s="92"/>
      <c r="D21" s="94"/>
      <c r="E21" s="92"/>
      <c r="F21" s="92"/>
      <c r="G21" s="92" t="s">
        <v>11</v>
      </c>
      <c r="H21" s="92" t="s">
        <v>12</v>
      </c>
      <c r="I21" s="92" t="s">
        <v>76</v>
      </c>
      <c r="J21" s="92" t="s">
        <v>75</v>
      </c>
      <c r="K21" s="92" t="s">
        <v>13</v>
      </c>
      <c r="L21" s="94"/>
      <c r="M21" s="94"/>
      <c r="N21" s="92"/>
      <c r="O21" s="92"/>
      <c r="P21" s="92"/>
      <c r="Q21" s="92"/>
      <c r="R21" s="92"/>
      <c r="S21" s="92"/>
      <c r="T21" s="92"/>
      <c r="U21" s="94"/>
    </row>
    <row r="22" spans="1:21" s="19" customFormat="1" ht="88.9" customHeight="1" x14ac:dyDescent="0.2">
      <c r="A22" s="92"/>
      <c r="B22" s="92"/>
      <c r="C22" s="92"/>
      <c r="D22" s="95"/>
      <c r="E22" s="92"/>
      <c r="F22" s="92"/>
      <c r="G22" s="92"/>
      <c r="H22" s="92"/>
      <c r="I22" s="92"/>
      <c r="J22" s="92"/>
      <c r="K22" s="92"/>
      <c r="L22" s="95"/>
      <c r="M22" s="95"/>
      <c r="N22" s="92"/>
      <c r="O22" s="92"/>
      <c r="P22" s="92"/>
      <c r="Q22" s="92"/>
      <c r="R22" s="92"/>
      <c r="S22" s="92"/>
      <c r="T22" s="92"/>
      <c r="U22" s="95"/>
    </row>
    <row r="23" spans="1:21" ht="20.45" customHeight="1" x14ac:dyDescent="0.2">
      <c r="A23" s="16">
        <v>1</v>
      </c>
      <c r="B23" s="16">
        <v>2</v>
      </c>
      <c r="C23" s="16">
        <v>3</v>
      </c>
      <c r="D23" s="16">
        <v>4</v>
      </c>
      <c r="E23" s="16">
        <v>5</v>
      </c>
      <c r="F23" s="16">
        <v>6</v>
      </c>
      <c r="G23" s="31" t="s">
        <v>79</v>
      </c>
      <c r="H23" s="16">
        <v>8</v>
      </c>
      <c r="I23" s="16">
        <v>9</v>
      </c>
      <c r="J23" s="16">
        <v>10</v>
      </c>
      <c r="K23" s="16">
        <v>11</v>
      </c>
      <c r="L23" s="16">
        <v>12</v>
      </c>
      <c r="M23" s="74" t="s">
        <v>85</v>
      </c>
      <c r="N23" s="74">
        <v>14</v>
      </c>
      <c r="O23" s="74">
        <v>15</v>
      </c>
      <c r="P23" s="74">
        <v>16</v>
      </c>
      <c r="Q23" s="74">
        <v>17</v>
      </c>
      <c r="R23" s="74">
        <v>18</v>
      </c>
      <c r="S23" s="74">
        <v>19</v>
      </c>
      <c r="T23" s="74">
        <v>20</v>
      </c>
      <c r="U23" s="74">
        <v>21</v>
      </c>
    </row>
    <row r="24" spans="1:21" x14ac:dyDescent="0.2">
      <c r="A24" s="39" t="s">
        <v>50</v>
      </c>
      <c r="B24" s="3" t="s">
        <v>51</v>
      </c>
      <c r="C24" s="3" t="s">
        <v>52</v>
      </c>
      <c r="D24" s="3" t="s">
        <v>71</v>
      </c>
      <c r="E24" s="4">
        <v>20</v>
      </c>
      <c r="F24" s="4">
        <v>10</v>
      </c>
      <c r="G24" s="4">
        <v>1289</v>
      </c>
      <c r="H24" s="4">
        <v>300</v>
      </c>
      <c r="I24" s="4">
        <v>20</v>
      </c>
      <c r="J24" s="4">
        <v>20</v>
      </c>
      <c r="K24" s="4"/>
      <c r="L24" s="4">
        <f>IF($E$18=0%,0,(IF(D24="Terminuota",((1+$E$18+0.0203)*(G24+H24+I24+J24)+K24),((1+$E$18+0.0131)*(G24+H24+I24+J24)+K24))))</f>
        <v>1666.9556999999998</v>
      </c>
      <c r="M24" s="32">
        <f>IF(E24=0,0,ROUND((L24*F24/E24),2))</f>
        <v>833.48</v>
      </c>
      <c r="N24" s="33">
        <v>5</v>
      </c>
      <c r="O24" s="14">
        <v>20</v>
      </c>
      <c r="P24" s="34">
        <f>IF(OR(N24="",O24=""),"",VLOOKUP(CONCATENATE(N24," dienų darbo savaitė"),'Atostogų išmokų FN'!$A$8:$AH$9,O24-16)/100)</f>
        <v>8.6199999999999999E-2</v>
      </c>
      <c r="Q24" s="32">
        <f>IF(N24="",0,(M24-(((K24+I24+(I24*($E$18+IF(D24="terminuota",0.0203,0.0131))))*F24/E24)))*P24)</f>
        <v>70.963891400000009</v>
      </c>
      <c r="R24" s="4">
        <v>2</v>
      </c>
      <c r="S24" s="34">
        <f>IF(OR(N24="",R24=""),"",HLOOKUP(R24,'Papild.poilsio d. išmokų FN '!$C$6:$Q$8,3,0)/100)</f>
        <v>0.10580000000000001</v>
      </c>
      <c r="T24" s="32">
        <f>+IF(R24="",0,(M24-(((K24+I24+(I24*($E$18+IF(D24="terminuota",0.0203,0.0131))))*F24/E24)))*S24)</f>
        <v>87.099532600000018</v>
      </c>
      <c r="U24" s="62"/>
    </row>
    <row r="25" spans="1:21" x14ac:dyDescent="0.2">
      <c r="A25" s="39" t="s">
        <v>50</v>
      </c>
      <c r="B25" s="3" t="s">
        <v>53</v>
      </c>
      <c r="C25" s="3" t="s">
        <v>54</v>
      </c>
      <c r="D25" s="3" t="s">
        <v>71</v>
      </c>
      <c r="E25" s="4">
        <v>20</v>
      </c>
      <c r="F25" s="4">
        <v>20</v>
      </c>
      <c r="G25" s="4">
        <v>644.5</v>
      </c>
      <c r="H25" s="4">
        <v>200</v>
      </c>
      <c r="I25" s="4">
        <v>20</v>
      </c>
      <c r="J25" s="4">
        <v>20</v>
      </c>
      <c r="K25" s="4"/>
      <c r="L25" s="4">
        <f t="shared" ref="L25:L68" si="0">IF($E$18=0%,0,(IF(D25="Terminuota",((1+$E$18+0.0203)*(G25+H25+I25+J25)+K25),((1+$E$18+0.0131)*(G25+H25+I25+J25)+K25))))</f>
        <v>905.10884999999985</v>
      </c>
      <c r="M25" s="32">
        <f t="shared" ref="M25:M68" si="1">IF(E25=0,0,ROUND((L25*F25/E25),2))</f>
        <v>905.11</v>
      </c>
      <c r="N25" s="33">
        <v>5</v>
      </c>
      <c r="O25" s="14">
        <v>20</v>
      </c>
      <c r="P25" s="34">
        <f>IF(OR(N25="",O25=""),"",VLOOKUP(CONCATENATE(N25," dienų darbo savaitė"),'Atostogų išmokų FN'!$A$8:$AH$9,O25-16)/100)</f>
        <v>8.6199999999999999E-2</v>
      </c>
      <c r="Q25" s="32">
        <f t="shared" ref="Q25:Q68" si="2">IF(N25="",0,(M25-(((K25+I25+(I25*($E$18+IF(D25="terminuota",0.0203,0.0131))))*F25/E25)))*P25)</f>
        <v>76.256312800000003</v>
      </c>
      <c r="R25" s="4">
        <v>1</v>
      </c>
      <c r="S25" s="34">
        <f>IF(OR(N25="",R25=""),"",HLOOKUP(R25,'Papild.poilsio d. išmokų FN '!$C$6:$Q$8,3,0)/100)</f>
        <v>5.0199999999999995E-2</v>
      </c>
      <c r="T25" s="32">
        <f t="shared" ref="T25:T68" si="3">+IF(R25="",0,(M25-(((K25+I25+(I25*($E$18+IF(D25="terminuota",0.0203,0.0131))))*F25/E25)))*S25)</f>
        <v>44.409128799999998</v>
      </c>
      <c r="U25" s="62"/>
    </row>
    <row r="26" spans="1:21" x14ac:dyDescent="0.2">
      <c r="A26" s="39" t="s">
        <v>50</v>
      </c>
      <c r="B26" s="3" t="s">
        <v>55</v>
      </c>
      <c r="C26" s="3" t="s">
        <v>56</v>
      </c>
      <c r="D26" s="3" t="s">
        <v>72</v>
      </c>
      <c r="E26" s="4">
        <v>1</v>
      </c>
      <c r="F26" s="4">
        <v>0.5</v>
      </c>
      <c r="G26" s="4">
        <v>1933.4999999999998</v>
      </c>
      <c r="H26" s="4">
        <v>120</v>
      </c>
      <c r="I26" s="4"/>
      <c r="J26" s="4"/>
      <c r="K26" s="4">
        <v>20</v>
      </c>
      <c r="L26" s="4">
        <f t="shared" si="0"/>
        <v>2106.5613499999995</v>
      </c>
      <c r="M26" s="32">
        <f t="shared" si="1"/>
        <v>1053.28</v>
      </c>
      <c r="N26" s="33">
        <v>5</v>
      </c>
      <c r="O26" s="14">
        <v>21</v>
      </c>
      <c r="P26" s="34">
        <f>IF(OR(N26="",O26=""),"",VLOOKUP(CONCATENATE(N26," dienų darbo savaitė"),'Atostogų išmokų FN'!$A$8:$AH$9,O26-16)/100)</f>
        <v>9.0899999999999995E-2</v>
      </c>
      <c r="Q26" s="32">
        <f t="shared" si="2"/>
        <v>94.834151999999989</v>
      </c>
      <c r="R26" s="4"/>
      <c r="S26" s="34" t="str">
        <f>IF(OR(N26="",R26=""),"",HLOOKUP(R26,'Papild.poilsio d. išmokų FN '!$C$6:$Q$8,3,0)/100)</f>
        <v/>
      </c>
      <c r="T26" s="32">
        <f t="shared" si="3"/>
        <v>0</v>
      </c>
      <c r="U26" s="62"/>
    </row>
    <row r="27" spans="1:21" x14ac:dyDescent="0.2">
      <c r="A27" s="39" t="s">
        <v>57</v>
      </c>
      <c r="B27" s="3" t="s">
        <v>58</v>
      </c>
      <c r="C27" s="3" t="s">
        <v>59</v>
      </c>
      <c r="D27" s="3" t="s">
        <v>71</v>
      </c>
      <c r="E27" s="4">
        <v>2</v>
      </c>
      <c r="F27" s="4">
        <v>1</v>
      </c>
      <c r="G27" s="4">
        <v>902.3</v>
      </c>
      <c r="H27" s="4">
        <v>70</v>
      </c>
      <c r="I27" s="4"/>
      <c r="J27" s="4"/>
      <c r="K27" s="4"/>
      <c r="L27" s="4">
        <f t="shared" si="0"/>
        <v>994.95458999999983</v>
      </c>
      <c r="M27" s="32">
        <f t="shared" si="1"/>
        <v>497.48</v>
      </c>
      <c r="N27" s="33"/>
      <c r="O27" s="14"/>
      <c r="P27" s="34" t="str">
        <f>IF(OR(N27="",O27=""),"",VLOOKUP(CONCATENATE(N27," dienų darbo savaitė"),'Atostogų išmokų FN'!$A$8:$AH$9,O27-16)/100)</f>
        <v/>
      </c>
      <c r="Q27" s="32">
        <f>IF(N27="",0,(M27-(((K27+I27+(I27*($E$18+IF(D27="terminuota",0.0203,0.0131))))*F27/E27)))*P27)</f>
        <v>0</v>
      </c>
      <c r="R27" s="4"/>
      <c r="S27" s="34" t="str">
        <f>IF(OR(N27="",R27=""),"",HLOOKUP(R27,'Papild.poilsio d. išmokų FN '!$C$6:$Q$8,3,0)/100)</f>
        <v/>
      </c>
      <c r="T27" s="32">
        <f t="shared" si="3"/>
        <v>0</v>
      </c>
      <c r="U27" s="62"/>
    </row>
    <row r="28" spans="1:21" x14ac:dyDescent="0.2">
      <c r="A28" s="39" t="s">
        <v>57</v>
      </c>
      <c r="B28" s="3" t="s">
        <v>60</v>
      </c>
      <c r="C28" s="3" t="s">
        <v>61</v>
      </c>
      <c r="D28" s="3" t="s">
        <v>72</v>
      </c>
      <c r="E28" s="4">
        <v>3</v>
      </c>
      <c r="F28" s="4">
        <v>2</v>
      </c>
      <c r="G28" s="4">
        <v>902.3</v>
      </c>
      <c r="H28" s="4">
        <v>70</v>
      </c>
      <c r="I28" s="4"/>
      <c r="J28" s="4"/>
      <c r="K28" s="4"/>
      <c r="L28" s="4">
        <f t="shared" si="0"/>
        <v>987.95402999999976</v>
      </c>
      <c r="M28" s="32">
        <f t="shared" si="1"/>
        <v>658.64</v>
      </c>
      <c r="N28" s="33"/>
      <c r="O28" s="14"/>
      <c r="P28" s="34" t="str">
        <f>IF(OR(N28="",O28=""),"",VLOOKUP(CONCATENATE(N28," dienų darbo savaitė"),'Atostogų išmokų FN'!$A$8:$AH$9,O28-16)/100)</f>
        <v/>
      </c>
      <c r="Q28" s="32">
        <f t="shared" si="2"/>
        <v>0</v>
      </c>
      <c r="R28" s="4"/>
      <c r="S28" s="34" t="str">
        <f>IF(OR(N28="",R28=""),"",HLOOKUP(R28,'Papild.poilsio d. išmokų FN '!$C$6:$Q$8,3,0)/100)</f>
        <v/>
      </c>
      <c r="T28" s="32">
        <f t="shared" si="3"/>
        <v>0</v>
      </c>
      <c r="U28" s="62"/>
    </row>
    <row r="29" spans="1:21" x14ac:dyDescent="0.2">
      <c r="A29" s="39" t="s">
        <v>57</v>
      </c>
      <c r="B29" s="3" t="s">
        <v>62</v>
      </c>
      <c r="C29" s="3" t="s">
        <v>63</v>
      </c>
      <c r="D29" s="3" t="s">
        <v>72</v>
      </c>
      <c r="E29" s="4">
        <v>4</v>
      </c>
      <c r="F29" s="4">
        <v>3</v>
      </c>
      <c r="G29" s="4">
        <v>902.3</v>
      </c>
      <c r="H29" s="4">
        <v>70</v>
      </c>
      <c r="I29" s="4"/>
      <c r="J29" s="4"/>
      <c r="K29" s="4"/>
      <c r="L29" s="4">
        <f t="shared" si="0"/>
        <v>987.95402999999976</v>
      </c>
      <c r="M29" s="32">
        <f t="shared" si="1"/>
        <v>740.97</v>
      </c>
      <c r="N29" s="33"/>
      <c r="O29" s="14"/>
      <c r="P29" s="34" t="str">
        <f>IF(OR(N29="",O29=""),"",VLOOKUP(CONCATENATE(N29," dienų darbo savaitė"),'Atostogų išmokų FN'!$A$8:$AH$9,O29-16)/100)</f>
        <v/>
      </c>
      <c r="Q29" s="32">
        <f t="shared" si="2"/>
        <v>0</v>
      </c>
      <c r="R29" s="4"/>
      <c r="S29" s="34" t="str">
        <f>IF(OR(N29="",R29=""),"",HLOOKUP(R29,'Papild.poilsio d. išmokų FN '!$C$6:$Q$8,3,0)/100)</f>
        <v/>
      </c>
      <c r="T29" s="32">
        <f t="shared" si="3"/>
        <v>0</v>
      </c>
      <c r="U29" s="62"/>
    </row>
    <row r="30" spans="1:21" x14ac:dyDescent="0.2">
      <c r="A30" s="39" t="s">
        <v>64</v>
      </c>
      <c r="B30" s="3" t="s">
        <v>65</v>
      </c>
      <c r="C30" s="3" t="s">
        <v>66</v>
      </c>
      <c r="D30" s="3" t="s">
        <v>71</v>
      </c>
      <c r="E30" s="4">
        <v>5</v>
      </c>
      <c r="F30" s="4">
        <v>4</v>
      </c>
      <c r="G30" s="4">
        <v>1224.55</v>
      </c>
      <c r="H30" s="4">
        <v>130</v>
      </c>
      <c r="I30" s="4"/>
      <c r="J30" s="4"/>
      <c r="K30" s="4"/>
      <c r="L30" s="4">
        <f>IF($E$18=0%,0,(IF(D30="Terminuota",((1+$E$18+0.0203)*(G30+H30+I30+J30)+K30),((1+$E$18+0.0131)*(G30+H30+I30+J30)+K30))))</f>
        <v>1386.1110149999997</v>
      </c>
      <c r="M30" s="32">
        <f t="shared" si="1"/>
        <v>1108.8900000000001</v>
      </c>
      <c r="N30" s="33"/>
      <c r="O30" s="14"/>
      <c r="P30" s="34" t="str">
        <f>IF(OR(N30="",O30=""),"",VLOOKUP(CONCATENATE(N30," dienų darbo savaitė"),'Atostogų išmokų FN'!$A$8:$AH$9,O30-16)/100)</f>
        <v/>
      </c>
      <c r="Q30" s="32">
        <f t="shared" si="2"/>
        <v>0</v>
      </c>
      <c r="R30" s="4"/>
      <c r="S30" s="34" t="str">
        <f>IF(OR(N30="",R30=""),"",HLOOKUP(R30,'Papild.poilsio d. išmokų FN '!$C$6:$Q$8,3,0)/100)</f>
        <v/>
      </c>
      <c r="T30" s="32">
        <f t="shared" si="3"/>
        <v>0</v>
      </c>
      <c r="U30" s="62"/>
    </row>
    <row r="31" spans="1:21" x14ac:dyDescent="0.2">
      <c r="A31" s="39"/>
      <c r="B31" s="3"/>
      <c r="C31" s="3"/>
      <c r="D31" s="3"/>
      <c r="E31" s="4"/>
      <c r="F31" s="4"/>
      <c r="G31" s="4"/>
      <c r="H31" s="4"/>
      <c r="I31" s="4"/>
      <c r="J31" s="4"/>
      <c r="K31" s="4"/>
      <c r="L31" s="4">
        <f t="shared" si="0"/>
        <v>0</v>
      </c>
      <c r="M31" s="32">
        <f t="shared" si="1"/>
        <v>0</v>
      </c>
      <c r="N31" s="33"/>
      <c r="O31" s="14"/>
      <c r="P31" s="34" t="str">
        <f>IF(OR(N31="",O31=""),"",VLOOKUP(CONCATENATE(N31," dienų darbo savaitė"),'Atostogų išmokų FN'!$A$8:$AH$9,O31-16)/100)</f>
        <v/>
      </c>
      <c r="Q31" s="32">
        <f t="shared" si="2"/>
        <v>0</v>
      </c>
      <c r="R31" s="4"/>
      <c r="S31" s="34" t="str">
        <f>IF(OR(N31="",R31=""),"",HLOOKUP(R31,'Papild.poilsio d. išmokų FN '!$C$6:$Q$8,3,0)/100)</f>
        <v/>
      </c>
      <c r="T31" s="32">
        <f>+IF(R31="",0,(M31-(((K31+I31+(I31*($E$18+IF(D31="terminuota",0.0203,0.0131))))*F31/E31)))*S31)</f>
        <v>0</v>
      </c>
      <c r="U31" s="62"/>
    </row>
    <row r="32" spans="1:21" x14ac:dyDescent="0.2">
      <c r="A32" s="39"/>
      <c r="B32" s="3"/>
      <c r="C32" s="3"/>
      <c r="D32" s="3"/>
      <c r="E32" s="4"/>
      <c r="F32" s="4"/>
      <c r="G32" s="4"/>
      <c r="H32" s="4"/>
      <c r="I32" s="4"/>
      <c r="J32" s="4"/>
      <c r="K32" s="4"/>
      <c r="L32" s="4">
        <f t="shared" si="0"/>
        <v>0</v>
      </c>
      <c r="M32" s="32">
        <f t="shared" si="1"/>
        <v>0</v>
      </c>
      <c r="N32" s="33"/>
      <c r="O32" s="14"/>
      <c r="P32" s="34" t="str">
        <f>IF(OR(N32="",O32=""),"",VLOOKUP(CONCATENATE(N32," dienų darbo savaitė"),'Atostogų išmokų FN'!$A$8:$AH$9,O32-16)/100)</f>
        <v/>
      </c>
      <c r="Q32" s="32">
        <f t="shared" si="2"/>
        <v>0</v>
      </c>
      <c r="R32" s="4"/>
      <c r="S32" s="34" t="str">
        <f>IF(OR(N32="",R32=""),"",HLOOKUP(R32,'Papild.poilsio d. išmokų FN '!$C$6:$Q$8,3,0)/100)</f>
        <v/>
      </c>
      <c r="T32" s="32">
        <f t="shared" si="3"/>
        <v>0</v>
      </c>
      <c r="U32" s="62"/>
    </row>
    <row r="33" spans="1:21" x14ac:dyDescent="0.2">
      <c r="A33" s="39"/>
      <c r="B33" s="3"/>
      <c r="C33" s="3"/>
      <c r="D33" s="3"/>
      <c r="E33" s="4"/>
      <c r="F33" s="4"/>
      <c r="G33" s="4"/>
      <c r="H33" s="4"/>
      <c r="I33" s="4"/>
      <c r="J33" s="4"/>
      <c r="K33" s="4"/>
      <c r="L33" s="4">
        <f t="shared" si="0"/>
        <v>0</v>
      </c>
      <c r="M33" s="32">
        <f t="shared" si="1"/>
        <v>0</v>
      </c>
      <c r="N33" s="33"/>
      <c r="O33" s="14"/>
      <c r="P33" s="34" t="str">
        <f>IF(OR(N33="",O33=""),"",VLOOKUP(CONCATENATE(N33," dienų darbo savaitė"),'Atostogų išmokų FN'!$A$8:$AH$9,O33-16)/100)</f>
        <v/>
      </c>
      <c r="Q33" s="32">
        <f t="shared" si="2"/>
        <v>0</v>
      </c>
      <c r="R33" s="4"/>
      <c r="S33" s="34" t="str">
        <f>IF(OR(N33="",R33=""),"",HLOOKUP(R33,'Papild.poilsio d. išmokų FN '!$C$6:$Q$8,3,0)/100)</f>
        <v/>
      </c>
      <c r="T33" s="32">
        <f t="shared" si="3"/>
        <v>0</v>
      </c>
      <c r="U33" s="62"/>
    </row>
    <row r="34" spans="1:21" x14ac:dyDescent="0.2">
      <c r="A34" s="39"/>
      <c r="B34" s="3"/>
      <c r="C34" s="3"/>
      <c r="D34" s="3"/>
      <c r="E34" s="4"/>
      <c r="F34" s="4"/>
      <c r="G34" s="4"/>
      <c r="H34" s="4"/>
      <c r="I34" s="4"/>
      <c r="J34" s="4"/>
      <c r="K34" s="4"/>
      <c r="L34" s="4">
        <f t="shared" si="0"/>
        <v>0</v>
      </c>
      <c r="M34" s="32">
        <f t="shared" si="1"/>
        <v>0</v>
      </c>
      <c r="N34" s="33"/>
      <c r="O34" s="14"/>
      <c r="P34" s="34" t="str">
        <f>IF(OR(N34="",O34=""),"",VLOOKUP(CONCATENATE(N34," dienų darbo savaitė"),'Atostogų išmokų FN'!$A$8:$AH$9,O34-16)/100)</f>
        <v/>
      </c>
      <c r="Q34" s="32">
        <f t="shared" si="2"/>
        <v>0</v>
      </c>
      <c r="R34" s="4"/>
      <c r="S34" s="34" t="str">
        <f>IF(OR(N34="",R34=""),"",HLOOKUP(R34,'Papild.poilsio d. išmokų FN '!$C$6:$Q$8,3,0)/100)</f>
        <v/>
      </c>
      <c r="T34" s="32">
        <f t="shared" si="3"/>
        <v>0</v>
      </c>
      <c r="U34" s="62"/>
    </row>
    <row r="35" spans="1:21" x14ac:dyDescent="0.2">
      <c r="A35" s="39"/>
      <c r="B35" s="3"/>
      <c r="C35" s="3"/>
      <c r="D35" s="3"/>
      <c r="E35" s="4"/>
      <c r="F35" s="4"/>
      <c r="G35" s="4"/>
      <c r="H35" s="4"/>
      <c r="I35" s="4"/>
      <c r="J35" s="4"/>
      <c r="K35" s="4"/>
      <c r="L35" s="4">
        <f t="shared" si="0"/>
        <v>0</v>
      </c>
      <c r="M35" s="32">
        <f t="shared" si="1"/>
        <v>0</v>
      </c>
      <c r="N35" s="33"/>
      <c r="O35" s="14"/>
      <c r="P35" s="34" t="str">
        <f>IF(OR(N35="",O35=""),"",VLOOKUP(CONCATENATE(N35," dienų darbo savaitė"),'Atostogų išmokų FN'!$A$8:$AH$9,O35-16)/100)</f>
        <v/>
      </c>
      <c r="Q35" s="32">
        <f t="shared" si="2"/>
        <v>0</v>
      </c>
      <c r="R35" s="4"/>
      <c r="S35" s="34" t="str">
        <f>IF(OR(N35="",R35=""),"",HLOOKUP(R35,'Papild.poilsio d. išmokų FN '!$C$6:$Q$8,3,0)/100)</f>
        <v/>
      </c>
      <c r="T35" s="32">
        <f t="shared" si="3"/>
        <v>0</v>
      </c>
      <c r="U35" s="62"/>
    </row>
    <row r="36" spans="1:21" x14ac:dyDescent="0.2">
      <c r="A36" s="39"/>
      <c r="B36" s="3"/>
      <c r="C36" s="3"/>
      <c r="D36" s="3"/>
      <c r="E36" s="4"/>
      <c r="F36" s="4"/>
      <c r="G36" s="4"/>
      <c r="H36" s="4"/>
      <c r="I36" s="4"/>
      <c r="J36" s="4"/>
      <c r="K36" s="4"/>
      <c r="L36" s="4">
        <f t="shared" si="0"/>
        <v>0</v>
      </c>
      <c r="M36" s="32">
        <f t="shared" si="1"/>
        <v>0</v>
      </c>
      <c r="N36" s="33"/>
      <c r="O36" s="14"/>
      <c r="P36" s="34" t="str">
        <f>IF(OR(N36="",O36=""),"",VLOOKUP(CONCATENATE(N36," dienų darbo savaitė"),'Atostogų išmokų FN'!$A$8:$AH$9,O36-16)/100)</f>
        <v/>
      </c>
      <c r="Q36" s="32">
        <f t="shared" si="2"/>
        <v>0</v>
      </c>
      <c r="R36" s="4"/>
      <c r="S36" s="34" t="str">
        <f>IF(OR(N36="",R36=""),"",HLOOKUP(R36,'Papild.poilsio d. išmokų FN '!$C$6:$Q$8,3,0)/100)</f>
        <v/>
      </c>
      <c r="T36" s="32">
        <f t="shared" si="3"/>
        <v>0</v>
      </c>
      <c r="U36" s="62"/>
    </row>
    <row r="37" spans="1:21" x14ac:dyDescent="0.2">
      <c r="A37" s="39"/>
      <c r="B37" s="3"/>
      <c r="C37" s="3"/>
      <c r="D37" s="3"/>
      <c r="E37" s="4"/>
      <c r="F37" s="4"/>
      <c r="G37" s="4"/>
      <c r="H37" s="4"/>
      <c r="I37" s="4"/>
      <c r="J37" s="4"/>
      <c r="K37" s="4"/>
      <c r="L37" s="4">
        <f t="shared" si="0"/>
        <v>0</v>
      </c>
      <c r="M37" s="32">
        <f t="shared" si="1"/>
        <v>0</v>
      </c>
      <c r="N37" s="33"/>
      <c r="O37" s="14"/>
      <c r="P37" s="34" t="str">
        <f>IF(OR(N37="",O37=""),"",VLOOKUP(CONCATENATE(N37," dienų darbo savaitė"),'Atostogų išmokų FN'!$A$8:$AH$9,O37-16)/100)</f>
        <v/>
      </c>
      <c r="Q37" s="32">
        <f t="shared" si="2"/>
        <v>0</v>
      </c>
      <c r="R37" s="4"/>
      <c r="S37" s="34" t="str">
        <f>IF(OR(N37="",R37=""),"",HLOOKUP(R37,'Papild.poilsio d. išmokų FN '!$C$6:$Q$8,3,0)/100)</f>
        <v/>
      </c>
      <c r="T37" s="32">
        <f t="shared" si="3"/>
        <v>0</v>
      </c>
      <c r="U37" s="62"/>
    </row>
    <row r="38" spans="1:21" x14ac:dyDescent="0.2">
      <c r="A38" s="39"/>
      <c r="B38" s="3"/>
      <c r="C38" s="3"/>
      <c r="D38" s="3"/>
      <c r="E38" s="4"/>
      <c r="F38" s="4"/>
      <c r="G38" s="4"/>
      <c r="H38" s="4"/>
      <c r="I38" s="4"/>
      <c r="J38" s="4"/>
      <c r="K38" s="4"/>
      <c r="L38" s="4">
        <f t="shared" si="0"/>
        <v>0</v>
      </c>
      <c r="M38" s="32">
        <f t="shared" si="1"/>
        <v>0</v>
      </c>
      <c r="N38" s="33"/>
      <c r="O38" s="14"/>
      <c r="P38" s="34" t="str">
        <f>IF(OR(N38="",O38=""),"",VLOOKUP(CONCATENATE(N38," dienų darbo savaitė"),'Atostogų išmokų FN'!$A$8:$AH$9,O38-16)/100)</f>
        <v/>
      </c>
      <c r="Q38" s="32">
        <f t="shared" si="2"/>
        <v>0</v>
      </c>
      <c r="R38" s="4"/>
      <c r="S38" s="34" t="str">
        <f>IF(OR(N38="",R38=""),"",HLOOKUP(R38,'Papild.poilsio d. išmokų FN '!$C$6:$Q$8,3,0)/100)</f>
        <v/>
      </c>
      <c r="T38" s="32">
        <f t="shared" si="3"/>
        <v>0</v>
      </c>
      <c r="U38" s="62"/>
    </row>
    <row r="39" spans="1:21" x14ac:dyDescent="0.2">
      <c r="A39" s="39"/>
      <c r="B39" s="3"/>
      <c r="C39" s="3"/>
      <c r="D39" s="3"/>
      <c r="E39" s="4"/>
      <c r="F39" s="4"/>
      <c r="G39" s="4"/>
      <c r="H39" s="4"/>
      <c r="I39" s="4"/>
      <c r="J39" s="4"/>
      <c r="K39" s="4"/>
      <c r="L39" s="4">
        <f t="shared" si="0"/>
        <v>0</v>
      </c>
      <c r="M39" s="32">
        <f t="shared" si="1"/>
        <v>0</v>
      </c>
      <c r="N39" s="33"/>
      <c r="O39" s="14"/>
      <c r="P39" s="34" t="str">
        <f>IF(OR(N39="",O39=""),"",VLOOKUP(CONCATENATE(N39," dienų darbo savaitė"),'Atostogų išmokų FN'!$A$8:$AH$9,O39-16)/100)</f>
        <v/>
      </c>
      <c r="Q39" s="32">
        <f t="shared" si="2"/>
        <v>0</v>
      </c>
      <c r="R39" s="4"/>
      <c r="S39" s="34" t="str">
        <f>IF(OR(N39="",R39=""),"",HLOOKUP(R39,'Papild.poilsio d. išmokų FN '!$C$6:$Q$8,3,0)/100)</f>
        <v/>
      </c>
      <c r="T39" s="32">
        <f t="shared" si="3"/>
        <v>0</v>
      </c>
      <c r="U39" s="62"/>
    </row>
    <row r="40" spans="1:21" x14ac:dyDescent="0.2">
      <c r="A40" s="39"/>
      <c r="B40" s="3"/>
      <c r="C40" s="3"/>
      <c r="D40" s="3"/>
      <c r="E40" s="4"/>
      <c r="F40" s="4"/>
      <c r="G40" s="4"/>
      <c r="H40" s="4"/>
      <c r="I40" s="4"/>
      <c r="J40" s="4"/>
      <c r="K40" s="4"/>
      <c r="L40" s="4">
        <f t="shared" si="0"/>
        <v>0</v>
      </c>
      <c r="M40" s="32">
        <f t="shared" si="1"/>
        <v>0</v>
      </c>
      <c r="N40" s="33"/>
      <c r="O40" s="14"/>
      <c r="P40" s="34" t="str">
        <f>IF(OR(N40="",O40=""),"",VLOOKUP(CONCATENATE(N40," dienų darbo savaitė"),'Atostogų išmokų FN'!$A$8:$AH$9,O40-16)/100)</f>
        <v/>
      </c>
      <c r="Q40" s="32">
        <f t="shared" si="2"/>
        <v>0</v>
      </c>
      <c r="R40" s="4"/>
      <c r="S40" s="34" t="str">
        <f>IF(OR(N40="",R40=""),"",HLOOKUP(R40,'Papild.poilsio d. išmokų FN '!$C$6:$Q$8,3,0)/100)</f>
        <v/>
      </c>
      <c r="T40" s="32">
        <f t="shared" si="3"/>
        <v>0</v>
      </c>
      <c r="U40" s="62"/>
    </row>
    <row r="41" spans="1:21" x14ac:dyDescent="0.2">
      <c r="A41" s="39"/>
      <c r="B41" s="3"/>
      <c r="C41" s="3"/>
      <c r="D41" s="3"/>
      <c r="E41" s="4"/>
      <c r="F41" s="4"/>
      <c r="G41" s="4"/>
      <c r="H41" s="4"/>
      <c r="I41" s="4"/>
      <c r="J41" s="4"/>
      <c r="K41" s="4"/>
      <c r="L41" s="4">
        <f t="shared" si="0"/>
        <v>0</v>
      </c>
      <c r="M41" s="32">
        <f t="shared" si="1"/>
        <v>0</v>
      </c>
      <c r="N41" s="33"/>
      <c r="O41" s="14"/>
      <c r="P41" s="34" t="str">
        <f>IF(OR(N41="",O41=""),"",VLOOKUP(CONCATENATE(N41," dienų darbo savaitė"),'Atostogų išmokų FN'!$A$8:$AH$9,O41-16)/100)</f>
        <v/>
      </c>
      <c r="Q41" s="32">
        <f t="shared" si="2"/>
        <v>0</v>
      </c>
      <c r="R41" s="4"/>
      <c r="S41" s="34" t="str">
        <f>IF(OR(N41="",R41=""),"",HLOOKUP(R41,'Papild.poilsio d. išmokų FN '!$C$6:$Q$8,3,0)/100)</f>
        <v/>
      </c>
      <c r="T41" s="32">
        <f t="shared" si="3"/>
        <v>0</v>
      </c>
      <c r="U41" s="62"/>
    </row>
    <row r="42" spans="1:21" x14ac:dyDescent="0.2">
      <c r="A42" s="39"/>
      <c r="B42" s="3"/>
      <c r="C42" s="3"/>
      <c r="D42" s="3"/>
      <c r="E42" s="4"/>
      <c r="F42" s="4"/>
      <c r="G42" s="4"/>
      <c r="H42" s="4"/>
      <c r="I42" s="4"/>
      <c r="J42" s="4"/>
      <c r="K42" s="4"/>
      <c r="L42" s="4">
        <f t="shared" si="0"/>
        <v>0</v>
      </c>
      <c r="M42" s="32">
        <f t="shared" si="1"/>
        <v>0</v>
      </c>
      <c r="N42" s="33"/>
      <c r="O42" s="14"/>
      <c r="P42" s="34" t="str">
        <f>IF(OR(N42="",O42=""),"",VLOOKUP(CONCATENATE(N42," dienų darbo savaitė"),'Atostogų išmokų FN'!$A$8:$AH$9,O42-16)/100)</f>
        <v/>
      </c>
      <c r="Q42" s="32">
        <f t="shared" si="2"/>
        <v>0</v>
      </c>
      <c r="R42" s="4"/>
      <c r="S42" s="34" t="str">
        <f>IF(OR(N42="",R42=""),"",HLOOKUP(R42,'Papild.poilsio d. išmokų FN '!$C$6:$Q$8,3,0)/100)</f>
        <v/>
      </c>
      <c r="T42" s="32">
        <f t="shared" si="3"/>
        <v>0</v>
      </c>
      <c r="U42" s="62"/>
    </row>
    <row r="43" spans="1:21" x14ac:dyDescent="0.2">
      <c r="A43" s="39"/>
      <c r="B43" s="3"/>
      <c r="C43" s="3"/>
      <c r="D43" s="3"/>
      <c r="E43" s="4"/>
      <c r="F43" s="4"/>
      <c r="G43" s="4"/>
      <c r="H43" s="4"/>
      <c r="I43" s="4"/>
      <c r="J43" s="4"/>
      <c r="K43" s="4"/>
      <c r="L43" s="4">
        <f t="shared" si="0"/>
        <v>0</v>
      </c>
      <c r="M43" s="32">
        <f t="shared" si="1"/>
        <v>0</v>
      </c>
      <c r="N43" s="33"/>
      <c r="O43" s="14"/>
      <c r="P43" s="34" t="str">
        <f>IF(OR(N43="",O43=""),"",VLOOKUP(CONCATENATE(N43," dienų darbo savaitė"),'Atostogų išmokų FN'!$A$8:$AH$9,O43-16)/100)</f>
        <v/>
      </c>
      <c r="Q43" s="32">
        <f t="shared" si="2"/>
        <v>0</v>
      </c>
      <c r="R43" s="4"/>
      <c r="S43" s="34" t="str">
        <f>IF(OR(N43="",R43=""),"",HLOOKUP(R43,'Papild.poilsio d. išmokų FN '!$C$6:$Q$8,3,0)/100)</f>
        <v/>
      </c>
      <c r="T43" s="32">
        <f t="shared" si="3"/>
        <v>0</v>
      </c>
      <c r="U43" s="62"/>
    </row>
    <row r="44" spans="1:21" x14ac:dyDescent="0.2">
      <c r="A44" s="39"/>
      <c r="B44" s="3"/>
      <c r="C44" s="3"/>
      <c r="D44" s="3"/>
      <c r="E44" s="4"/>
      <c r="F44" s="4"/>
      <c r="G44" s="4"/>
      <c r="H44" s="4"/>
      <c r="I44" s="4"/>
      <c r="J44" s="4"/>
      <c r="K44" s="4"/>
      <c r="L44" s="4">
        <f t="shared" si="0"/>
        <v>0</v>
      </c>
      <c r="M44" s="32">
        <f t="shared" si="1"/>
        <v>0</v>
      </c>
      <c r="N44" s="33"/>
      <c r="O44" s="14"/>
      <c r="P44" s="34" t="str">
        <f>IF(OR(N44="",O44=""),"",VLOOKUP(CONCATENATE(N44," dienų darbo savaitė"),'Atostogų išmokų FN'!$A$8:$AH$9,O44-16)/100)</f>
        <v/>
      </c>
      <c r="Q44" s="32">
        <f t="shared" si="2"/>
        <v>0</v>
      </c>
      <c r="R44" s="4"/>
      <c r="S44" s="34" t="str">
        <f>IF(OR(N44="",R44=""),"",HLOOKUP(R44,'Papild.poilsio d. išmokų FN '!$C$6:$Q$8,3,0)/100)</f>
        <v/>
      </c>
      <c r="T44" s="32">
        <f t="shared" si="3"/>
        <v>0</v>
      </c>
      <c r="U44" s="62"/>
    </row>
    <row r="45" spans="1:21" x14ac:dyDescent="0.2">
      <c r="A45" s="39"/>
      <c r="B45" s="3"/>
      <c r="C45" s="3"/>
      <c r="D45" s="3"/>
      <c r="E45" s="4"/>
      <c r="F45" s="4"/>
      <c r="G45" s="4"/>
      <c r="H45" s="4"/>
      <c r="I45" s="4"/>
      <c r="J45" s="4"/>
      <c r="K45" s="4"/>
      <c r="L45" s="4">
        <f t="shared" si="0"/>
        <v>0</v>
      </c>
      <c r="M45" s="32">
        <f t="shared" si="1"/>
        <v>0</v>
      </c>
      <c r="N45" s="33"/>
      <c r="O45" s="14"/>
      <c r="P45" s="34" t="str">
        <f>IF(OR(N45="",O45=""),"",VLOOKUP(CONCATENATE(N45," dienų darbo savaitė"),'Atostogų išmokų FN'!$A$8:$AH$9,O45-16)/100)</f>
        <v/>
      </c>
      <c r="Q45" s="32">
        <f t="shared" si="2"/>
        <v>0</v>
      </c>
      <c r="R45" s="4"/>
      <c r="S45" s="34" t="str">
        <f>IF(OR(N45="",R45=""),"",HLOOKUP(R45,'Papild.poilsio d. išmokų FN '!$C$6:$Q$8,3,0)/100)</f>
        <v/>
      </c>
      <c r="T45" s="32">
        <f t="shared" si="3"/>
        <v>0</v>
      </c>
      <c r="U45" s="62"/>
    </row>
    <row r="46" spans="1:21" x14ac:dyDescent="0.2">
      <c r="A46" s="39"/>
      <c r="B46" s="3"/>
      <c r="C46" s="3"/>
      <c r="D46" s="3"/>
      <c r="E46" s="4"/>
      <c r="F46" s="4"/>
      <c r="G46" s="4"/>
      <c r="H46" s="4"/>
      <c r="I46" s="4"/>
      <c r="J46" s="4"/>
      <c r="K46" s="4"/>
      <c r="L46" s="4">
        <f t="shared" si="0"/>
        <v>0</v>
      </c>
      <c r="M46" s="32">
        <f t="shared" si="1"/>
        <v>0</v>
      </c>
      <c r="N46" s="33"/>
      <c r="O46" s="14"/>
      <c r="P46" s="34" t="str">
        <f>IF(OR(N46="",O46=""),"",VLOOKUP(CONCATENATE(N46," dienų darbo savaitė"),'Atostogų išmokų FN'!$A$8:$AH$9,O46-16)/100)</f>
        <v/>
      </c>
      <c r="Q46" s="32">
        <f t="shared" si="2"/>
        <v>0</v>
      </c>
      <c r="R46" s="4"/>
      <c r="S46" s="34" t="str">
        <f>IF(OR(N46="",R46=""),"",HLOOKUP(R46,'Papild.poilsio d. išmokų FN '!$C$6:$Q$8,3,0)/100)</f>
        <v/>
      </c>
      <c r="T46" s="32">
        <f t="shared" si="3"/>
        <v>0</v>
      </c>
      <c r="U46" s="62"/>
    </row>
    <row r="47" spans="1:21" x14ac:dyDescent="0.2">
      <c r="A47" s="39"/>
      <c r="B47" s="3"/>
      <c r="C47" s="3"/>
      <c r="D47" s="3"/>
      <c r="E47" s="4"/>
      <c r="F47" s="4"/>
      <c r="G47" s="4"/>
      <c r="H47" s="4"/>
      <c r="I47" s="4"/>
      <c r="J47" s="4"/>
      <c r="K47" s="4"/>
      <c r="L47" s="4">
        <f t="shared" si="0"/>
        <v>0</v>
      </c>
      <c r="M47" s="32">
        <f t="shared" si="1"/>
        <v>0</v>
      </c>
      <c r="N47" s="33"/>
      <c r="O47" s="14"/>
      <c r="P47" s="34" t="str">
        <f>IF(OR(N47="",O47=""),"",VLOOKUP(CONCATENATE(N47," dienų darbo savaitė"),'Atostogų išmokų FN'!$A$8:$AH$9,O47-16)/100)</f>
        <v/>
      </c>
      <c r="Q47" s="32">
        <f t="shared" si="2"/>
        <v>0</v>
      </c>
      <c r="R47" s="4"/>
      <c r="S47" s="34" t="str">
        <f>IF(OR(N47="",R47=""),"",HLOOKUP(R47,'Papild.poilsio d. išmokų FN '!$C$6:$Q$8,3,0)/100)</f>
        <v/>
      </c>
      <c r="T47" s="32">
        <f t="shared" si="3"/>
        <v>0</v>
      </c>
      <c r="U47" s="62"/>
    </row>
    <row r="48" spans="1:21" x14ac:dyDescent="0.2">
      <c r="A48" s="39"/>
      <c r="B48" s="3"/>
      <c r="C48" s="3"/>
      <c r="D48" s="3"/>
      <c r="E48" s="4"/>
      <c r="F48" s="4"/>
      <c r="G48" s="4"/>
      <c r="H48" s="4"/>
      <c r="I48" s="4"/>
      <c r="J48" s="4"/>
      <c r="K48" s="4"/>
      <c r="L48" s="4">
        <f t="shared" si="0"/>
        <v>0</v>
      </c>
      <c r="M48" s="32">
        <f t="shared" si="1"/>
        <v>0</v>
      </c>
      <c r="N48" s="33"/>
      <c r="O48" s="14"/>
      <c r="P48" s="34" t="str">
        <f>IF(OR(N48="",O48=""),"",VLOOKUP(CONCATENATE(N48," dienų darbo savaitė"),'Atostogų išmokų FN'!$A$8:$AH$9,O48-16)/100)</f>
        <v/>
      </c>
      <c r="Q48" s="32">
        <f t="shared" si="2"/>
        <v>0</v>
      </c>
      <c r="R48" s="4"/>
      <c r="S48" s="34" t="str">
        <f>IF(OR(N48="",R48=""),"",HLOOKUP(R48,'Papild.poilsio d. išmokų FN '!$C$6:$Q$8,3,0)/100)</f>
        <v/>
      </c>
      <c r="T48" s="32">
        <f t="shared" si="3"/>
        <v>0</v>
      </c>
      <c r="U48" s="62"/>
    </row>
    <row r="49" spans="1:21" x14ac:dyDescent="0.2">
      <c r="A49" s="39"/>
      <c r="B49" s="3"/>
      <c r="C49" s="3"/>
      <c r="D49" s="3"/>
      <c r="E49" s="4"/>
      <c r="F49" s="4"/>
      <c r="G49" s="4"/>
      <c r="H49" s="4"/>
      <c r="I49" s="4"/>
      <c r="J49" s="4"/>
      <c r="K49" s="4"/>
      <c r="L49" s="4">
        <f t="shared" si="0"/>
        <v>0</v>
      </c>
      <c r="M49" s="32">
        <f t="shared" si="1"/>
        <v>0</v>
      </c>
      <c r="N49" s="33"/>
      <c r="O49" s="14"/>
      <c r="P49" s="34" t="str">
        <f>IF(OR(N49="",O49=""),"",VLOOKUP(CONCATENATE(N49," dienų darbo savaitė"),'Atostogų išmokų FN'!$A$8:$AH$9,O49-16)/100)</f>
        <v/>
      </c>
      <c r="Q49" s="32">
        <f t="shared" si="2"/>
        <v>0</v>
      </c>
      <c r="R49" s="4"/>
      <c r="S49" s="34" t="str">
        <f>IF(OR(N49="",R49=""),"",HLOOKUP(R49,'Papild.poilsio d. išmokų FN '!$C$6:$Q$8,3,0)/100)</f>
        <v/>
      </c>
      <c r="T49" s="32">
        <f t="shared" si="3"/>
        <v>0</v>
      </c>
      <c r="U49" s="62"/>
    </row>
    <row r="50" spans="1:21" x14ac:dyDescent="0.2">
      <c r="A50" s="39"/>
      <c r="B50" s="3"/>
      <c r="C50" s="3"/>
      <c r="D50" s="3"/>
      <c r="E50" s="4"/>
      <c r="F50" s="4"/>
      <c r="G50" s="4"/>
      <c r="H50" s="4"/>
      <c r="I50" s="4"/>
      <c r="J50" s="4"/>
      <c r="K50" s="4"/>
      <c r="L50" s="4">
        <f t="shared" si="0"/>
        <v>0</v>
      </c>
      <c r="M50" s="32">
        <f t="shared" si="1"/>
        <v>0</v>
      </c>
      <c r="N50" s="33"/>
      <c r="O50" s="14"/>
      <c r="P50" s="34" t="str">
        <f>IF(OR(N50="",O50=""),"",VLOOKUP(CONCATENATE(N50," dienų darbo savaitė"),'Atostogų išmokų FN'!$A$8:$AH$9,O50-16)/100)</f>
        <v/>
      </c>
      <c r="Q50" s="32">
        <f t="shared" si="2"/>
        <v>0</v>
      </c>
      <c r="R50" s="4"/>
      <c r="S50" s="34" t="str">
        <f>IF(OR(N50="",R50=""),"",HLOOKUP(R50,'Papild.poilsio d. išmokų FN '!$C$6:$Q$8,3,0)/100)</f>
        <v/>
      </c>
      <c r="T50" s="32">
        <f t="shared" si="3"/>
        <v>0</v>
      </c>
      <c r="U50" s="62"/>
    </row>
    <row r="51" spans="1:21" x14ac:dyDescent="0.2">
      <c r="A51" s="39"/>
      <c r="B51" s="3"/>
      <c r="C51" s="3"/>
      <c r="D51" s="3"/>
      <c r="E51" s="4"/>
      <c r="F51" s="4"/>
      <c r="G51" s="4"/>
      <c r="H51" s="4"/>
      <c r="I51" s="4"/>
      <c r="J51" s="4"/>
      <c r="K51" s="4"/>
      <c r="L51" s="4">
        <f t="shared" si="0"/>
        <v>0</v>
      </c>
      <c r="M51" s="32">
        <f t="shared" si="1"/>
        <v>0</v>
      </c>
      <c r="N51" s="33"/>
      <c r="O51" s="14"/>
      <c r="P51" s="34" t="str">
        <f>IF(OR(N51="",O51=""),"",VLOOKUP(CONCATENATE(N51," dienų darbo savaitė"),'Atostogų išmokų FN'!$A$8:$AH$9,O51-16)/100)</f>
        <v/>
      </c>
      <c r="Q51" s="32">
        <f t="shared" si="2"/>
        <v>0</v>
      </c>
      <c r="R51" s="4"/>
      <c r="S51" s="34" t="str">
        <f>IF(OR(N51="",R51=""),"",HLOOKUP(R51,'Papild.poilsio d. išmokų FN '!$C$6:$Q$8,3,0)/100)</f>
        <v/>
      </c>
      <c r="T51" s="32">
        <f t="shared" si="3"/>
        <v>0</v>
      </c>
      <c r="U51" s="62"/>
    </row>
    <row r="52" spans="1:21" x14ac:dyDescent="0.2">
      <c r="A52" s="39"/>
      <c r="B52" s="3"/>
      <c r="C52" s="3"/>
      <c r="D52" s="3"/>
      <c r="E52" s="4"/>
      <c r="F52" s="4"/>
      <c r="G52" s="4"/>
      <c r="H52" s="4"/>
      <c r="I52" s="4"/>
      <c r="J52" s="4"/>
      <c r="K52" s="4"/>
      <c r="L52" s="4">
        <f t="shared" si="0"/>
        <v>0</v>
      </c>
      <c r="M52" s="32">
        <f t="shared" si="1"/>
        <v>0</v>
      </c>
      <c r="N52" s="33"/>
      <c r="O52" s="14"/>
      <c r="P52" s="34" t="str">
        <f>IF(OR(N52="",O52=""),"",VLOOKUP(CONCATENATE(N52," dienų darbo savaitė"),'Atostogų išmokų FN'!$A$8:$AH$9,O52-16)/100)</f>
        <v/>
      </c>
      <c r="Q52" s="32">
        <f t="shared" si="2"/>
        <v>0</v>
      </c>
      <c r="R52" s="4"/>
      <c r="S52" s="34" t="str">
        <f>IF(OR(N52="",R52=""),"",HLOOKUP(R52,'Papild.poilsio d. išmokų FN '!$C$6:$Q$8,3,0)/100)</f>
        <v/>
      </c>
      <c r="T52" s="32">
        <f t="shared" si="3"/>
        <v>0</v>
      </c>
      <c r="U52" s="62"/>
    </row>
    <row r="53" spans="1:21" x14ac:dyDescent="0.2">
      <c r="A53" s="39"/>
      <c r="B53" s="3"/>
      <c r="C53" s="3"/>
      <c r="D53" s="3"/>
      <c r="E53" s="4"/>
      <c r="F53" s="4"/>
      <c r="G53" s="4"/>
      <c r="H53" s="4"/>
      <c r="I53" s="4"/>
      <c r="J53" s="4"/>
      <c r="K53" s="4"/>
      <c r="L53" s="4">
        <f t="shared" si="0"/>
        <v>0</v>
      </c>
      <c r="M53" s="32">
        <f t="shared" si="1"/>
        <v>0</v>
      </c>
      <c r="N53" s="33"/>
      <c r="O53" s="14"/>
      <c r="P53" s="34" t="str">
        <f>IF(OR(N53="",O53=""),"",VLOOKUP(CONCATENATE(N53," dienų darbo savaitė"),'Atostogų išmokų FN'!$A$8:$AH$9,O53-16)/100)</f>
        <v/>
      </c>
      <c r="Q53" s="32">
        <f t="shared" si="2"/>
        <v>0</v>
      </c>
      <c r="R53" s="4"/>
      <c r="S53" s="34" t="str">
        <f>IF(OR(N53="",R53=""),"",HLOOKUP(R53,'Papild.poilsio d. išmokų FN '!$C$6:$Q$8,3,0)/100)</f>
        <v/>
      </c>
      <c r="T53" s="32">
        <f t="shared" si="3"/>
        <v>0</v>
      </c>
      <c r="U53" s="62"/>
    </row>
    <row r="54" spans="1:21" x14ac:dyDescent="0.2">
      <c r="A54" s="39"/>
      <c r="B54" s="3"/>
      <c r="C54" s="3"/>
      <c r="D54" s="3"/>
      <c r="E54" s="4"/>
      <c r="F54" s="4"/>
      <c r="G54" s="4"/>
      <c r="H54" s="4"/>
      <c r="I54" s="4"/>
      <c r="J54" s="4"/>
      <c r="K54" s="4"/>
      <c r="L54" s="4">
        <f t="shared" si="0"/>
        <v>0</v>
      </c>
      <c r="M54" s="32">
        <f t="shared" si="1"/>
        <v>0</v>
      </c>
      <c r="N54" s="33"/>
      <c r="O54" s="14"/>
      <c r="P54" s="34" t="str">
        <f>IF(OR(N54="",O54=""),"",VLOOKUP(CONCATENATE(N54," dienų darbo savaitė"),'Atostogų išmokų FN'!$A$8:$AH$9,O54-16)/100)</f>
        <v/>
      </c>
      <c r="Q54" s="32">
        <f t="shared" si="2"/>
        <v>0</v>
      </c>
      <c r="R54" s="4"/>
      <c r="S54" s="34" t="str">
        <f>IF(OR(N54="",R54=""),"",HLOOKUP(R54,'Papild.poilsio d. išmokų FN '!$C$6:$Q$8,3,0)/100)</f>
        <v/>
      </c>
      <c r="T54" s="32">
        <f t="shared" si="3"/>
        <v>0</v>
      </c>
      <c r="U54" s="62"/>
    </row>
    <row r="55" spans="1:21" x14ac:dyDescent="0.2">
      <c r="A55" s="39"/>
      <c r="B55" s="3"/>
      <c r="C55" s="3"/>
      <c r="D55" s="3"/>
      <c r="E55" s="4"/>
      <c r="F55" s="4"/>
      <c r="G55" s="4"/>
      <c r="H55" s="4"/>
      <c r="I55" s="4"/>
      <c r="J55" s="4"/>
      <c r="K55" s="4"/>
      <c r="L55" s="4">
        <f t="shared" si="0"/>
        <v>0</v>
      </c>
      <c r="M55" s="32">
        <f t="shared" si="1"/>
        <v>0</v>
      </c>
      <c r="N55" s="33"/>
      <c r="O55" s="14"/>
      <c r="P55" s="34" t="str">
        <f>IF(OR(N55="",O55=""),"",VLOOKUP(CONCATENATE(N55," dienų darbo savaitė"),'Atostogų išmokų FN'!$A$8:$AH$9,O55-16)/100)</f>
        <v/>
      </c>
      <c r="Q55" s="32">
        <f t="shared" si="2"/>
        <v>0</v>
      </c>
      <c r="R55" s="4"/>
      <c r="S55" s="34" t="str">
        <f>IF(OR(N55="",R55=""),"",HLOOKUP(R55,'Papild.poilsio d. išmokų FN '!$C$6:$Q$8,3,0)/100)</f>
        <v/>
      </c>
      <c r="T55" s="32">
        <f t="shared" si="3"/>
        <v>0</v>
      </c>
      <c r="U55" s="62"/>
    </row>
    <row r="56" spans="1:21" x14ac:dyDescent="0.2">
      <c r="A56" s="39"/>
      <c r="B56" s="3"/>
      <c r="C56" s="3"/>
      <c r="D56" s="3"/>
      <c r="E56" s="4"/>
      <c r="F56" s="4"/>
      <c r="G56" s="4"/>
      <c r="H56" s="4"/>
      <c r="I56" s="4"/>
      <c r="J56" s="4"/>
      <c r="K56" s="4"/>
      <c r="L56" s="4">
        <f t="shared" si="0"/>
        <v>0</v>
      </c>
      <c r="M56" s="32">
        <f t="shared" si="1"/>
        <v>0</v>
      </c>
      <c r="N56" s="33"/>
      <c r="O56" s="14"/>
      <c r="P56" s="34" t="str">
        <f>IF(OR(N56="",O56=""),"",VLOOKUP(CONCATENATE(N56," dienų darbo savaitė"),'Atostogų išmokų FN'!$A$8:$AH$9,O56-16)/100)</f>
        <v/>
      </c>
      <c r="Q56" s="32">
        <f t="shared" si="2"/>
        <v>0</v>
      </c>
      <c r="R56" s="4"/>
      <c r="S56" s="34" t="str">
        <f>IF(OR(N56="",R56=""),"",HLOOKUP(R56,'Papild.poilsio d. išmokų FN '!$C$6:$Q$8,3,0)/100)</f>
        <v/>
      </c>
      <c r="T56" s="32">
        <f t="shared" si="3"/>
        <v>0</v>
      </c>
      <c r="U56" s="62"/>
    </row>
    <row r="57" spans="1:21" x14ac:dyDescent="0.2">
      <c r="A57" s="39"/>
      <c r="B57" s="3"/>
      <c r="C57" s="3"/>
      <c r="D57" s="3"/>
      <c r="E57" s="4"/>
      <c r="F57" s="4"/>
      <c r="G57" s="4"/>
      <c r="H57" s="4"/>
      <c r="I57" s="4"/>
      <c r="J57" s="4"/>
      <c r="K57" s="4"/>
      <c r="L57" s="4">
        <f t="shared" si="0"/>
        <v>0</v>
      </c>
      <c r="M57" s="32">
        <f t="shared" si="1"/>
        <v>0</v>
      </c>
      <c r="N57" s="33"/>
      <c r="O57" s="14"/>
      <c r="P57" s="34" t="str">
        <f>IF(OR(N57="",O57=""),"",VLOOKUP(CONCATENATE(N57," dienų darbo savaitė"),'Atostogų išmokų FN'!$A$8:$AH$9,O57-16)/100)</f>
        <v/>
      </c>
      <c r="Q57" s="32">
        <f t="shared" si="2"/>
        <v>0</v>
      </c>
      <c r="R57" s="4"/>
      <c r="S57" s="34" t="str">
        <f>IF(OR(N57="",R57=""),"",HLOOKUP(R57,'Papild.poilsio d. išmokų FN '!$C$6:$Q$8,3,0)/100)</f>
        <v/>
      </c>
      <c r="T57" s="32">
        <f t="shared" si="3"/>
        <v>0</v>
      </c>
      <c r="U57" s="62"/>
    </row>
    <row r="58" spans="1:21" x14ac:dyDescent="0.2">
      <c r="A58" s="39"/>
      <c r="B58" s="3"/>
      <c r="C58" s="3"/>
      <c r="D58" s="3"/>
      <c r="E58" s="4"/>
      <c r="F58" s="4"/>
      <c r="G58" s="4"/>
      <c r="H58" s="4"/>
      <c r="I58" s="4"/>
      <c r="J58" s="4"/>
      <c r="K58" s="4"/>
      <c r="L58" s="4">
        <f t="shared" si="0"/>
        <v>0</v>
      </c>
      <c r="M58" s="32">
        <f t="shared" si="1"/>
        <v>0</v>
      </c>
      <c r="N58" s="33"/>
      <c r="O58" s="14"/>
      <c r="P58" s="34" t="str">
        <f>IF(OR(N58="",O58=""),"",VLOOKUP(CONCATENATE(N58," dienų darbo savaitė"),'Atostogų išmokų FN'!$A$8:$AH$9,O58-16)/100)</f>
        <v/>
      </c>
      <c r="Q58" s="32">
        <f t="shared" si="2"/>
        <v>0</v>
      </c>
      <c r="R58" s="4"/>
      <c r="S58" s="34" t="str">
        <f>IF(OR(N58="",R58=""),"",HLOOKUP(R58,'Papild.poilsio d. išmokų FN '!$C$6:$Q$8,3,0)/100)</f>
        <v/>
      </c>
      <c r="T58" s="32">
        <f t="shared" si="3"/>
        <v>0</v>
      </c>
      <c r="U58" s="62"/>
    </row>
    <row r="59" spans="1:21" x14ac:dyDescent="0.2">
      <c r="A59" s="39"/>
      <c r="B59" s="3"/>
      <c r="C59" s="3"/>
      <c r="D59" s="3"/>
      <c r="E59" s="4"/>
      <c r="F59" s="4"/>
      <c r="G59" s="4"/>
      <c r="H59" s="4"/>
      <c r="I59" s="4"/>
      <c r="J59" s="4"/>
      <c r="K59" s="4"/>
      <c r="L59" s="4">
        <f t="shared" si="0"/>
        <v>0</v>
      </c>
      <c r="M59" s="32">
        <f t="shared" si="1"/>
        <v>0</v>
      </c>
      <c r="N59" s="33"/>
      <c r="O59" s="14"/>
      <c r="P59" s="34" t="str">
        <f>IF(OR(N59="",O59=""),"",VLOOKUP(CONCATENATE(N59," dienų darbo savaitė"),'Atostogų išmokų FN'!$A$8:$AH$9,O59-16)/100)</f>
        <v/>
      </c>
      <c r="Q59" s="32">
        <f t="shared" si="2"/>
        <v>0</v>
      </c>
      <c r="R59" s="4"/>
      <c r="S59" s="34" t="str">
        <f>IF(OR(N59="",R59=""),"",HLOOKUP(R59,'Papild.poilsio d. išmokų FN '!$C$6:$Q$8,3,0)/100)</f>
        <v/>
      </c>
      <c r="T59" s="32">
        <f t="shared" si="3"/>
        <v>0</v>
      </c>
      <c r="U59" s="62"/>
    </row>
    <row r="60" spans="1:21" x14ac:dyDescent="0.2">
      <c r="A60" s="39"/>
      <c r="B60" s="3"/>
      <c r="C60" s="3"/>
      <c r="D60" s="3"/>
      <c r="E60" s="4"/>
      <c r="F60" s="4"/>
      <c r="G60" s="4"/>
      <c r="H60" s="4"/>
      <c r="I60" s="4"/>
      <c r="J60" s="4"/>
      <c r="K60" s="4"/>
      <c r="L60" s="4">
        <f t="shared" si="0"/>
        <v>0</v>
      </c>
      <c r="M60" s="32">
        <f t="shared" si="1"/>
        <v>0</v>
      </c>
      <c r="N60" s="33"/>
      <c r="O60" s="14"/>
      <c r="P60" s="34" t="str">
        <f>IF(OR(N60="",O60=""),"",VLOOKUP(CONCATENATE(N60," dienų darbo savaitė"),'Atostogų išmokų FN'!$A$8:$AH$9,O60-16)/100)</f>
        <v/>
      </c>
      <c r="Q60" s="32">
        <f t="shared" si="2"/>
        <v>0</v>
      </c>
      <c r="R60" s="4"/>
      <c r="S60" s="34" t="str">
        <f>IF(OR(N60="",R60=""),"",HLOOKUP(R60,'Papild.poilsio d. išmokų FN '!$C$6:$Q$8,3,0)/100)</f>
        <v/>
      </c>
      <c r="T60" s="32">
        <f t="shared" si="3"/>
        <v>0</v>
      </c>
      <c r="U60" s="62"/>
    </row>
    <row r="61" spans="1:21" x14ac:dyDescent="0.2">
      <c r="A61" s="39"/>
      <c r="B61" s="3"/>
      <c r="C61" s="3"/>
      <c r="D61" s="3"/>
      <c r="E61" s="4"/>
      <c r="F61" s="4"/>
      <c r="G61" s="4"/>
      <c r="H61" s="4"/>
      <c r="I61" s="4"/>
      <c r="J61" s="4"/>
      <c r="K61" s="4"/>
      <c r="L61" s="4">
        <f t="shared" si="0"/>
        <v>0</v>
      </c>
      <c r="M61" s="32">
        <f t="shared" si="1"/>
        <v>0</v>
      </c>
      <c r="N61" s="33"/>
      <c r="O61" s="14"/>
      <c r="P61" s="34" t="str">
        <f>IF(OR(N61="",O61=""),"",VLOOKUP(CONCATENATE(N61," dienų darbo savaitė"),'Atostogų išmokų FN'!$A$8:$AH$9,O61-16)/100)</f>
        <v/>
      </c>
      <c r="Q61" s="32">
        <f t="shared" si="2"/>
        <v>0</v>
      </c>
      <c r="R61" s="4"/>
      <c r="S61" s="34" t="str">
        <f>IF(OR(N61="",R61=""),"",HLOOKUP(R61,'Papild.poilsio d. išmokų FN '!$C$6:$Q$8,3,0)/100)</f>
        <v/>
      </c>
      <c r="T61" s="32">
        <f t="shared" si="3"/>
        <v>0</v>
      </c>
      <c r="U61" s="62"/>
    </row>
    <row r="62" spans="1:21" x14ac:dyDescent="0.2">
      <c r="A62" s="39"/>
      <c r="B62" s="3"/>
      <c r="C62" s="3"/>
      <c r="D62" s="3"/>
      <c r="E62" s="4"/>
      <c r="F62" s="4"/>
      <c r="G62" s="4"/>
      <c r="H62" s="4"/>
      <c r="I62" s="4"/>
      <c r="J62" s="4"/>
      <c r="K62" s="4"/>
      <c r="L62" s="4">
        <f t="shared" si="0"/>
        <v>0</v>
      </c>
      <c r="M62" s="32">
        <f t="shared" si="1"/>
        <v>0</v>
      </c>
      <c r="N62" s="33"/>
      <c r="O62" s="14"/>
      <c r="P62" s="34" t="str">
        <f>IF(OR(N62="",O62=""),"",VLOOKUP(CONCATENATE(N62," dienų darbo savaitė"),'Atostogų išmokų FN'!$A$8:$AH$9,O62-16)/100)</f>
        <v/>
      </c>
      <c r="Q62" s="32">
        <f t="shared" si="2"/>
        <v>0</v>
      </c>
      <c r="R62" s="4"/>
      <c r="S62" s="34" t="str">
        <f>IF(OR(N62="",R62=""),"",HLOOKUP(R62,'Papild.poilsio d. išmokų FN '!$C$6:$Q$8,3,0)/100)</f>
        <v/>
      </c>
      <c r="T62" s="32">
        <f t="shared" si="3"/>
        <v>0</v>
      </c>
      <c r="U62" s="62"/>
    </row>
    <row r="63" spans="1:21" x14ac:dyDescent="0.2">
      <c r="A63" s="39"/>
      <c r="B63" s="3"/>
      <c r="C63" s="3"/>
      <c r="D63" s="3"/>
      <c r="E63" s="4"/>
      <c r="F63" s="4"/>
      <c r="G63" s="4"/>
      <c r="H63" s="4"/>
      <c r="I63" s="4"/>
      <c r="J63" s="4"/>
      <c r="K63" s="4"/>
      <c r="L63" s="4">
        <f t="shared" si="0"/>
        <v>0</v>
      </c>
      <c r="M63" s="32">
        <f t="shared" si="1"/>
        <v>0</v>
      </c>
      <c r="N63" s="33"/>
      <c r="O63" s="14"/>
      <c r="P63" s="34" t="str">
        <f>IF(OR(N63="",O63=""),"",VLOOKUP(CONCATENATE(N63," dienų darbo savaitė"),'Atostogų išmokų FN'!$A$8:$AH$9,O63-16)/100)</f>
        <v/>
      </c>
      <c r="Q63" s="32">
        <f t="shared" si="2"/>
        <v>0</v>
      </c>
      <c r="R63" s="4"/>
      <c r="S63" s="34" t="str">
        <f>IF(OR(N63="",R63=""),"",HLOOKUP(R63,'Papild.poilsio d. išmokų FN '!$C$6:$Q$8,3,0)/100)</f>
        <v/>
      </c>
      <c r="T63" s="32">
        <f t="shared" si="3"/>
        <v>0</v>
      </c>
      <c r="U63" s="62"/>
    </row>
    <row r="64" spans="1:21" x14ac:dyDescent="0.2">
      <c r="A64" s="39"/>
      <c r="B64" s="3"/>
      <c r="C64" s="3"/>
      <c r="D64" s="3"/>
      <c r="E64" s="4"/>
      <c r="F64" s="4"/>
      <c r="G64" s="4"/>
      <c r="H64" s="4"/>
      <c r="I64" s="4"/>
      <c r="J64" s="4"/>
      <c r="K64" s="4"/>
      <c r="L64" s="4">
        <f t="shared" si="0"/>
        <v>0</v>
      </c>
      <c r="M64" s="32">
        <f t="shared" si="1"/>
        <v>0</v>
      </c>
      <c r="N64" s="33"/>
      <c r="O64" s="14"/>
      <c r="P64" s="34" t="str">
        <f>IF(OR(N64="",O64=""),"",VLOOKUP(CONCATENATE(N64," dienų darbo savaitė"),'Atostogų išmokų FN'!$A$8:$AH$9,O64-16)/100)</f>
        <v/>
      </c>
      <c r="Q64" s="32">
        <f t="shared" si="2"/>
        <v>0</v>
      </c>
      <c r="R64" s="4"/>
      <c r="S64" s="34" t="str">
        <f>IF(OR(N64="",R64=""),"",HLOOKUP(R64,'Papild.poilsio d. išmokų FN '!$C$6:$Q$8,3,0)/100)</f>
        <v/>
      </c>
      <c r="T64" s="32">
        <f t="shared" si="3"/>
        <v>0</v>
      </c>
      <c r="U64" s="62"/>
    </row>
    <row r="65" spans="1:256" x14ac:dyDescent="0.2">
      <c r="A65" s="39"/>
      <c r="B65" s="3"/>
      <c r="C65" s="3"/>
      <c r="D65" s="3"/>
      <c r="E65" s="4"/>
      <c r="F65" s="4"/>
      <c r="G65" s="4"/>
      <c r="H65" s="4"/>
      <c r="I65" s="4"/>
      <c r="J65" s="4"/>
      <c r="K65" s="4"/>
      <c r="L65" s="4">
        <f t="shared" si="0"/>
        <v>0</v>
      </c>
      <c r="M65" s="32">
        <f t="shared" si="1"/>
        <v>0</v>
      </c>
      <c r="N65" s="33"/>
      <c r="O65" s="14"/>
      <c r="P65" s="34" t="str">
        <f>IF(OR(N65="",O65=""),"",VLOOKUP(CONCATENATE(N65," dienų darbo savaitė"),'Atostogų išmokų FN'!$A$8:$AH$9,O65-16)/100)</f>
        <v/>
      </c>
      <c r="Q65" s="32">
        <f t="shared" si="2"/>
        <v>0</v>
      </c>
      <c r="R65" s="4"/>
      <c r="S65" s="34" t="str">
        <f>IF(OR(N65="",R65=""),"",HLOOKUP(R65,'Papild.poilsio d. išmokų FN '!$C$6:$Q$8,3,0)/100)</f>
        <v/>
      </c>
      <c r="T65" s="32">
        <f t="shared" si="3"/>
        <v>0</v>
      </c>
      <c r="U65" s="62"/>
    </row>
    <row r="66" spans="1:256" x14ac:dyDescent="0.2">
      <c r="A66" s="39"/>
      <c r="B66" s="3"/>
      <c r="C66" s="3"/>
      <c r="D66" s="3"/>
      <c r="E66" s="4"/>
      <c r="F66" s="4"/>
      <c r="G66" s="4"/>
      <c r="H66" s="4"/>
      <c r="I66" s="4"/>
      <c r="J66" s="4"/>
      <c r="K66" s="4"/>
      <c r="L66" s="4">
        <f t="shared" si="0"/>
        <v>0</v>
      </c>
      <c r="M66" s="32">
        <f t="shared" si="1"/>
        <v>0</v>
      </c>
      <c r="N66" s="33"/>
      <c r="O66" s="14"/>
      <c r="P66" s="34" t="str">
        <f>IF(OR(N66="",O66=""),"",VLOOKUP(CONCATENATE(N66," dienų darbo savaitė"),'Atostogų išmokų FN'!$A$8:$AH$9,O66-16)/100)</f>
        <v/>
      </c>
      <c r="Q66" s="32">
        <f t="shared" si="2"/>
        <v>0</v>
      </c>
      <c r="R66" s="4"/>
      <c r="S66" s="34" t="str">
        <f>IF(OR(N66="",R66=""),"",HLOOKUP(R66,'Papild.poilsio d. išmokų FN '!$C$6:$Q$8,3,0)/100)</f>
        <v/>
      </c>
      <c r="T66" s="32">
        <f t="shared" si="3"/>
        <v>0</v>
      </c>
      <c r="U66" s="62"/>
    </row>
    <row r="67" spans="1:256" x14ac:dyDescent="0.2">
      <c r="A67" s="39"/>
      <c r="B67" s="3"/>
      <c r="C67" s="3"/>
      <c r="D67" s="3"/>
      <c r="E67" s="4"/>
      <c r="F67" s="4"/>
      <c r="G67" s="4"/>
      <c r="H67" s="4"/>
      <c r="I67" s="4"/>
      <c r="J67" s="4"/>
      <c r="K67" s="4"/>
      <c r="L67" s="4">
        <f t="shared" si="0"/>
        <v>0</v>
      </c>
      <c r="M67" s="32">
        <f t="shared" si="1"/>
        <v>0</v>
      </c>
      <c r="N67" s="33"/>
      <c r="O67" s="14"/>
      <c r="P67" s="34" t="str">
        <f>IF(OR(N67="",O67=""),"",VLOOKUP(CONCATENATE(N67," dienų darbo savaitė"),'Atostogų išmokų FN'!$A$8:$AH$9,O67-16)/100)</f>
        <v/>
      </c>
      <c r="Q67" s="32">
        <f t="shared" si="2"/>
        <v>0</v>
      </c>
      <c r="R67" s="4"/>
      <c r="S67" s="34" t="str">
        <f>IF(OR(N67="",R67=""),"",HLOOKUP(R67,'Papild.poilsio d. išmokų FN '!$C$6:$Q$8,3,0)/100)</f>
        <v/>
      </c>
      <c r="T67" s="32">
        <f t="shared" si="3"/>
        <v>0</v>
      </c>
      <c r="U67" s="62"/>
    </row>
    <row r="68" spans="1:256" x14ac:dyDescent="0.2">
      <c r="A68" s="39"/>
      <c r="B68" s="3"/>
      <c r="C68" s="3"/>
      <c r="D68" s="3"/>
      <c r="E68" s="4"/>
      <c r="F68" s="4"/>
      <c r="G68" s="4"/>
      <c r="H68" s="4"/>
      <c r="I68" s="4"/>
      <c r="J68" s="4"/>
      <c r="K68" s="4"/>
      <c r="L68" s="4">
        <f t="shared" si="0"/>
        <v>0</v>
      </c>
      <c r="M68" s="32">
        <f t="shared" si="1"/>
        <v>0</v>
      </c>
      <c r="N68" s="33"/>
      <c r="O68" s="14"/>
      <c r="P68" s="34" t="str">
        <f>IF(OR(N68="",O68=""),"",VLOOKUP(CONCATENATE(N68," dienų darbo savaitė"),'Atostogų išmokų FN'!$A$8:$AH$9,O68-16)/100)</f>
        <v/>
      </c>
      <c r="Q68" s="32">
        <f t="shared" si="2"/>
        <v>0</v>
      </c>
      <c r="R68" s="4"/>
      <c r="S68" s="34" t="str">
        <f>IF(OR(N68="",R68=""),"",HLOOKUP(R68,'Papild.poilsio d. išmokų FN '!$C$6:$Q$8,3,0)/100)</f>
        <v/>
      </c>
      <c r="T68" s="32">
        <f t="shared" si="3"/>
        <v>0</v>
      </c>
      <c r="U68" s="62"/>
    </row>
    <row r="69" spans="1:256" x14ac:dyDescent="0.2">
      <c r="A69" s="87" t="s">
        <v>14</v>
      </c>
      <c r="B69" s="87"/>
      <c r="C69" s="87"/>
      <c r="D69" s="75"/>
      <c r="E69" s="35">
        <f t="shared" ref="E69:M69" si="4">SUM(E24:E68)</f>
        <v>55</v>
      </c>
      <c r="F69" s="35">
        <f t="shared" si="4"/>
        <v>40.5</v>
      </c>
      <c r="G69" s="35">
        <f t="shared" si="4"/>
        <v>7798.4500000000007</v>
      </c>
      <c r="H69" s="35">
        <f t="shared" si="4"/>
        <v>960</v>
      </c>
      <c r="I69" s="35">
        <f t="shared" si="4"/>
        <v>40</v>
      </c>
      <c r="J69" s="35">
        <f t="shared" si="4"/>
        <v>40</v>
      </c>
      <c r="K69" s="35">
        <f t="shared" si="4"/>
        <v>20</v>
      </c>
      <c r="L69" s="35">
        <f t="shared" si="4"/>
        <v>9035.5995649999986</v>
      </c>
      <c r="M69" s="35">
        <f t="shared" si="4"/>
        <v>5797.85</v>
      </c>
      <c r="N69" s="35"/>
      <c r="O69" s="35"/>
      <c r="P69" s="35"/>
      <c r="Q69" s="35">
        <f>SUM(Q24:Q68)</f>
        <v>242.0543562</v>
      </c>
      <c r="R69" s="35"/>
      <c r="S69" s="35"/>
      <c r="T69" s="35">
        <f>SUM(T24:T68)</f>
        <v>131.50866140000002</v>
      </c>
      <c r="U69" s="35"/>
    </row>
    <row r="70" spans="1:256" ht="13.5" customHeight="1" x14ac:dyDescent="0.2">
      <c r="A70" s="40"/>
      <c r="B70" s="41"/>
      <c r="C70" s="41"/>
      <c r="D70" s="41"/>
      <c r="E70" s="42"/>
      <c r="F70" s="40"/>
      <c r="G70" s="42"/>
      <c r="H70" s="40"/>
      <c r="I70" s="40"/>
      <c r="J70" s="40"/>
      <c r="K70" s="40"/>
      <c r="L70" s="40"/>
      <c r="M70" s="43"/>
      <c r="N70" s="41"/>
      <c r="O70" s="41"/>
      <c r="P70" s="41"/>
      <c r="Q70" s="41"/>
      <c r="R70" s="41"/>
    </row>
    <row r="71" spans="1:256" s="69" customFormat="1" ht="15" x14ac:dyDescent="0.25">
      <c r="A71" s="64" t="s">
        <v>73</v>
      </c>
      <c r="B71" s="65"/>
      <c r="C71" s="65"/>
      <c r="D71" s="65"/>
      <c r="E71" s="66"/>
      <c r="F71" s="67"/>
      <c r="G71" s="66"/>
      <c r="H71" s="67"/>
      <c r="I71" s="67"/>
      <c r="J71" s="67"/>
      <c r="K71" s="67"/>
      <c r="L71" s="67"/>
      <c r="M71" s="68"/>
      <c r="N71" s="68"/>
      <c r="O71" s="68"/>
      <c r="P71" s="65"/>
      <c r="Q71" s="65"/>
    </row>
    <row r="72" spans="1:256" ht="15" x14ac:dyDescent="0.2">
      <c r="A72" s="63" t="s">
        <v>70</v>
      </c>
      <c r="B72" s="13"/>
      <c r="C72" s="13"/>
      <c r="D72" s="13"/>
      <c r="E72" s="13"/>
      <c r="F72" s="13"/>
    </row>
    <row r="73" spans="1:256" customFormat="1" ht="14.25" customHeight="1" x14ac:dyDescent="0.2">
      <c r="A73" s="63" t="s">
        <v>91</v>
      </c>
      <c r="B73" s="86"/>
      <c r="C73" s="86"/>
      <c r="D73" s="86"/>
      <c r="E73" s="86"/>
      <c r="F73" s="86"/>
      <c r="G73" s="86"/>
      <c r="H73" s="86"/>
      <c r="I73" s="86"/>
      <c r="J73" s="86"/>
      <c r="K73" s="86"/>
      <c r="L73" s="86"/>
      <c r="M73" s="86"/>
      <c r="N73" s="86"/>
      <c r="O73" s="86"/>
      <c r="P73" s="86"/>
      <c r="Q73" s="86"/>
      <c r="R73" s="86"/>
      <c r="S73" s="86"/>
      <c r="T73" s="86"/>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row>
    <row r="74" spans="1:256" ht="15" x14ac:dyDescent="0.2">
      <c r="A74" s="88" t="s">
        <v>77</v>
      </c>
      <c r="B74" s="88"/>
      <c r="C74" s="88"/>
      <c r="D74" s="88"/>
      <c r="E74" s="88"/>
      <c r="F74" s="88"/>
      <c r="G74" s="88"/>
      <c r="H74" s="88"/>
      <c r="I74" s="88"/>
      <c r="J74" s="88"/>
      <c r="K74" s="88"/>
      <c r="L74" s="88"/>
      <c r="M74" s="88"/>
      <c r="N74" s="88"/>
      <c r="O74" s="88"/>
      <c r="P74" s="88"/>
      <c r="Q74" s="88"/>
      <c r="R74" s="88"/>
      <c r="S74" s="88"/>
      <c r="T74" s="88"/>
      <c r="U74" s="88"/>
    </row>
    <row r="75" spans="1:256" ht="15" x14ac:dyDescent="0.2">
      <c r="A75" s="76"/>
      <c r="B75" s="76"/>
      <c r="C75" s="76"/>
      <c r="D75" s="76"/>
      <c r="E75" s="76"/>
      <c r="F75" s="76"/>
      <c r="G75" s="76"/>
      <c r="H75" s="76"/>
      <c r="I75" s="76"/>
      <c r="J75" s="76"/>
      <c r="K75" s="76"/>
      <c r="L75" s="76"/>
      <c r="M75" s="76"/>
      <c r="N75" s="76"/>
      <c r="O75" s="76"/>
      <c r="P75" s="76"/>
      <c r="Q75" s="76"/>
      <c r="R75" s="76"/>
      <c r="S75" s="76"/>
      <c r="T75" s="76"/>
      <c r="U75" s="76"/>
    </row>
    <row r="76" spans="1:256" ht="15.75" customHeight="1" x14ac:dyDescent="0.2">
      <c r="A76" s="89" t="s">
        <v>40</v>
      </c>
      <c r="B76" s="89"/>
      <c r="C76" s="89"/>
      <c r="D76" s="89"/>
      <c r="E76" s="89"/>
      <c r="F76" s="89"/>
      <c r="G76" s="89"/>
      <c r="H76" s="89"/>
      <c r="I76" s="89"/>
      <c r="J76" s="89"/>
      <c r="K76" s="89"/>
      <c r="L76" s="89"/>
      <c r="M76" s="89"/>
      <c r="N76" s="89"/>
      <c r="O76" s="89"/>
      <c r="P76" s="89"/>
      <c r="Q76" s="89"/>
      <c r="R76" s="89"/>
      <c r="S76" s="89"/>
      <c r="T76" s="89"/>
      <c r="U76" s="89"/>
    </row>
    <row r="77" spans="1:256" ht="95.25" customHeight="1" x14ac:dyDescent="0.2">
      <c r="A77" s="90" t="s">
        <v>39</v>
      </c>
      <c r="B77" s="90"/>
      <c r="C77" s="90"/>
      <c r="D77" s="90"/>
      <c r="E77" s="90"/>
      <c r="F77" s="90"/>
      <c r="G77" s="90"/>
      <c r="H77" s="90"/>
      <c r="I77" s="90"/>
      <c r="J77" s="90"/>
      <c r="K77" s="90"/>
      <c r="L77" s="90"/>
      <c r="M77" s="90"/>
      <c r="N77" s="90"/>
      <c r="O77" s="90"/>
      <c r="P77" s="90"/>
      <c r="Q77" s="90"/>
      <c r="R77" s="90"/>
      <c r="S77" s="90"/>
      <c r="T77" s="90"/>
      <c r="U77" s="90"/>
    </row>
    <row r="78" spans="1:256" ht="13.5" customHeight="1" x14ac:dyDescent="0.2">
      <c r="A78" s="5"/>
      <c r="B78" s="6"/>
      <c r="C78" s="6"/>
      <c r="D78" s="6"/>
      <c r="E78" s="7"/>
      <c r="F78" s="5"/>
      <c r="G78" s="7"/>
      <c r="H78" s="5"/>
      <c r="I78" s="5"/>
      <c r="J78" s="5"/>
      <c r="K78" s="5"/>
      <c r="L78" s="5"/>
      <c r="M78" s="8"/>
      <c r="N78" s="6"/>
      <c r="O78" s="6"/>
      <c r="P78" s="6"/>
      <c r="Q78" s="6"/>
      <c r="R78" s="6"/>
    </row>
    <row r="79" spans="1:256" s="22" customFormat="1" x14ac:dyDescent="0.2">
      <c r="A79" s="20"/>
      <c r="B79" s="21"/>
      <c r="C79" s="21"/>
      <c r="D79" s="21"/>
      <c r="E79" s="21"/>
      <c r="F79" s="20"/>
      <c r="G79" s="20"/>
      <c r="H79" s="20"/>
      <c r="I79" s="20"/>
      <c r="J79" s="20"/>
      <c r="K79" s="21"/>
      <c r="L79" s="21"/>
      <c r="M79" s="21"/>
      <c r="N79" s="20"/>
      <c r="O79" s="20"/>
      <c r="P79" s="20"/>
      <c r="Q79" s="21"/>
      <c r="R79" s="21"/>
      <c r="S79" s="21"/>
    </row>
    <row r="80" spans="1:256" ht="15" x14ac:dyDescent="0.2">
      <c r="A80" s="12"/>
      <c r="B80" s="91" t="s">
        <v>30</v>
      </c>
      <c r="C80" s="91"/>
      <c r="D80" s="91"/>
      <c r="E80" s="91"/>
      <c r="F80" s="13"/>
      <c r="K80" s="91" t="s">
        <v>31</v>
      </c>
      <c r="L80" s="91"/>
      <c r="M80" s="91"/>
      <c r="Q80" s="91" t="s">
        <v>32</v>
      </c>
      <c r="R80" s="91"/>
      <c r="S80" s="91"/>
    </row>
    <row r="81" spans="1:14" ht="15" x14ac:dyDescent="0.2">
      <c r="A81" s="12"/>
      <c r="B81" s="13"/>
      <c r="C81" s="13"/>
      <c r="D81" s="13"/>
      <c r="E81" s="13"/>
      <c r="F81" s="13"/>
    </row>
    <row r="82" spans="1:14" ht="15" x14ac:dyDescent="0.2">
      <c r="A82" s="12"/>
      <c r="B82" s="13"/>
      <c r="C82" s="13"/>
      <c r="D82" s="13"/>
      <c r="E82" s="13"/>
      <c r="F82" s="13"/>
    </row>
    <row r="83" spans="1:14" x14ac:dyDescent="0.2">
      <c r="A83" s="13"/>
      <c r="B83" s="23"/>
      <c r="C83" s="23"/>
      <c r="D83" s="23"/>
      <c r="E83" s="23"/>
      <c r="F83" s="23"/>
      <c r="G83" s="13"/>
    </row>
    <row r="84" spans="1:14" ht="12.75" customHeight="1" x14ac:dyDescent="0.2">
      <c r="A84" s="13"/>
      <c r="B84" s="24"/>
      <c r="C84" s="24"/>
      <c r="D84" s="24"/>
      <c r="E84" s="24"/>
      <c r="F84" s="24"/>
      <c r="G84" s="13"/>
    </row>
    <row r="88" spans="1:14" x14ac:dyDescent="0.2">
      <c r="N88" s="17" t="s">
        <v>28</v>
      </c>
    </row>
  </sheetData>
  <dataConsolidate/>
  <mergeCells count="38">
    <mergeCell ref="E15:U15"/>
    <mergeCell ref="A14:D14"/>
    <mergeCell ref="A15:D15"/>
    <mergeCell ref="A6:U6"/>
    <mergeCell ref="A7:U7"/>
    <mergeCell ref="A13:K13"/>
    <mergeCell ref="E14:U14"/>
    <mergeCell ref="A17:K17"/>
    <mergeCell ref="A18:C18"/>
    <mergeCell ref="A20:A22"/>
    <mergeCell ref="B20:B22"/>
    <mergeCell ref="C20:C22"/>
    <mergeCell ref="D20:D22"/>
    <mergeCell ref="E20:E22"/>
    <mergeCell ref="F20:F22"/>
    <mergeCell ref="G20:K20"/>
    <mergeCell ref="R20:R22"/>
    <mergeCell ref="S20:S22"/>
    <mergeCell ref="T20:T22"/>
    <mergeCell ref="U20:U22"/>
    <mergeCell ref="G21:G22"/>
    <mergeCell ref="H21:H22"/>
    <mergeCell ref="I21:I22"/>
    <mergeCell ref="J21:J22"/>
    <mergeCell ref="K21:K22"/>
    <mergeCell ref="L20:L22"/>
    <mergeCell ref="M20:M22"/>
    <mergeCell ref="N20:N22"/>
    <mergeCell ref="O20:O22"/>
    <mergeCell ref="P20:P22"/>
    <mergeCell ref="Q20:Q22"/>
    <mergeCell ref="A69:C69"/>
    <mergeCell ref="A74:U74"/>
    <mergeCell ref="A76:U76"/>
    <mergeCell ref="A77:U77"/>
    <mergeCell ref="B80:E80"/>
    <mergeCell ref="K80:M80"/>
    <mergeCell ref="Q80:S80"/>
  </mergeCells>
  <dataValidations count="6">
    <dataValidation type="list" allowBlank="1" showInputMessage="1" showErrorMessage="1" sqref="WVH983098 E65594 IV65594 SR65594 ACN65594 AMJ65594 AWF65594 BGB65594 BPX65594 BZT65594 CJP65594 CTL65594 DDH65594 DND65594 DWZ65594 EGV65594 EQR65594 FAN65594 FKJ65594 FUF65594 GEB65594 GNX65594 GXT65594 HHP65594 HRL65594 IBH65594 ILD65594 IUZ65594 JEV65594 JOR65594 JYN65594 KIJ65594 KSF65594 LCB65594 LLX65594 LVT65594 MFP65594 MPL65594 MZH65594 NJD65594 NSZ65594 OCV65594 OMR65594 OWN65594 PGJ65594 PQF65594 QAB65594 QJX65594 QTT65594 RDP65594 RNL65594 RXH65594 SHD65594 SQZ65594 TAV65594 TKR65594 TUN65594 UEJ65594 UOF65594 UYB65594 VHX65594 VRT65594 WBP65594 WLL65594 WVH65594 E131130 IV131130 SR131130 ACN131130 AMJ131130 AWF131130 BGB131130 BPX131130 BZT131130 CJP131130 CTL131130 DDH131130 DND131130 DWZ131130 EGV131130 EQR131130 FAN131130 FKJ131130 FUF131130 GEB131130 GNX131130 GXT131130 HHP131130 HRL131130 IBH131130 ILD131130 IUZ131130 JEV131130 JOR131130 JYN131130 KIJ131130 KSF131130 LCB131130 LLX131130 LVT131130 MFP131130 MPL131130 MZH131130 NJD131130 NSZ131130 OCV131130 OMR131130 OWN131130 PGJ131130 PQF131130 QAB131130 QJX131130 QTT131130 RDP131130 RNL131130 RXH131130 SHD131130 SQZ131130 TAV131130 TKR131130 TUN131130 UEJ131130 UOF131130 UYB131130 VHX131130 VRT131130 WBP131130 WLL131130 WVH131130 E196666 IV196666 SR196666 ACN196666 AMJ196666 AWF196666 BGB196666 BPX196666 BZT196666 CJP196666 CTL196666 DDH196666 DND196666 DWZ196666 EGV196666 EQR196666 FAN196666 FKJ196666 FUF196666 GEB196666 GNX196666 GXT196666 HHP196666 HRL196666 IBH196666 ILD196666 IUZ196666 JEV196666 JOR196666 JYN196666 KIJ196666 KSF196666 LCB196666 LLX196666 LVT196666 MFP196666 MPL196666 MZH196666 NJD196666 NSZ196666 OCV196666 OMR196666 OWN196666 PGJ196666 PQF196666 QAB196666 QJX196666 QTT196666 RDP196666 RNL196666 RXH196666 SHD196666 SQZ196666 TAV196666 TKR196666 TUN196666 UEJ196666 UOF196666 UYB196666 VHX196666 VRT196666 WBP196666 WLL196666 WVH196666 E262202 IV262202 SR262202 ACN262202 AMJ262202 AWF262202 BGB262202 BPX262202 BZT262202 CJP262202 CTL262202 DDH262202 DND262202 DWZ262202 EGV262202 EQR262202 FAN262202 FKJ262202 FUF262202 GEB262202 GNX262202 GXT262202 HHP262202 HRL262202 IBH262202 ILD262202 IUZ262202 JEV262202 JOR262202 JYN262202 KIJ262202 KSF262202 LCB262202 LLX262202 LVT262202 MFP262202 MPL262202 MZH262202 NJD262202 NSZ262202 OCV262202 OMR262202 OWN262202 PGJ262202 PQF262202 QAB262202 QJX262202 QTT262202 RDP262202 RNL262202 RXH262202 SHD262202 SQZ262202 TAV262202 TKR262202 TUN262202 UEJ262202 UOF262202 UYB262202 VHX262202 VRT262202 WBP262202 WLL262202 WVH262202 E327738 IV327738 SR327738 ACN327738 AMJ327738 AWF327738 BGB327738 BPX327738 BZT327738 CJP327738 CTL327738 DDH327738 DND327738 DWZ327738 EGV327738 EQR327738 FAN327738 FKJ327738 FUF327738 GEB327738 GNX327738 GXT327738 HHP327738 HRL327738 IBH327738 ILD327738 IUZ327738 JEV327738 JOR327738 JYN327738 KIJ327738 KSF327738 LCB327738 LLX327738 LVT327738 MFP327738 MPL327738 MZH327738 NJD327738 NSZ327738 OCV327738 OMR327738 OWN327738 PGJ327738 PQF327738 QAB327738 QJX327738 QTT327738 RDP327738 RNL327738 RXH327738 SHD327738 SQZ327738 TAV327738 TKR327738 TUN327738 UEJ327738 UOF327738 UYB327738 VHX327738 VRT327738 WBP327738 WLL327738 WVH327738 E393274 IV393274 SR393274 ACN393274 AMJ393274 AWF393274 BGB393274 BPX393274 BZT393274 CJP393274 CTL393274 DDH393274 DND393274 DWZ393274 EGV393274 EQR393274 FAN393274 FKJ393274 FUF393274 GEB393274 GNX393274 GXT393274 HHP393274 HRL393274 IBH393274 ILD393274 IUZ393274 JEV393274 JOR393274 JYN393274 KIJ393274 KSF393274 LCB393274 LLX393274 LVT393274 MFP393274 MPL393274 MZH393274 NJD393274 NSZ393274 OCV393274 OMR393274 OWN393274 PGJ393274 PQF393274 QAB393274 QJX393274 QTT393274 RDP393274 RNL393274 RXH393274 SHD393274 SQZ393274 TAV393274 TKR393274 TUN393274 UEJ393274 UOF393274 UYB393274 VHX393274 VRT393274 WBP393274 WLL393274 WVH393274 E458810 IV458810 SR458810 ACN458810 AMJ458810 AWF458810 BGB458810 BPX458810 BZT458810 CJP458810 CTL458810 DDH458810 DND458810 DWZ458810 EGV458810 EQR458810 FAN458810 FKJ458810 FUF458810 GEB458810 GNX458810 GXT458810 HHP458810 HRL458810 IBH458810 ILD458810 IUZ458810 JEV458810 JOR458810 JYN458810 KIJ458810 KSF458810 LCB458810 LLX458810 LVT458810 MFP458810 MPL458810 MZH458810 NJD458810 NSZ458810 OCV458810 OMR458810 OWN458810 PGJ458810 PQF458810 QAB458810 QJX458810 QTT458810 RDP458810 RNL458810 RXH458810 SHD458810 SQZ458810 TAV458810 TKR458810 TUN458810 UEJ458810 UOF458810 UYB458810 VHX458810 VRT458810 WBP458810 WLL458810 WVH458810 E524346 IV524346 SR524346 ACN524346 AMJ524346 AWF524346 BGB524346 BPX524346 BZT524346 CJP524346 CTL524346 DDH524346 DND524346 DWZ524346 EGV524346 EQR524346 FAN524346 FKJ524346 FUF524346 GEB524346 GNX524346 GXT524346 HHP524346 HRL524346 IBH524346 ILD524346 IUZ524346 JEV524346 JOR524346 JYN524346 KIJ524346 KSF524346 LCB524346 LLX524346 LVT524346 MFP524346 MPL524346 MZH524346 NJD524346 NSZ524346 OCV524346 OMR524346 OWN524346 PGJ524346 PQF524346 QAB524346 QJX524346 QTT524346 RDP524346 RNL524346 RXH524346 SHD524346 SQZ524346 TAV524346 TKR524346 TUN524346 UEJ524346 UOF524346 UYB524346 VHX524346 VRT524346 WBP524346 WLL524346 WVH524346 E589882 IV589882 SR589882 ACN589882 AMJ589882 AWF589882 BGB589882 BPX589882 BZT589882 CJP589882 CTL589882 DDH589882 DND589882 DWZ589882 EGV589882 EQR589882 FAN589882 FKJ589882 FUF589882 GEB589882 GNX589882 GXT589882 HHP589882 HRL589882 IBH589882 ILD589882 IUZ589882 JEV589882 JOR589882 JYN589882 KIJ589882 KSF589882 LCB589882 LLX589882 LVT589882 MFP589882 MPL589882 MZH589882 NJD589882 NSZ589882 OCV589882 OMR589882 OWN589882 PGJ589882 PQF589882 QAB589882 QJX589882 QTT589882 RDP589882 RNL589882 RXH589882 SHD589882 SQZ589882 TAV589882 TKR589882 TUN589882 UEJ589882 UOF589882 UYB589882 VHX589882 VRT589882 WBP589882 WLL589882 WVH589882 E655418 IV655418 SR655418 ACN655418 AMJ655418 AWF655418 BGB655418 BPX655418 BZT655418 CJP655418 CTL655418 DDH655418 DND655418 DWZ655418 EGV655418 EQR655418 FAN655418 FKJ655418 FUF655418 GEB655418 GNX655418 GXT655418 HHP655418 HRL655418 IBH655418 ILD655418 IUZ655418 JEV655418 JOR655418 JYN655418 KIJ655418 KSF655418 LCB655418 LLX655418 LVT655418 MFP655418 MPL655418 MZH655418 NJD655418 NSZ655418 OCV655418 OMR655418 OWN655418 PGJ655418 PQF655418 QAB655418 QJX655418 QTT655418 RDP655418 RNL655418 RXH655418 SHD655418 SQZ655418 TAV655418 TKR655418 TUN655418 UEJ655418 UOF655418 UYB655418 VHX655418 VRT655418 WBP655418 WLL655418 WVH655418 E720954 IV720954 SR720954 ACN720954 AMJ720954 AWF720954 BGB720954 BPX720954 BZT720954 CJP720954 CTL720954 DDH720954 DND720954 DWZ720954 EGV720954 EQR720954 FAN720954 FKJ720954 FUF720954 GEB720954 GNX720954 GXT720954 HHP720954 HRL720954 IBH720954 ILD720954 IUZ720954 JEV720954 JOR720954 JYN720954 KIJ720954 KSF720954 LCB720954 LLX720954 LVT720954 MFP720954 MPL720954 MZH720954 NJD720954 NSZ720954 OCV720954 OMR720954 OWN720954 PGJ720954 PQF720954 QAB720954 QJX720954 QTT720954 RDP720954 RNL720954 RXH720954 SHD720954 SQZ720954 TAV720954 TKR720954 TUN720954 UEJ720954 UOF720954 UYB720954 VHX720954 VRT720954 WBP720954 WLL720954 WVH720954 E786490 IV786490 SR786490 ACN786490 AMJ786490 AWF786490 BGB786490 BPX786490 BZT786490 CJP786490 CTL786490 DDH786490 DND786490 DWZ786490 EGV786490 EQR786490 FAN786490 FKJ786490 FUF786490 GEB786490 GNX786490 GXT786490 HHP786490 HRL786490 IBH786490 ILD786490 IUZ786490 JEV786490 JOR786490 JYN786490 KIJ786490 KSF786490 LCB786490 LLX786490 LVT786490 MFP786490 MPL786490 MZH786490 NJD786490 NSZ786490 OCV786490 OMR786490 OWN786490 PGJ786490 PQF786490 QAB786490 QJX786490 QTT786490 RDP786490 RNL786490 RXH786490 SHD786490 SQZ786490 TAV786490 TKR786490 TUN786490 UEJ786490 UOF786490 UYB786490 VHX786490 VRT786490 WBP786490 WLL786490 WVH786490 E852026 IV852026 SR852026 ACN852026 AMJ852026 AWF852026 BGB852026 BPX852026 BZT852026 CJP852026 CTL852026 DDH852026 DND852026 DWZ852026 EGV852026 EQR852026 FAN852026 FKJ852026 FUF852026 GEB852026 GNX852026 GXT852026 HHP852026 HRL852026 IBH852026 ILD852026 IUZ852026 JEV852026 JOR852026 JYN852026 KIJ852026 KSF852026 LCB852026 LLX852026 LVT852026 MFP852026 MPL852026 MZH852026 NJD852026 NSZ852026 OCV852026 OMR852026 OWN852026 PGJ852026 PQF852026 QAB852026 QJX852026 QTT852026 RDP852026 RNL852026 RXH852026 SHD852026 SQZ852026 TAV852026 TKR852026 TUN852026 UEJ852026 UOF852026 UYB852026 VHX852026 VRT852026 WBP852026 WLL852026 WVH852026 E917562 IV917562 SR917562 ACN917562 AMJ917562 AWF917562 BGB917562 BPX917562 BZT917562 CJP917562 CTL917562 DDH917562 DND917562 DWZ917562 EGV917562 EQR917562 FAN917562 FKJ917562 FUF917562 GEB917562 GNX917562 GXT917562 HHP917562 HRL917562 IBH917562 ILD917562 IUZ917562 JEV917562 JOR917562 JYN917562 KIJ917562 KSF917562 LCB917562 LLX917562 LVT917562 MFP917562 MPL917562 MZH917562 NJD917562 NSZ917562 OCV917562 OMR917562 OWN917562 PGJ917562 PQF917562 QAB917562 QJX917562 QTT917562 RDP917562 RNL917562 RXH917562 SHD917562 SQZ917562 TAV917562 TKR917562 TUN917562 UEJ917562 UOF917562 UYB917562 VHX917562 VRT917562 WBP917562 WLL917562 WVH917562 E983098 IV983098 SR983098 ACN983098 AMJ983098 AWF983098 BGB983098 BPX983098 BZT983098 CJP983098 CTL983098 DDH983098 DND983098 DWZ983098 EGV983098 EQR983098 FAN983098 FKJ983098 FUF983098 GEB983098 GNX983098 GXT983098 HHP983098 HRL983098 IBH983098 ILD983098 IUZ983098 JEV983098 JOR983098 JYN983098 KIJ983098 KSF983098 LCB983098 LLX983098 LVT983098 MFP983098 MPL983098 MZH983098 NJD983098 NSZ983098 OCV983098 OMR983098 OWN983098 PGJ983098 PQF983098 QAB983098 QJX983098 QTT983098 RDP983098 RNL983098 RXH983098 SHD983098 SQZ983098 TAV983098 TKR983098 TUN983098 UEJ983098 UOF983098 UYB983098 VHX983098 VRT983098 WBP983098 WLL983098">
      <formula1>Taip</formula1>
    </dataValidation>
    <dataValidation type="list" allowBlank="1" showInputMessage="1" showErrorMessage="1" sqref="L9">
      <formula1>"sausio,vasario,kovo,balandžio,gegužės,birželio,liepos,rugpjūčio,rugsėjo,spalio,lapkričio,gruodžio"</formula1>
    </dataValidation>
    <dataValidation type="list" allowBlank="1" showInputMessage="1" showErrorMessage="1" sqref="J9">
      <formula1>"2019,2020,2021,2022,2023"</formula1>
    </dataValidation>
    <dataValidation type="list" allowBlank="1" showInputMessage="1" showErrorMessage="1" sqref="N24:N68">
      <formula1>"5,6"</formula1>
    </dataValidation>
    <dataValidation type="list" allowBlank="1" showInputMessage="1" showErrorMessage="1" sqref="F18 D18">
      <formula1>"Biudžetinė, Verslo įm. ir kt., Kitos organizacijos**, "</formula1>
    </dataValidation>
    <dataValidation type="list" allowBlank="1" showInputMessage="1" showErrorMessage="1" sqref="D24:D68">
      <formula1>"Terminuota, Neterminuota"</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14:formula1>
            <xm:f>'Atostogų išmokų FN'!$D$7:$AH$7</xm:f>
          </x14:formula1>
          <xm:sqref>O24:O68</xm:sqref>
        </x14:dataValidation>
        <x14:dataValidation type="list" allowBlank="1" showInputMessage="1" showErrorMessage="1">
          <x14:formula1>
            <xm:f>'Papild.poilsio d. išmokų FN '!$C$6:$Q$6</xm:f>
          </x14:formula1>
          <xm:sqref>R24:R68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4"/>
  <sheetViews>
    <sheetView workbookViewId="0">
      <selection activeCell="G36" sqref="G36"/>
    </sheetView>
  </sheetViews>
  <sheetFormatPr defaultRowHeight="12" x14ac:dyDescent="0.2"/>
  <cols>
    <col min="1" max="1" width="20.5" customWidth="1"/>
    <col min="2" max="2" width="13.5" customWidth="1"/>
    <col min="3" max="3" width="14.5" customWidth="1"/>
    <col min="4" max="34" width="5.1640625" customWidth="1"/>
  </cols>
  <sheetData>
    <row r="1" spans="1:34" x14ac:dyDescent="0.2">
      <c r="A1" s="2" t="s">
        <v>27</v>
      </c>
    </row>
    <row r="2" spans="1:34" x14ac:dyDescent="0.2">
      <c r="A2" s="2" t="s">
        <v>4</v>
      </c>
    </row>
    <row r="4" spans="1:34" x14ac:dyDescent="0.2">
      <c r="A4" s="2"/>
    </row>
    <row r="5" spans="1:34" x14ac:dyDescent="0.2">
      <c r="A5" s="2" t="s">
        <v>67</v>
      </c>
    </row>
    <row r="6" spans="1:34" ht="23.45" customHeight="1" x14ac:dyDescent="0.2">
      <c r="A6" s="53" t="s">
        <v>0</v>
      </c>
      <c r="B6" s="54"/>
      <c r="C6" s="57" t="s">
        <v>3</v>
      </c>
      <c r="D6" s="59" t="s">
        <v>43</v>
      </c>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4" x14ac:dyDescent="0.2">
      <c r="A7" s="55"/>
      <c r="B7" s="56"/>
      <c r="C7" s="58"/>
      <c r="D7" s="9">
        <v>20</v>
      </c>
      <c r="E7" s="9">
        <v>21</v>
      </c>
      <c r="F7" s="9">
        <v>22</v>
      </c>
      <c r="G7" s="9">
        <v>23</v>
      </c>
      <c r="H7" s="9">
        <v>24</v>
      </c>
      <c r="I7" s="9">
        <v>25</v>
      </c>
      <c r="J7" s="9">
        <v>26</v>
      </c>
      <c r="K7" s="9">
        <v>27</v>
      </c>
      <c r="L7" s="9">
        <v>28</v>
      </c>
      <c r="M7" s="9">
        <v>29</v>
      </c>
      <c r="N7" s="9">
        <v>30</v>
      </c>
      <c r="O7" s="9">
        <v>31</v>
      </c>
      <c r="P7" s="9">
        <v>32</v>
      </c>
      <c r="Q7" s="9">
        <v>33</v>
      </c>
      <c r="R7" s="9">
        <v>34</v>
      </c>
      <c r="S7" s="9">
        <v>35</v>
      </c>
      <c r="T7" s="9">
        <v>36</v>
      </c>
      <c r="U7" s="9">
        <v>37</v>
      </c>
      <c r="V7" s="9">
        <v>38</v>
      </c>
      <c r="W7" s="9">
        <v>39</v>
      </c>
      <c r="X7" s="9">
        <v>40</v>
      </c>
      <c r="Y7" s="9">
        <v>41</v>
      </c>
      <c r="Z7" s="9">
        <v>42</v>
      </c>
      <c r="AA7" s="9">
        <v>43</v>
      </c>
      <c r="AB7" s="9">
        <v>44</v>
      </c>
      <c r="AC7" s="9">
        <v>45</v>
      </c>
      <c r="AD7" s="9">
        <v>46</v>
      </c>
      <c r="AE7" s="9">
        <v>47</v>
      </c>
      <c r="AF7" s="9">
        <v>48</v>
      </c>
      <c r="AG7" s="9">
        <v>49</v>
      </c>
      <c r="AH7" s="9">
        <v>50</v>
      </c>
    </row>
    <row r="8" spans="1:34" x14ac:dyDescent="0.2">
      <c r="A8" s="51" t="s">
        <v>1</v>
      </c>
      <c r="B8" s="52"/>
      <c r="C8" s="1">
        <v>252</v>
      </c>
      <c r="D8" s="1">
        <v>8.6199999999999992</v>
      </c>
      <c r="E8" s="1">
        <v>9.09</v>
      </c>
      <c r="F8" s="1">
        <v>9.57</v>
      </c>
      <c r="G8" s="1">
        <v>10.039999999999999</v>
      </c>
      <c r="H8" s="1">
        <v>10.53</v>
      </c>
      <c r="I8" s="1">
        <v>11.01</v>
      </c>
      <c r="J8" s="1">
        <v>11.5</v>
      </c>
      <c r="K8" s="1">
        <v>12</v>
      </c>
      <c r="L8" s="1">
        <v>12.5</v>
      </c>
      <c r="M8" s="1">
        <v>13</v>
      </c>
      <c r="N8" s="1">
        <v>13.51</v>
      </c>
      <c r="O8" s="1">
        <v>14.03</v>
      </c>
      <c r="P8" s="1">
        <v>14.55</v>
      </c>
      <c r="Q8" s="1">
        <v>15.07</v>
      </c>
      <c r="R8" s="1">
        <v>15.6</v>
      </c>
      <c r="S8" s="1">
        <v>16.13</v>
      </c>
      <c r="T8" s="1">
        <v>16.670000000000002</v>
      </c>
      <c r="U8" s="1">
        <v>17.21</v>
      </c>
      <c r="V8" s="1">
        <v>17.760000000000002</v>
      </c>
      <c r="W8" s="1">
        <v>18.309999999999999</v>
      </c>
      <c r="X8" s="1">
        <v>18.87</v>
      </c>
      <c r="Y8" s="1">
        <v>19.43</v>
      </c>
      <c r="Z8" s="1">
        <v>20</v>
      </c>
      <c r="AA8" s="1">
        <v>20.57</v>
      </c>
      <c r="AB8" s="1">
        <v>21.15</v>
      </c>
      <c r="AC8" s="1">
        <v>21.74</v>
      </c>
      <c r="AD8" s="1">
        <v>22.33</v>
      </c>
      <c r="AE8" s="1">
        <v>22.93</v>
      </c>
      <c r="AF8" s="1">
        <v>23.53</v>
      </c>
      <c r="AG8" s="1">
        <v>24.14</v>
      </c>
      <c r="AH8" s="1">
        <v>24.75</v>
      </c>
    </row>
    <row r="9" spans="1:34" x14ac:dyDescent="0.2">
      <c r="A9" s="51" t="s">
        <v>2</v>
      </c>
      <c r="B9" s="52"/>
      <c r="C9" s="1">
        <v>302.60000000000002</v>
      </c>
      <c r="D9" s="1">
        <v>7.08</v>
      </c>
      <c r="E9" s="1">
        <v>7.46</v>
      </c>
      <c r="F9" s="1">
        <v>7.84</v>
      </c>
      <c r="G9" s="1">
        <v>8.23</v>
      </c>
      <c r="H9" s="1">
        <v>8.61</v>
      </c>
      <c r="I9" s="1">
        <v>9.01</v>
      </c>
      <c r="J9" s="1">
        <v>9.4</v>
      </c>
      <c r="K9" s="1">
        <v>9.8000000000000007</v>
      </c>
      <c r="L9" s="1">
        <v>10.199999999999999</v>
      </c>
      <c r="M9" s="1">
        <v>10.6</v>
      </c>
      <c r="N9" s="1">
        <v>11.01</v>
      </c>
      <c r="O9" s="1">
        <v>11.41</v>
      </c>
      <c r="P9" s="1">
        <v>11.83</v>
      </c>
      <c r="Q9" s="1">
        <v>12.24</v>
      </c>
      <c r="R9" s="1">
        <v>12.66</v>
      </c>
      <c r="S9" s="1">
        <v>13.08</v>
      </c>
      <c r="T9" s="1">
        <v>13.5</v>
      </c>
      <c r="U9" s="1">
        <v>13.93</v>
      </c>
      <c r="V9" s="1">
        <v>14.36</v>
      </c>
      <c r="W9" s="1">
        <v>14.8</v>
      </c>
      <c r="X9" s="1">
        <v>15.23</v>
      </c>
      <c r="Y9" s="1">
        <v>15.67</v>
      </c>
      <c r="Z9" s="1">
        <v>16.12</v>
      </c>
      <c r="AA9" s="1">
        <v>16.559999999999999</v>
      </c>
      <c r="AB9" s="1">
        <v>17.010000000000002</v>
      </c>
      <c r="AC9" s="1">
        <v>17.47</v>
      </c>
      <c r="AD9" s="1">
        <v>17.93</v>
      </c>
      <c r="AE9" s="1">
        <v>18.39</v>
      </c>
      <c r="AF9" s="1">
        <v>18.850000000000001</v>
      </c>
      <c r="AG9" s="1">
        <v>19.32</v>
      </c>
      <c r="AH9" s="1">
        <v>19.79</v>
      </c>
    </row>
    <row r="11" spans="1:34" x14ac:dyDescent="0.2">
      <c r="A11" t="s">
        <v>15</v>
      </c>
    </row>
    <row r="12" spans="1:34" x14ac:dyDescent="0.2">
      <c r="A12" t="s">
        <v>44</v>
      </c>
    </row>
    <row r="14" spans="1:34" ht="12" customHeight="1" x14ac:dyDescent="0.2">
      <c r="A14" s="2" t="s">
        <v>68</v>
      </c>
    </row>
    <row r="15" spans="1:34" ht="25.5" customHeight="1" x14ac:dyDescent="0.2">
      <c r="A15" s="109" t="s">
        <v>0</v>
      </c>
      <c r="B15" s="110"/>
      <c r="C15" s="113" t="s">
        <v>3</v>
      </c>
      <c r="D15" s="115" t="s">
        <v>45</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7"/>
    </row>
    <row r="16" spans="1:34" x14ac:dyDescent="0.2">
      <c r="A16" s="111"/>
      <c r="B16" s="112"/>
      <c r="C16" s="114"/>
      <c r="D16" s="9">
        <v>28</v>
      </c>
      <c r="E16" s="9">
        <v>29</v>
      </c>
      <c r="F16" s="9">
        <v>30</v>
      </c>
      <c r="G16" s="9">
        <v>31</v>
      </c>
      <c r="H16" s="9">
        <v>32</v>
      </c>
      <c r="I16" s="9">
        <v>33</v>
      </c>
      <c r="J16" s="9">
        <v>34</v>
      </c>
      <c r="K16" s="9">
        <v>35</v>
      </c>
      <c r="L16" s="9">
        <v>36</v>
      </c>
      <c r="M16" s="9">
        <v>37</v>
      </c>
      <c r="N16" s="9">
        <v>38</v>
      </c>
      <c r="O16" s="9">
        <v>39</v>
      </c>
      <c r="P16" s="9">
        <v>40</v>
      </c>
      <c r="Q16" s="9">
        <v>41</v>
      </c>
      <c r="R16" s="9">
        <v>42</v>
      </c>
      <c r="S16" s="9">
        <v>43</v>
      </c>
      <c r="T16" s="9">
        <v>44</v>
      </c>
      <c r="U16" s="9">
        <v>45</v>
      </c>
      <c r="V16" s="9">
        <v>46</v>
      </c>
      <c r="W16" s="9">
        <v>47</v>
      </c>
      <c r="X16" s="9">
        <v>48</v>
      </c>
      <c r="Y16" s="9">
        <v>49</v>
      </c>
      <c r="Z16" s="9">
        <v>50</v>
      </c>
      <c r="AA16" s="9">
        <v>51</v>
      </c>
      <c r="AB16" s="9">
        <v>52</v>
      </c>
      <c r="AC16" s="9">
        <v>53</v>
      </c>
      <c r="AD16" s="9">
        <v>54</v>
      </c>
      <c r="AE16" s="9">
        <v>55</v>
      </c>
      <c r="AF16" s="9">
        <v>56</v>
      </c>
      <c r="AG16" s="9">
        <v>57</v>
      </c>
      <c r="AH16" s="9">
        <v>58</v>
      </c>
    </row>
    <row r="17" spans="1:34" x14ac:dyDescent="0.2">
      <c r="A17" s="107" t="s">
        <v>1</v>
      </c>
      <c r="B17" s="108"/>
      <c r="C17" s="1">
        <v>252</v>
      </c>
      <c r="D17" s="1">
        <v>8.6199999999999992</v>
      </c>
      <c r="E17" s="1">
        <v>8.9600000000000009</v>
      </c>
      <c r="F17" s="1">
        <v>9.2899999999999991</v>
      </c>
      <c r="G17" s="1">
        <v>9.6300000000000008</v>
      </c>
      <c r="H17" s="1">
        <v>9.98</v>
      </c>
      <c r="I17" s="1">
        <v>10.32</v>
      </c>
      <c r="J17" s="1">
        <v>10.66</v>
      </c>
      <c r="K17" s="1">
        <v>11.01</v>
      </c>
      <c r="L17" s="1">
        <v>11.36</v>
      </c>
      <c r="M17" s="1">
        <v>11.72</v>
      </c>
      <c r="N17" s="1">
        <v>12.07</v>
      </c>
      <c r="O17" s="1">
        <v>12.43</v>
      </c>
      <c r="P17" s="1">
        <v>12.79</v>
      </c>
      <c r="Q17" s="1">
        <v>13.15</v>
      </c>
      <c r="R17" s="1">
        <v>13.51</v>
      </c>
      <c r="S17" s="1">
        <v>13.88</v>
      </c>
      <c r="T17" s="1">
        <v>14.25</v>
      </c>
      <c r="U17" s="1">
        <v>14.62</v>
      </c>
      <c r="V17" s="1">
        <v>14.99</v>
      </c>
      <c r="W17" s="1">
        <v>15.37</v>
      </c>
      <c r="X17" s="1">
        <v>15.75</v>
      </c>
      <c r="Y17" s="1">
        <v>16.13</v>
      </c>
      <c r="Z17" s="1">
        <v>16.510000000000002</v>
      </c>
      <c r="AA17" s="1">
        <v>16.899999999999999</v>
      </c>
      <c r="AB17" s="1">
        <v>17.29</v>
      </c>
      <c r="AC17" s="1">
        <v>17.68</v>
      </c>
      <c r="AD17" s="1">
        <v>18.07</v>
      </c>
      <c r="AE17" s="1">
        <v>18.47</v>
      </c>
      <c r="AF17" s="1">
        <v>18.87</v>
      </c>
      <c r="AG17" s="1">
        <v>19.27</v>
      </c>
      <c r="AH17" s="1">
        <v>19.670000000000002</v>
      </c>
    </row>
    <row r="18" spans="1:34" x14ac:dyDescent="0.2">
      <c r="A18" s="107" t="s">
        <v>2</v>
      </c>
      <c r="B18" s="108"/>
      <c r="C18" s="1">
        <v>302.60000000000002</v>
      </c>
      <c r="D18" s="1">
        <v>8.61</v>
      </c>
      <c r="E18" s="1">
        <v>8.9499999999999993</v>
      </c>
      <c r="F18" s="1">
        <v>9.2899999999999991</v>
      </c>
      <c r="G18" s="1">
        <v>9.6300000000000008</v>
      </c>
      <c r="H18" s="1">
        <v>9.9700000000000006</v>
      </c>
      <c r="I18" s="1">
        <v>10.31</v>
      </c>
      <c r="J18" s="1">
        <v>10.66</v>
      </c>
      <c r="K18" s="1">
        <v>11.01</v>
      </c>
      <c r="L18" s="1">
        <v>11.36</v>
      </c>
      <c r="M18" s="1">
        <v>11.71</v>
      </c>
      <c r="N18" s="1">
        <v>12.06</v>
      </c>
      <c r="O18" s="1">
        <v>12.42</v>
      </c>
      <c r="P18" s="1">
        <v>12.78</v>
      </c>
      <c r="Q18" s="1">
        <v>13.14</v>
      </c>
      <c r="R18" s="1">
        <v>13.5</v>
      </c>
      <c r="S18" s="1">
        <v>13.87</v>
      </c>
      <c r="T18" s="1">
        <v>14.24</v>
      </c>
      <c r="U18" s="1">
        <v>14.61</v>
      </c>
      <c r="V18" s="1">
        <v>14.98</v>
      </c>
      <c r="W18" s="1">
        <v>15.36</v>
      </c>
      <c r="X18" s="1">
        <v>15.74</v>
      </c>
      <c r="Y18" s="1">
        <v>16.12</v>
      </c>
      <c r="Z18" s="1">
        <v>16.5</v>
      </c>
      <c r="AA18" s="1">
        <v>16.89</v>
      </c>
      <c r="AB18" s="1">
        <v>17.27</v>
      </c>
      <c r="AC18" s="1">
        <v>17.66</v>
      </c>
      <c r="AD18" s="1">
        <v>18.059999999999999</v>
      </c>
      <c r="AE18" s="1">
        <v>18.45</v>
      </c>
      <c r="AF18" s="1">
        <v>18.850000000000001</v>
      </c>
      <c r="AG18" s="1">
        <v>19.25</v>
      </c>
      <c r="AH18" s="1">
        <v>19.66</v>
      </c>
    </row>
    <row r="20" spans="1:34" x14ac:dyDescent="0.2">
      <c r="A20" t="s">
        <v>15</v>
      </c>
    </row>
    <row r="21" spans="1:34" x14ac:dyDescent="0.2">
      <c r="A21" t="s">
        <v>46</v>
      </c>
    </row>
    <row r="22" spans="1:34" x14ac:dyDescent="0.2">
      <c r="A22" t="s">
        <v>47</v>
      </c>
    </row>
    <row r="24" spans="1:34" ht="25.5" customHeight="1" x14ac:dyDescent="0.2"/>
  </sheetData>
  <mergeCells count="5">
    <mergeCell ref="A17:B17"/>
    <mergeCell ref="A18:B18"/>
    <mergeCell ref="A15:B16"/>
    <mergeCell ref="C15:C16"/>
    <mergeCell ref="D15:AH15"/>
  </mergeCells>
  <pageMargins left="0.7" right="0.7" top="0.75" bottom="0.75"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workbookViewId="0">
      <selection activeCell="C5" sqref="C5:Q5"/>
    </sheetView>
  </sheetViews>
  <sheetFormatPr defaultRowHeight="12" x14ac:dyDescent="0.2"/>
  <cols>
    <col min="1" max="1" width="25.5" customWidth="1"/>
    <col min="2" max="2" width="14.5" customWidth="1"/>
    <col min="3" max="3" width="7.5" customWidth="1"/>
    <col min="4" max="17" width="7.6640625" customWidth="1"/>
  </cols>
  <sheetData>
    <row r="1" spans="1:17" x14ac:dyDescent="0.2">
      <c r="A1" s="2" t="s">
        <v>27</v>
      </c>
    </row>
    <row r="2" spans="1:17" x14ac:dyDescent="0.2">
      <c r="A2" s="2" t="s">
        <v>20</v>
      </c>
    </row>
    <row r="3" spans="1:17" x14ac:dyDescent="0.2">
      <c r="A3" s="2"/>
    </row>
    <row r="4" spans="1:17" x14ac:dyDescent="0.2">
      <c r="A4" s="44"/>
    </row>
    <row r="5" spans="1:17" ht="34.9" customHeight="1" x14ac:dyDescent="0.2">
      <c r="A5" s="118" t="s">
        <v>0</v>
      </c>
      <c r="B5" s="113" t="s">
        <v>17</v>
      </c>
      <c r="C5" s="122" t="s">
        <v>19</v>
      </c>
      <c r="D5" s="123"/>
      <c r="E5" s="123"/>
      <c r="F5" s="123"/>
      <c r="G5" s="123"/>
      <c r="H5" s="123"/>
      <c r="I5" s="123"/>
      <c r="J5" s="123"/>
      <c r="K5" s="123"/>
      <c r="L5" s="123"/>
      <c r="M5" s="123"/>
      <c r="N5" s="123"/>
      <c r="O5" s="123"/>
      <c r="P5" s="123"/>
      <c r="Q5" s="124"/>
    </row>
    <row r="6" spans="1:17" ht="12" customHeight="1" x14ac:dyDescent="0.2">
      <c r="A6" s="119"/>
      <c r="B6" s="121"/>
      <c r="C6" s="9">
        <v>0.5</v>
      </c>
      <c r="D6" s="9">
        <v>1</v>
      </c>
      <c r="E6" s="9">
        <v>1.5</v>
      </c>
      <c r="F6" s="9">
        <v>2</v>
      </c>
      <c r="G6" s="9">
        <v>2.5</v>
      </c>
      <c r="H6" s="9">
        <v>3</v>
      </c>
      <c r="I6" s="9">
        <v>3.5</v>
      </c>
      <c r="J6" s="9">
        <v>4</v>
      </c>
      <c r="K6" s="9">
        <v>4.5</v>
      </c>
      <c r="L6" s="9">
        <v>5</v>
      </c>
      <c r="M6" s="9">
        <v>6</v>
      </c>
      <c r="N6" s="9">
        <v>7</v>
      </c>
      <c r="O6" s="9">
        <v>8</v>
      </c>
      <c r="P6" s="9">
        <v>9</v>
      </c>
      <c r="Q6" s="9">
        <v>10</v>
      </c>
    </row>
    <row r="7" spans="1:17" ht="25.9" customHeight="1" x14ac:dyDescent="0.2">
      <c r="A7" s="120"/>
      <c r="B7" s="114"/>
      <c r="C7" s="9">
        <v>4</v>
      </c>
      <c r="D7" s="10">
        <v>8</v>
      </c>
      <c r="E7" s="9">
        <v>12</v>
      </c>
      <c r="F7" s="9">
        <v>16</v>
      </c>
      <c r="G7" s="9">
        <v>20</v>
      </c>
      <c r="H7" s="9">
        <v>24</v>
      </c>
      <c r="I7" s="9">
        <v>28</v>
      </c>
      <c r="J7" s="9">
        <v>32</v>
      </c>
      <c r="K7" s="9">
        <v>36</v>
      </c>
      <c r="L7" s="9">
        <v>40</v>
      </c>
      <c r="M7" s="9">
        <v>48</v>
      </c>
      <c r="N7" s="9">
        <v>56</v>
      </c>
      <c r="O7" s="9">
        <v>64</v>
      </c>
      <c r="P7" s="9">
        <v>72</v>
      </c>
      <c r="Q7" s="9">
        <v>80</v>
      </c>
    </row>
    <row r="8" spans="1:17" x14ac:dyDescent="0.2">
      <c r="A8" s="11" t="s">
        <v>18</v>
      </c>
      <c r="B8" s="11">
        <v>167.3</v>
      </c>
      <c r="C8" s="11">
        <f t="shared" ref="C8:Q8" si="0">ROUND(C7/($B$8-C7)*100,2)</f>
        <v>2.4500000000000002</v>
      </c>
      <c r="D8" s="11">
        <f t="shared" si="0"/>
        <v>5.0199999999999996</v>
      </c>
      <c r="E8" s="11">
        <f t="shared" si="0"/>
        <v>7.73</v>
      </c>
      <c r="F8" s="11">
        <f t="shared" si="0"/>
        <v>10.58</v>
      </c>
      <c r="G8" s="11">
        <f t="shared" si="0"/>
        <v>13.58</v>
      </c>
      <c r="H8" s="11">
        <f t="shared" si="0"/>
        <v>16.75</v>
      </c>
      <c r="I8" s="11">
        <f t="shared" si="0"/>
        <v>20.100000000000001</v>
      </c>
      <c r="J8" s="11">
        <f t="shared" si="0"/>
        <v>23.65</v>
      </c>
      <c r="K8" s="11">
        <f t="shared" si="0"/>
        <v>27.42</v>
      </c>
      <c r="L8" s="11">
        <f t="shared" si="0"/>
        <v>31.42</v>
      </c>
      <c r="M8" s="11">
        <f t="shared" si="0"/>
        <v>40.229999999999997</v>
      </c>
      <c r="N8" s="11">
        <f t="shared" si="0"/>
        <v>50.31</v>
      </c>
      <c r="O8" s="11">
        <f t="shared" si="0"/>
        <v>61.96</v>
      </c>
      <c r="P8" s="11">
        <f t="shared" si="0"/>
        <v>75.55</v>
      </c>
      <c r="Q8" s="11">
        <f t="shared" si="0"/>
        <v>91.64</v>
      </c>
    </row>
    <row r="13" spans="1:17" x14ac:dyDescent="0.2">
      <c r="A13" s="15"/>
      <c r="B13" s="15"/>
    </row>
    <row r="14" spans="1:17" x14ac:dyDescent="0.2">
      <c r="A14" s="15"/>
      <c r="B14" s="15"/>
    </row>
    <row r="15" spans="1:17" x14ac:dyDescent="0.2">
      <c r="A15" s="15"/>
      <c r="B15" s="15"/>
    </row>
    <row r="16" spans="1:17" x14ac:dyDescent="0.2">
      <c r="A16" s="15"/>
      <c r="B16" s="15"/>
    </row>
    <row r="17" spans="1:2" x14ac:dyDescent="0.2">
      <c r="A17" s="15"/>
      <c r="B17" s="15"/>
    </row>
    <row r="18" spans="1:2" x14ac:dyDescent="0.2">
      <c r="A18" s="15"/>
      <c r="B18" s="15"/>
    </row>
    <row r="19" spans="1:2" x14ac:dyDescent="0.2">
      <c r="A19" s="15"/>
      <c r="B19" s="15"/>
    </row>
    <row r="20" spans="1:2" x14ac:dyDescent="0.2">
      <c r="A20" s="15"/>
      <c r="B20" s="15"/>
    </row>
    <row r="21" spans="1:2" x14ac:dyDescent="0.2">
      <c r="A21" s="15"/>
      <c r="B21" s="15"/>
    </row>
  </sheetData>
  <mergeCells count="3">
    <mergeCell ref="A5:A7"/>
    <mergeCell ref="B5:B7"/>
    <mergeCell ref="C5:Q5"/>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4</vt:i4>
      </vt:variant>
    </vt:vector>
  </HeadingPairs>
  <TitlesOfParts>
    <vt:vector size="10" baseType="lpstr">
      <vt:lpstr>Pažyma DU</vt:lpstr>
      <vt:lpstr>Pildymo pvz </vt:lpstr>
      <vt:lpstr>Pažyma DU term neterm</vt:lpstr>
      <vt:lpstr>Pildymo pvz term neterm</vt:lpstr>
      <vt:lpstr>Atostogų išmokų FN</vt:lpstr>
      <vt:lpstr>Papild.poilsio d. išmokų FN </vt:lpstr>
      <vt:lpstr>'Pažyma DU'!Print_Area</vt:lpstr>
      <vt:lpstr>'Pažyma DU term neterm'!Print_Area</vt:lpstr>
      <vt:lpstr>'Pildymo pvz '!Print_Area</vt:lpstr>
      <vt:lpstr>'Pildymo pvz term neterm'!Print_Area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Viktorija Senavaitytė Gaudiešienė</cp:lastModifiedBy>
  <cp:lastPrinted>2018-03-08T14:17:07Z</cp:lastPrinted>
  <dcterms:created xsi:type="dcterms:W3CDTF">2015-11-13T09:00:58Z</dcterms:created>
  <dcterms:modified xsi:type="dcterms:W3CDTF">2019-01-25T13:14:43Z</dcterms:modified>
</cp:coreProperties>
</file>