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fileserver\users\l.pusinskaite\My Documents\ENMIN\ES Parama\PRIEMONES\Elektros skirstymas\PFSA\2016-02-11 PFSA - Elektros skirstymas\"/>
    </mc:Choice>
  </mc:AlternateContent>
  <bookViews>
    <workbookView xWindow="0" yWindow="0" windowWidth="19200" windowHeight="11595" tabRatio="427"/>
  </bookViews>
  <sheets>
    <sheet name="Skaiciuoklė" sheetId="5" r:id="rId1"/>
    <sheet name="Instrukcijos" sheetId="1" r:id="rId2"/>
    <sheet name="Duomenys" sheetId="3" state="hidden" r:id="rId3"/>
  </sheets>
  <definedNames>
    <definedName name="_xlnm.Print_Area" localSheetId="1">Instrukcijos!$B$1:$G$73</definedName>
    <definedName name="_xlnm.Print_Area" localSheetId="0">Skaiciuoklė!$A$1:$E$69</definedName>
  </definedNames>
  <calcPr calcId="152511"/>
</workbook>
</file>

<file path=xl/calcChain.xml><?xml version="1.0" encoding="utf-8"?>
<calcChain xmlns="http://schemas.openxmlformats.org/spreadsheetml/2006/main">
  <c r="E60" i="5" l="1"/>
  <c r="D60" i="5"/>
  <c r="E56" i="5"/>
  <c r="E53" i="5" s="1"/>
  <c r="D56" i="5"/>
  <c r="D53" i="5" s="1"/>
  <c r="E27" i="5"/>
  <c r="E28" i="5" s="1"/>
  <c r="D27" i="5"/>
  <c r="D28" i="5" s="1"/>
  <c r="D61" i="5" l="1"/>
  <c r="D66" i="5" s="1"/>
  <c r="E61" i="5"/>
  <c r="E63" i="5" s="1"/>
  <c r="D63" i="5" l="1"/>
  <c r="D64" i="5" s="1"/>
  <c r="D62" i="5"/>
  <c r="E35" i="5"/>
  <c r="E36" i="5"/>
  <c r="E37" i="5"/>
  <c r="E38" i="5" s="1"/>
  <c r="D37" i="5"/>
  <c r="D38" i="5" s="1"/>
  <c r="D36" i="5"/>
  <c r="D35" i="5"/>
  <c r="E39" i="5" l="1"/>
  <c r="E40" i="5" s="1"/>
  <c r="E41" i="5" s="1"/>
  <c r="D39" i="5"/>
  <c r="D40" i="5" s="1"/>
  <c r="D43" i="5" l="1"/>
  <c r="D42" i="5"/>
  <c r="D41" i="5"/>
  <c r="D44" i="5" s="1"/>
  <c r="D47" i="5" l="1"/>
  <c r="D77" i="5"/>
</calcChain>
</file>

<file path=xl/sharedStrings.xml><?xml version="1.0" encoding="utf-8"?>
<sst xmlns="http://schemas.openxmlformats.org/spreadsheetml/2006/main" count="206" uniqueCount="106">
  <si>
    <t>Projekto pavadinimas</t>
  </si>
  <si>
    <t>Nr.</t>
  </si>
  <si>
    <t>Projekto pradžios metai</t>
  </si>
  <si>
    <t>X</t>
  </si>
  <si>
    <t>INFORMACIJA APIE TECHNOLOGINIUS NUOSTOLIUS ELEKTROS SKIRSTOMŲJŲ TINKLŲ ĮRENGINUOSE</t>
  </si>
  <si>
    <t>Objektas</t>
  </si>
  <si>
    <t>Nurodomas projekto pavadinimas.</t>
  </si>
  <si>
    <t>Nurodomi planuojami pirmieji projekto investicijų atlikimo metai.</t>
  </si>
  <si>
    <t>Data</t>
  </si>
  <si>
    <t xml:space="preserve">* Duomenys įrašomi laukuose, kurie nuspalvinti žaliai. Geltonai nuspalvintuose laukuose duomenys apskaičiuojami automatiškai.   </t>
  </si>
  <si>
    <t xml:space="preserve">Įrašoma technologinių nuostolių apskaičiavimo data. </t>
  </si>
  <si>
    <t>1. BENDRAI FINANSUOJAMO IŠ EUROPOS SĄJUNGOS FONDŲ LĖŠŲ PROJEKTO DUOMENYS*</t>
  </si>
  <si>
    <t>Įrašoma transformatoriaus tuščiosios eigos nuostolių galia, paso duomenys, kW</t>
  </si>
  <si>
    <t>0000-00-00</t>
  </si>
  <si>
    <t>Įrašoma technologinių nuostolių apskaičiavimo data.</t>
  </si>
  <si>
    <t>Įrašoma transformatoriaus trumpojo jungimo nuostolių galia, paso duomenys, kW</t>
  </si>
  <si>
    <t>A stulpelis**</t>
  </si>
  <si>
    <t>B stulpelis***</t>
  </si>
  <si>
    <t>** A stulpelyje įrašomi paraiškų teikimo metu siekiamų modernizuoti (atnaujinti) tranformatorių faktiniai technologiniai duomenys.</t>
  </si>
  <si>
    <t>*** B stulpelyje įrašomi paraiškų teikimo metu siekiamų modernizuoti (atnaujinti) tranformatorių prognozuojami technologniai duomenys, praėjus vieneriems metams po projektų veiklų įgyvendinimo pabaigos. Kai informacija teikiama praėjus vieneriems metams po projektų veiklų įgyvendinimo pabaigos -  faktiniai duomenys.</t>
  </si>
  <si>
    <t>Įrašomas objekto/įrenginio pavadinimas (n)</t>
  </si>
  <si>
    <t>Įrašomas objekto/įrenginio pavadinimas (n+1)</t>
  </si>
  <si>
    <r>
      <rPr>
        <b/>
        <sz val="10"/>
        <rFont val="Times New Roman"/>
        <family val="1"/>
      </rPr>
      <t xml:space="preserve">S2 </t>
    </r>
    <r>
      <rPr>
        <sz val="10"/>
        <rFont val="Times New Roman"/>
        <family val="1"/>
      </rPr>
      <t>(T-2 transformatoriaus vardinė galia, kVA)</t>
    </r>
  </si>
  <si>
    <t>Įrašoma maksimali metinė transformatoriaus apkrova kW</t>
  </si>
  <si>
    <t>Įrašoma maksimali metinė transformatoriaus apkrova, kW</t>
  </si>
  <si>
    <t>Įrašoma transformatoriaus vardinė galia, kVA</t>
  </si>
  <si>
    <t>Įrašomas elektros linijos ilgis, km</t>
  </si>
  <si>
    <t>Objektas****</t>
  </si>
  <si>
    <t>C stulpelis*****</t>
  </si>
  <si>
    <t>D stulpelis******</t>
  </si>
  <si>
    <r>
      <rPr>
        <b/>
        <sz val="10"/>
        <rFont val="Times New Roman"/>
        <family val="1"/>
      </rPr>
      <t>S1 (</t>
    </r>
    <r>
      <rPr>
        <sz val="10"/>
        <rFont val="Times New Roman"/>
        <family val="1"/>
      </rPr>
      <t>T-1 transformatoriaus vardinė galia, kVA)</t>
    </r>
  </si>
  <si>
    <t>Įrašomas galios koeficientas</t>
  </si>
  <si>
    <t>Įrašoma vartotojų deklaruotas elektros energijos kiekis per metus duotajam transformatoriui, kWh</t>
  </si>
  <si>
    <t>2. PARAIŠKŲ TEIKIMO METU PROGNOZUOJAMAS ARBA PRAĖJUS VIENERIEMS METAMS PO PROJEKTŲ VEIKLŲ ĮGYVENDINIMO PABAIGOS TEIKIAMAS FAKTINIS TECHNOLOGINIŲ NUOSTOLIŲ SUMAŽĖJIMAS ELEKTROS SKIRSTOMŲJŲ TINKLŲ ĮRENGINIUOSE*</t>
  </si>
  <si>
    <t>Įrašoma maksimali elektros linijos apkrovos galia, W</t>
  </si>
  <si>
    <t>Įrašoma aktyvioji vieno kilometro elektros linijos varža (Ω/km), kuri priklauso nuo linijos tipo, laidininkų markės ir skerspjūvio</t>
  </si>
  <si>
    <t xml:space="preserve">     </t>
  </si>
  <si>
    <r>
      <t xml:space="preserve">Įrašoma </t>
    </r>
    <r>
      <rPr>
        <i/>
        <sz val="10"/>
        <rFont val="Times New Roman"/>
        <family val="1"/>
        <charset val="186"/>
      </rPr>
      <t>persiųsta elektros linija aktyvioji energija</t>
    </r>
    <r>
      <rPr>
        <i/>
        <sz val="10"/>
        <rFont val="Times New Roman"/>
        <family val="1"/>
      </rPr>
      <t xml:space="preserve">, </t>
    </r>
    <r>
      <rPr>
        <i/>
        <sz val="10"/>
        <rFont val="Times New Roman"/>
        <family val="1"/>
        <charset val="186"/>
      </rPr>
      <t xml:space="preserve"> kWh</t>
    </r>
  </si>
  <si>
    <t>Technologinių nuostolių sumažėjimas (procentais) nuo  persiųsto elektros energijos kiekio, %                                A19-B19</t>
  </si>
  <si>
    <t>**** Skaičiavimai atliekami tik tuo atveju, jei elektros linijose esami laidininkai  keičiami didesnio skerspjūvio laidininkais (turinčiais mažesnę varžą)</t>
  </si>
  <si>
    <t>*****C stulpelyje įrašomi paraiškų teikimo metu siekiamų modernizuoti (atnaujinti) elektros linijų faktiniai technologiniai duomenys.</t>
  </si>
  <si>
    <t>****** D stulpelyje įrašomi paraiškų teikimo metu siekiamų modernizuoti (atnaujinti) elektros linijų prognozuojami technologniai duomenys, praėjus vieneriems metams po projektų veiklų įgyvendinimo pabaigos. Kai informacija teikiama praėjus vieneriems metams po projektų veiklų įgyvendinimo pabaigos -  faktiniai duomenys.</t>
  </si>
  <si>
    <r>
      <t xml:space="preserve">Įrašoma elektros tinklo, kuriame </t>
    </r>
    <r>
      <rPr>
        <i/>
        <sz val="10"/>
        <rFont val="Times New Roman"/>
        <family val="1"/>
        <charset val="186"/>
      </rPr>
      <t xml:space="preserve">skaičiuojami technologiniai nuostoliai, </t>
    </r>
    <r>
      <rPr>
        <i/>
        <sz val="10"/>
        <rFont val="Times New Roman"/>
        <family val="1"/>
      </rPr>
      <t>vardinė įtampa, kV</t>
    </r>
  </si>
  <si>
    <r>
      <t>Įrašoma elektros tinklo, kuriame sk</t>
    </r>
    <r>
      <rPr>
        <i/>
        <sz val="10"/>
        <rFont val="Times New Roman"/>
        <family val="1"/>
        <charset val="186"/>
      </rPr>
      <t xml:space="preserve">aičiuojami technologiniai nuostoliai, </t>
    </r>
    <r>
      <rPr>
        <i/>
        <sz val="10"/>
        <rFont val="Times New Roman"/>
        <family val="1"/>
      </rPr>
      <t>vardinė įtampa, kV</t>
    </r>
  </si>
  <si>
    <r>
      <rPr>
        <b/>
        <i/>
        <sz val="10"/>
        <rFont val="Times New Roman"/>
        <family val="1"/>
        <charset val="186"/>
      </rPr>
      <t>cos φ</t>
    </r>
    <r>
      <rPr>
        <sz val="10"/>
        <rFont val="Times New Roman"/>
        <family val="1"/>
        <charset val="186"/>
      </rPr>
      <t xml:space="preserve"> - (galios koeficientas, t.y.  aktyviosios (kW) ir pilnutinės (kVA) galios santykis)</t>
    </r>
  </si>
  <si>
    <r>
      <rPr>
        <b/>
        <i/>
        <sz val="10"/>
        <rFont val="Times New Roman"/>
        <family val="1"/>
        <charset val="186"/>
      </rPr>
      <t>Ku</t>
    </r>
    <r>
      <rPr>
        <sz val="10"/>
        <rFont val="Times New Roman"/>
        <family val="1"/>
        <charset val="186"/>
      </rPr>
      <t xml:space="preserve"> (Apkrovos grafiko pilnumo koeficientas)                                    </t>
    </r>
    <r>
      <rPr>
        <b/>
        <sz val="10"/>
        <rFont val="Times New Roman"/>
        <family val="1"/>
        <charset val="186"/>
      </rPr>
      <t>3/(2*8760)</t>
    </r>
  </si>
  <si>
    <r>
      <rPr>
        <b/>
        <i/>
        <sz val="10"/>
        <rFont val="Times New Roman"/>
        <family val="1"/>
        <charset val="186"/>
      </rPr>
      <t>S</t>
    </r>
    <r>
      <rPr>
        <i/>
        <sz val="10"/>
        <rFont val="Times New Roman"/>
        <family val="1"/>
        <charset val="186"/>
      </rPr>
      <t xml:space="preserve"> </t>
    </r>
    <r>
      <rPr>
        <sz val="10"/>
        <rFont val="Times New Roman"/>
        <family val="1"/>
        <charset val="186"/>
      </rPr>
      <t xml:space="preserve">(TP transformatorių T-1 ir T-2 suminė vardinė galia, kVA) </t>
    </r>
    <r>
      <rPr>
        <b/>
        <sz val="10"/>
        <rFont val="Times New Roman"/>
        <family val="1"/>
        <charset val="186"/>
      </rPr>
      <t>7+8</t>
    </r>
  </si>
  <si>
    <r>
      <t xml:space="preserve">Elektros energijos technologiniai nuostoliai per metus nuo persiųsto elektros energijos kiekio, %  </t>
    </r>
    <r>
      <rPr>
        <b/>
        <sz val="10"/>
        <rFont val="Times New Roman"/>
        <family val="1"/>
        <charset val="186"/>
      </rPr>
      <t xml:space="preserve">  18/(3/100)</t>
    </r>
  </si>
  <si>
    <r>
      <rPr>
        <b/>
        <i/>
        <sz val="10"/>
        <rFont val="Times New Roman"/>
        <family val="1"/>
        <charset val="186"/>
      </rPr>
      <t>Pastaba:</t>
    </r>
    <r>
      <rPr>
        <sz val="10"/>
        <rFont val="Times New Roman"/>
        <family val="1"/>
        <charset val="186"/>
      </rPr>
      <t xml:space="preserve"> T-1 ir T-2 (du) transformatoriai esantys TP,skirstomuosiuose punktuose jei yra tik vienas (T-1) transformatorius, tuomet antro (T-2) transformatoriaus visi duomenys lygūs 0.</t>
    </r>
  </si>
  <si>
    <r>
      <rPr>
        <b/>
        <i/>
        <sz val="10"/>
        <rFont val="Times New Roman"/>
        <family val="1"/>
        <charset val="186"/>
      </rPr>
      <t>UN</t>
    </r>
    <r>
      <rPr>
        <sz val="10"/>
        <rFont val="Times New Roman"/>
        <family val="1"/>
        <charset val="186"/>
      </rPr>
      <t xml:space="preserve"> – elektros tinklo, kuriame skaičiuojami technologiniai nuostoliai, vardinė įtampa, kV</t>
    </r>
  </si>
  <si>
    <r>
      <rPr>
        <b/>
        <i/>
        <sz val="10"/>
        <rFont val="Times New Roman"/>
        <family val="1"/>
        <charset val="186"/>
      </rPr>
      <t>L</t>
    </r>
    <r>
      <rPr>
        <sz val="10"/>
        <rFont val="Times New Roman"/>
        <family val="1"/>
        <charset val="186"/>
      </rPr>
      <t xml:space="preserve"> – elektros linijos ilgis, km</t>
    </r>
  </si>
  <si>
    <r>
      <rPr>
        <b/>
        <i/>
        <sz val="10"/>
        <rFont val="Times New Roman"/>
        <family val="1"/>
        <charset val="186"/>
      </rPr>
      <t xml:space="preserve">ro </t>
    </r>
    <r>
      <rPr>
        <sz val="10"/>
        <rFont val="Times New Roman"/>
        <family val="1"/>
        <charset val="186"/>
      </rPr>
      <t>– aktyvioji vieno kilometro elektros linijos varža (Ω/km), kuri priklauso nuo linijos tipo, laidininkų markės ir skerspjūvio</t>
    </r>
  </si>
  <si>
    <r>
      <rPr>
        <b/>
        <i/>
        <sz val="10"/>
        <rFont val="Times New Roman"/>
        <family val="1"/>
        <charset val="186"/>
      </rPr>
      <t>P</t>
    </r>
    <r>
      <rPr>
        <b/>
        <sz val="10"/>
        <rFont val="Times New Roman"/>
        <family val="1"/>
        <charset val="186"/>
      </rPr>
      <t>max</t>
    </r>
    <r>
      <rPr>
        <sz val="10"/>
        <rFont val="Times New Roman"/>
        <family val="1"/>
        <charset val="186"/>
      </rPr>
      <t xml:space="preserve"> (Maksimali metinė transformatoriaus apkrova, kW)</t>
    </r>
  </si>
  <si>
    <r>
      <rPr>
        <b/>
        <i/>
        <sz val="10"/>
        <rFont val="Times New Roman"/>
        <family val="1"/>
        <charset val="186"/>
      </rPr>
      <t xml:space="preserve">WPT </t>
    </r>
    <r>
      <rPr>
        <sz val="10"/>
        <rFont val="Times New Roman"/>
        <family val="1"/>
        <charset val="186"/>
      </rPr>
      <t>(Deklaruotas elektros energijos kiekis per metus duotajam transformatoriui, kWh)</t>
    </r>
  </si>
  <si>
    <r>
      <rPr>
        <b/>
        <i/>
        <sz val="10"/>
        <rFont val="Times New Roman"/>
        <family val="1"/>
        <charset val="186"/>
      </rPr>
      <t>PT1</t>
    </r>
    <r>
      <rPr>
        <b/>
        <sz val="10"/>
        <rFont val="Times New Roman"/>
        <family val="1"/>
        <charset val="186"/>
      </rPr>
      <t xml:space="preserve"> </t>
    </r>
    <r>
      <rPr>
        <sz val="10"/>
        <rFont val="Times New Roman"/>
        <family val="1"/>
        <charset val="186"/>
      </rPr>
      <t>(T-1 transformatoriaus trumpojo jungimo nuostolių galia, paso duomenys, kW)</t>
    </r>
  </si>
  <si>
    <r>
      <rPr>
        <b/>
        <i/>
        <sz val="10"/>
        <rFont val="Times New Roman"/>
        <family val="1"/>
        <charset val="186"/>
      </rPr>
      <t>PT</t>
    </r>
    <r>
      <rPr>
        <b/>
        <sz val="10"/>
        <rFont val="Times New Roman"/>
        <family val="1"/>
        <charset val="186"/>
      </rPr>
      <t xml:space="preserve"> </t>
    </r>
    <r>
      <rPr>
        <sz val="10"/>
        <rFont val="Times New Roman"/>
        <family val="1"/>
        <charset val="186"/>
      </rPr>
      <t>(TP transformatorių T-1 ir T-2 suminė trumpojo jungimo nuostolių galia, kW)</t>
    </r>
    <r>
      <rPr>
        <b/>
        <sz val="10"/>
        <rFont val="Times New Roman"/>
        <family val="1"/>
        <charset val="186"/>
      </rPr>
      <t xml:space="preserve"> 9+10</t>
    </r>
  </si>
  <si>
    <r>
      <rPr>
        <b/>
        <i/>
        <sz val="10"/>
        <rFont val="Times New Roman"/>
        <family val="1"/>
        <charset val="186"/>
      </rPr>
      <t>P0</t>
    </r>
    <r>
      <rPr>
        <b/>
        <sz val="10"/>
        <rFont val="Times New Roman"/>
        <family val="1"/>
        <charset val="186"/>
      </rPr>
      <t xml:space="preserve"> </t>
    </r>
    <r>
      <rPr>
        <sz val="10"/>
        <rFont val="Times New Roman"/>
        <family val="1"/>
        <charset val="186"/>
      </rPr>
      <t xml:space="preserve">(TP transformatorių T-1 ir T-2 suminė tuščiosios eigos nuostolių galia, kW) </t>
    </r>
    <r>
      <rPr>
        <b/>
        <sz val="10"/>
        <rFont val="Times New Roman"/>
        <family val="1"/>
        <charset val="186"/>
      </rPr>
      <t>11+12</t>
    </r>
  </si>
  <si>
    <r>
      <rPr>
        <b/>
        <i/>
        <sz val="10"/>
        <rFont val="Times New Roman"/>
        <family val="1"/>
        <charset val="186"/>
      </rPr>
      <t>WPO</t>
    </r>
    <r>
      <rPr>
        <sz val="10"/>
        <rFont val="Times New Roman"/>
        <family val="1"/>
        <charset val="186"/>
      </rPr>
      <t xml:space="preserve"> (TP T-1 ir T-2 transformatorių tuščiosios eigos nuostoliai per metus, kWh) </t>
    </r>
    <r>
      <rPr>
        <b/>
        <sz val="10"/>
        <rFont val="Times New Roman"/>
        <family val="1"/>
        <charset val="186"/>
      </rPr>
      <t xml:space="preserve"> 15*8760</t>
    </r>
  </si>
  <si>
    <r>
      <rPr>
        <b/>
        <i/>
        <sz val="10"/>
        <rFont val="Times New Roman"/>
        <family val="1"/>
        <charset val="186"/>
      </rPr>
      <t>WPK</t>
    </r>
    <r>
      <rPr>
        <b/>
        <sz val="10"/>
        <rFont val="Times New Roman"/>
        <family val="1"/>
        <charset val="186"/>
      </rPr>
      <t xml:space="preserve">  (</t>
    </r>
    <r>
      <rPr>
        <sz val="10"/>
        <rFont val="Times New Roman"/>
        <family val="1"/>
        <charset val="186"/>
      </rPr>
      <t xml:space="preserve">TP T-1 ir T-2 transformatorių  trumpojo jungimo nuostolių priklausomybė nuo apkrovos per metus, kWh) </t>
    </r>
    <r>
      <rPr>
        <b/>
        <sz val="10"/>
        <rFont val="Times New Roman"/>
        <family val="1"/>
        <charset val="186"/>
      </rPr>
      <t xml:space="preserve">   14*(3^2*6/(((13*4)^2)*8760))</t>
    </r>
  </si>
  <si>
    <r>
      <rPr>
        <b/>
        <i/>
        <sz val="10"/>
        <rFont val="Times New Roman"/>
        <family val="1"/>
        <charset val="186"/>
      </rPr>
      <t>WPL</t>
    </r>
    <r>
      <rPr>
        <sz val="10"/>
        <rFont val="Times New Roman"/>
        <family val="1"/>
        <charset val="186"/>
      </rPr>
      <t xml:space="preserve"> – persiųsta elektros linija aktyvioji energija, kWh</t>
    </r>
  </si>
  <si>
    <r>
      <rPr>
        <b/>
        <i/>
        <sz val="10"/>
        <rFont val="Times New Roman"/>
        <family val="1"/>
        <charset val="186"/>
      </rPr>
      <t>kf2</t>
    </r>
    <r>
      <rPr>
        <sz val="10"/>
        <rFont val="Times New Roman"/>
        <family val="1"/>
        <charset val="186"/>
      </rPr>
      <t xml:space="preserve"> – apkrovos grafiko formos koeficientas                      </t>
    </r>
    <r>
      <rPr>
        <b/>
        <sz val="10"/>
        <rFont val="Times New Roman"/>
        <family val="1"/>
        <charset val="186"/>
      </rPr>
      <t>(1090/6*0,876)^2</t>
    </r>
    <r>
      <rPr>
        <sz val="10"/>
        <rFont val="Times New Roman"/>
        <family val="1"/>
        <charset val="186"/>
      </rPr>
      <t xml:space="preserve">  </t>
    </r>
  </si>
  <si>
    <r>
      <rPr>
        <b/>
        <i/>
        <sz val="10"/>
        <rFont val="Times New Roman"/>
        <family val="1"/>
        <charset val="186"/>
      </rPr>
      <t>Pmaks</t>
    </r>
    <r>
      <rPr>
        <sz val="10"/>
        <rFont val="Times New Roman"/>
        <family val="1"/>
        <charset val="186"/>
      </rPr>
      <t xml:space="preserve"> –  maksimali elektros linijos apkrovos galia, kW</t>
    </r>
  </si>
  <si>
    <r>
      <rPr>
        <b/>
        <i/>
        <sz val="10"/>
        <rFont val="Times New Roman"/>
        <family val="1"/>
        <charset val="186"/>
      </rPr>
      <t>Tmaks</t>
    </r>
    <r>
      <rPr>
        <sz val="10"/>
        <rFont val="Times New Roman"/>
        <family val="1"/>
        <charset val="186"/>
      </rPr>
      <t xml:space="preserve"> – maksimalios galios naudojimo laikas, h                   </t>
    </r>
    <r>
      <rPr>
        <b/>
        <sz val="10"/>
        <rFont val="Times New Roman"/>
        <family val="1"/>
        <charset val="186"/>
      </rPr>
      <t>4/5</t>
    </r>
  </si>
  <si>
    <r>
      <rPr>
        <b/>
        <i/>
        <sz val="10"/>
        <rFont val="Times New Roman"/>
        <family val="1"/>
        <charset val="186"/>
      </rPr>
      <t>WQ</t>
    </r>
    <r>
      <rPr>
        <sz val="10"/>
        <rFont val="Times New Roman"/>
        <family val="1"/>
        <charset val="186"/>
      </rPr>
      <t xml:space="preserve"> – persiųsta elektros linija reaktyvioji energija, kVArh</t>
    </r>
  </si>
  <si>
    <r>
      <rPr>
        <b/>
        <i/>
        <sz val="10"/>
        <rFont val="Times New Roman"/>
        <family val="1"/>
        <charset val="186"/>
      </rPr>
      <t>RL</t>
    </r>
    <r>
      <rPr>
        <sz val="10"/>
        <rFont val="Times New Roman"/>
        <family val="1"/>
        <charset val="186"/>
      </rPr>
      <t xml:space="preserve"> – elektros linijos aktyvioji varža, Ω     </t>
    </r>
    <r>
      <rPr>
        <b/>
        <sz val="10"/>
        <rFont val="Times New Roman"/>
        <family val="1"/>
        <charset val="186"/>
      </rPr>
      <t>8*9</t>
    </r>
  </si>
  <si>
    <r>
      <rPr>
        <b/>
        <i/>
        <sz val="10"/>
        <rFont val="Times New Roman"/>
        <family val="1"/>
        <charset val="186"/>
      </rPr>
      <t>Wli</t>
    </r>
    <r>
      <rPr>
        <sz val="10"/>
        <rFont val="Times New Roman"/>
        <family val="1"/>
        <charset val="186"/>
      </rPr>
      <t xml:space="preserve"> – elektros energijos technologiniai nuostoliai elektros linijoje, kWh                        </t>
    </r>
    <r>
      <rPr>
        <b/>
        <sz val="10"/>
        <rFont val="Times New Roman"/>
        <family val="1"/>
        <charset val="186"/>
      </rPr>
      <t>((4^2+7^2)/(10^3*(2^2)*8760))*3*10</t>
    </r>
  </si>
  <si>
    <r>
      <rPr>
        <b/>
        <i/>
        <sz val="10"/>
        <rFont val="Times New Roman"/>
        <family val="1"/>
        <charset val="186"/>
      </rPr>
      <t>WL</t>
    </r>
    <r>
      <rPr>
        <sz val="10"/>
        <rFont val="Times New Roman"/>
        <family val="1"/>
        <charset val="186"/>
      </rPr>
      <t xml:space="preserve"> -technologinių elektros energijos nuostolių pasikeitimas elektros linijoje, kWh  </t>
    </r>
    <r>
      <rPr>
        <b/>
        <sz val="10"/>
        <rFont val="Times New Roman"/>
        <family val="1"/>
        <charset val="186"/>
      </rPr>
      <t xml:space="preserve"> C11-D11</t>
    </r>
  </si>
  <si>
    <r>
      <t xml:space="preserve">Technologiniai nuostoliai elektros linijoje (procentais) nuo suminio persiųsto energijos kiekio, %                            </t>
    </r>
    <r>
      <rPr>
        <b/>
        <sz val="10"/>
        <rFont val="Times New Roman"/>
        <family val="1"/>
        <charset val="186"/>
      </rPr>
      <t>(11)/(4/100)</t>
    </r>
  </si>
  <si>
    <t>Technologinių nuostolių sumažėjimas (procentais) nuo  persiųsto elektros energijos kiekio, %                                C13-D13</t>
  </si>
  <si>
    <r>
      <rPr>
        <b/>
        <i/>
        <sz val="10"/>
        <rFont val="Times New Roman"/>
        <family val="1"/>
        <charset val="186"/>
      </rPr>
      <t>Wtr</t>
    </r>
    <r>
      <rPr>
        <sz val="10"/>
        <rFont val="Times New Roman"/>
        <family val="1"/>
        <charset val="186"/>
      </rPr>
      <t xml:space="preserve"> -technologinių elektros energijos nuostolių pasikeitimas transformatoriuje, kWh    </t>
    </r>
    <r>
      <rPr>
        <b/>
        <sz val="10"/>
        <rFont val="Times New Roman"/>
        <family val="1"/>
        <charset val="186"/>
      </rPr>
      <t>A18-B18</t>
    </r>
  </si>
  <si>
    <r>
      <rPr>
        <b/>
        <i/>
        <sz val="10"/>
        <rFont val="Times New Roman"/>
        <family val="1"/>
        <charset val="186"/>
      </rPr>
      <t>S1</t>
    </r>
    <r>
      <rPr>
        <sz val="10"/>
        <rFont val="Times New Roman"/>
        <family val="1"/>
        <charset val="186"/>
      </rPr>
      <t xml:space="preserve"> (T-1 transformatoriaus vardinė galia, kVA)</t>
    </r>
  </si>
  <si>
    <r>
      <rPr>
        <b/>
        <i/>
        <sz val="10"/>
        <rFont val="Times New Roman"/>
        <family val="1"/>
        <charset val="186"/>
      </rPr>
      <t>S2</t>
    </r>
    <r>
      <rPr>
        <b/>
        <sz val="10"/>
        <rFont val="Times New Roman"/>
        <family val="1"/>
        <charset val="186"/>
      </rPr>
      <t xml:space="preserve"> </t>
    </r>
    <r>
      <rPr>
        <sz val="10"/>
        <rFont val="Times New Roman"/>
        <family val="1"/>
        <charset val="186"/>
      </rPr>
      <t>(T-2 transformatoriaus vardinė galia, kVA)</t>
    </r>
  </si>
  <si>
    <r>
      <rPr>
        <b/>
        <i/>
        <sz val="10"/>
        <rFont val="Times New Roman"/>
        <family val="1"/>
        <charset val="186"/>
      </rPr>
      <t>PT2</t>
    </r>
    <r>
      <rPr>
        <b/>
        <sz val="10"/>
        <rFont val="Times New Roman"/>
        <family val="1"/>
        <charset val="186"/>
      </rPr>
      <t xml:space="preserve"> </t>
    </r>
    <r>
      <rPr>
        <sz val="10"/>
        <rFont val="Times New Roman"/>
        <family val="1"/>
        <charset val="186"/>
      </rPr>
      <t>(T-2 transformatoriaus trumpojo jungimo nuostolių galia, paso duomenys, kW)</t>
    </r>
  </si>
  <si>
    <r>
      <rPr>
        <b/>
        <i/>
        <sz val="10"/>
        <rFont val="Times New Roman"/>
        <family val="1"/>
        <charset val="186"/>
      </rPr>
      <t>P01</t>
    </r>
    <r>
      <rPr>
        <sz val="10"/>
        <rFont val="Times New Roman"/>
        <family val="1"/>
        <charset val="186"/>
      </rPr>
      <t xml:space="preserve"> (T-1 transformatoriaus tuščiosios eigos nuostolių galia, paso duomenys, kW)</t>
    </r>
  </si>
  <si>
    <r>
      <rPr>
        <b/>
        <i/>
        <sz val="10"/>
        <rFont val="Times New Roman"/>
        <family val="1"/>
        <charset val="186"/>
      </rPr>
      <t>P02</t>
    </r>
    <r>
      <rPr>
        <sz val="10"/>
        <rFont val="Times New Roman"/>
        <family val="1"/>
        <charset val="186"/>
      </rPr>
      <t xml:space="preserve"> (T-2 transformatoriaus tuščiosios eigos nuostolių galia, paso duomenys, kW)</t>
    </r>
  </si>
  <si>
    <r>
      <rPr>
        <b/>
        <i/>
        <sz val="10"/>
        <rFont val="Times New Roman"/>
        <family val="1"/>
        <charset val="186"/>
      </rPr>
      <t>WT</t>
    </r>
    <r>
      <rPr>
        <sz val="10"/>
        <rFont val="Times New Roman"/>
        <family val="1"/>
        <charset val="186"/>
      </rPr>
      <t xml:space="preserve"> (TP elektros energijos aktyviosios galios technologiniai  nuostoliai, kWh), WPO+WPK - elektros energijos nuostoliai transformatoriuje</t>
    </r>
    <r>
      <rPr>
        <b/>
        <sz val="10"/>
        <rFont val="Times New Roman"/>
        <family val="1"/>
        <charset val="186"/>
      </rPr>
      <t xml:space="preserve"> 16+17</t>
    </r>
  </si>
  <si>
    <r>
      <t xml:space="preserve">Technologinių nuostolių sumažėjimas,  lyginant A ir B stulpeliuose esančius objektus/įrenginius, %        </t>
    </r>
    <r>
      <rPr>
        <b/>
        <sz val="10"/>
        <rFont val="Times New Roman"/>
        <family val="1"/>
        <charset val="186"/>
      </rPr>
      <t xml:space="preserve"> (A18-B18)/(A18/100)</t>
    </r>
  </si>
  <si>
    <r>
      <rPr>
        <b/>
        <i/>
        <sz val="10"/>
        <rFont val="Times New Roman"/>
        <family val="1"/>
        <charset val="186"/>
      </rPr>
      <t>Kf2</t>
    </r>
    <r>
      <rPr>
        <sz val="10"/>
        <rFont val="Times New Roman"/>
        <family val="1"/>
        <charset val="186"/>
      </rPr>
      <t xml:space="preserve"> (Apkrovos grafiko formos koeficientas)                          </t>
    </r>
    <r>
      <rPr>
        <b/>
        <sz val="10"/>
        <rFont val="Times New Roman"/>
        <family val="1"/>
        <charset val="186"/>
      </rPr>
      <t>(0,124/5+0,876)^2</t>
    </r>
  </si>
  <si>
    <t>Įrašoma persiųsta elektros linija reaktyvioji energija, kVArh</t>
  </si>
  <si>
    <r>
      <t xml:space="preserve">Suminis elektros linijų (kai objektų daugiau negu 1) technologinių nuostolių sumažėjimas (procentais), nuo persiųsto suminio elektros energijos kiekio per šias elektros linijas (apkaičiuojamas svertinis vidurkis):                                                                      </t>
    </r>
    <r>
      <rPr>
        <b/>
        <i/>
        <sz val="10"/>
        <rFont val="Times New Roman"/>
        <family val="1"/>
        <charset val="186"/>
      </rPr>
      <t xml:space="preserve">W∑L% </t>
    </r>
    <r>
      <rPr>
        <i/>
        <sz val="10"/>
        <rFont val="Times New Roman"/>
        <family val="1"/>
        <charset val="186"/>
      </rPr>
      <t xml:space="preserve">- sunimis technologinių nuostolių sumažėjimas (procentais) nuo  persiųsto elektros energijos kiekio, %;                                                                      </t>
    </r>
    <r>
      <rPr>
        <b/>
        <i/>
        <sz val="10"/>
        <rFont val="Times New Roman"/>
        <family val="1"/>
        <charset val="186"/>
      </rPr>
      <t>WLj-</t>
    </r>
    <r>
      <rPr>
        <i/>
        <sz val="10"/>
        <rFont val="Times New Roman"/>
        <family val="1"/>
        <charset val="186"/>
      </rPr>
      <t xml:space="preserve"> technologinių elektros energijos nuostolių pasikeitimas elektros linijoje, kWh;                                                                         </t>
    </r>
    <r>
      <rPr>
        <b/>
        <i/>
        <sz val="10"/>
        <rFont val="Times New Roman"/>
        <family val="1"/>
        <charset val="186"/>
      </rPr>
      <t xml:space="preserve">WPLj </t>
    </r>
    <r>
      <rPr>
        <i/>
        <sz val="10"/>
        <rFont val="Times New Roman"/>
        <family val="1"/>
        <charset val="186"/>
      </rPr>
      <t xml:space="preserve">- elektros energijos kiekis persiųstas elektros linija, kWh;                                                                                                     </t>
    </r>
    <r>
      <rPr>
        <b/>
        <i/>
        <sz val="10"/>
        <rFont val="Times New Roman"/>
        <family val="1"/>
      </rPr>
      <t xml:space="preserve">m </t>
    </r>
    <r>
      <rPr>
        <i/>
        <sz val="10"/>
        <rFont val="Times New Roman"/>
        <family val="1"/>
        <charset val="186"/>
      </rPr>
      <t xml:space="preserve">- elektros linijų skaičius.    </t>
    </r>
  </si>
  <si>
    <r>
      <t xml:space="preserve">Suminis transformatorių (kai objektų daugiau negu 1) technologinių nuostolių sumažėjimas (procentais), nuo persiųsto suminio elektros energijos kiekio per šiuos tranformatorius (apkaičiuojamas svertinis vidurkis):                                                                   </t>
    </r>
    <r>
      <rPr>
        <b/>
        <i/>
        <sz val="10"/>
        <rFont val="Times New Roman"/>
        <family val="1"/>
        <charset val="186"/>
      </rPr>
      <t xml:space="preserve">W∑TR% </t>
    </r>
    <r>
      <rPr>
        <i/>
        <sz val="10"/>
        <rFont val="Times New Roman"/>
        <family val="1"/>
        <charset val="186"/>
      </rPr>
      <t xml:space="preserve">- sunimis technologinių nuostolių sumažėjimas (procentais) nuo  persiųsto elektros energijos kiekio, %;    </t>
    </r>
    <r>
      <rPr>
        <b/>
        <i/>
        <sz val="10"/>
        <rFont val="Times New Roman"/>
        <family val="1"/>
        <charset val="186"/>
      </rPr>
      <t xml:space="preserve">Wtri </t>
    </r>
    <r>
      <rPr>
        <i/>
        <sz val="10"/>
        <rFont val="Times New Roman"/>
        <family val="1"/>
        <charset val="186"/>
      </rPr>
      <t xml:space="preserve">- technologinių elektros energijos nuostolių pasikeitimas transformatoriuje, kWh;                                                               </t>
    </r>
    <r>
      <rPr>
        <b/>
        <i/>
        <sz val="10"/>
        <rFont val="Times New Roman"/>
        <family val="1"/>
        <charset val="186"/>
      </rPr>
      <t>WPTi</t>
    </r>
    <r>
      <rPr>
        <i/>
        <sz val="10"/>
        <rFont val="Times New Roman"/>
        <family val="1"/>
        <charset val="186"/>
      </rPr>
      <t xml:space="preserve">- elektros energijos kiekis persiųstas per transformatorių, kWh;                                                                    </t>
    </r>
    <r>
      <rPr>
        <b/>
        <i/>
        <sz val="10"/>
        <rFont val="Times New Roman"/>
        <family val="1"/>
      </rPr>
      <t>n</t>
    </r>
    <r>
      <rPr>
        <i/>
        <sz val="10"/>
        <rFont val="Times New Roman"/>
        <family val="1"/>
        <charset val="186"/>
      </rPr>
      <t xml:space="preserve"> - transformatorių skaičius.                                            </t>
    </r>
  </si>
  <si>
    <r>
      <rPr>
        <b/>
        <i/>
        <sz val="10"/>
        <rFont val="Times New Roman"/>
        <family val="1"/>
        <charset val="186"/>
      </rPr>
      <t>Ku</t>
    </r>
    <r>
      <rPr>
        <sz val="10"/>
        <rFont val="Times New Roman"/>
        <family val="1"/>
        <charset val="186"/>
      </rPr>
      <t xml:space="preserve"> (Apkrovos grafiko pilnumo koeficientas)              </t>
    </r>
  </si>
  <si>
    <r>
      <rPr>
        <b/>
        <i/>
        <sz val="10"/>
        <rFont val="Times New Roman"/>
        <family val="1"/>
        <charset val="186"/>
      </rPr>
      <t>Kf2</t>
    </r>
    <r>
      <rPr>
        <sz val="10"/>
        <rFont val="Times New Roman"/>
        <family val="1"/>
        <charset val="186"/>
      </rPr>
      <t xml:space="preserve"> (Apkrovos grafiko formos koeficientas)              </t>
    </r>
  </si>
  <si>
    <r>
      <rPr>
        <b/>
        <i/>
        <sz val="10"/>
        <rFont val="Times New Roman"/>
        <family val="1"/>
        <charset val="186"/>
      </rPr>
      <t>S</t>
    </r>
    <r>
      <rPr>
        <i/>
        <sz val="10"/>
        <rFont val="Times New Roman"/>
        <family val="1"/>
        <charset val="186"/>
      </rPr>
      <t xml:space="preserve"> </t>
    </r>
    <r>
      <rPr>
        <sz val="10"/>
        <rFont val="Times New Roman"/>
        <family val="1"/>
        <charset val="186"/>
      </rPr>
      <t xml:space="preserve">(TP transformatorių T-1 ir T-2 suminė vardinė galia, kVA) </t>
    </r>
  </si>
  <si>
    <r>
      <rPr>
        <b/>
        <i/>
        <sz val="10"/>
        <rFont val="Times New Roman"/>
        <family val="1"/>
        <charset val="186"/>
      </rPr>
      <t>PT</t>
    </r>
    <r>
      <rPr>
        <b/>
        <sz val="10"/>
        <rFont val="Times New Roman"/>
        <family val="1"/>
        <charset val="186"/>
      </rPr>
      <t xml:space="preserve"> </t>
    </r>
    <r>
      <rPr>
        <sz val="10"/>
        <rFont val="Times New Roman"/>
        <family val="1"/>
        <charset val="186"/>
      </rPr>
      <t>(TP transformatorių T-1 ir T-2 suminė trumpojo jungimo nuostolių galia, kW)</t>
    </r>
    <r>
      <rPr>
        <b/>
        <sz val="10"/>
        <rFont val="Times New Roman"/>
        <family val="1"/>
        <charset val="186"/>
      </rPr>
      <t xml:space="preserve"> </t>
    </r>
  </si>
  <si>
    <r>
      <rPr>
        <b/>
        <i/>
        <sz val="10"/>
        <rFont val="Times New Roman"/>
        <family val="1"/>
        <charset val="186"/>
      </rPr>
      <t>P0</t>
    </r>
    <r>
      <rPr>
        <b/>
        <sz val="10"/>
        <rFont val="Times New Roman"/>
        <family val="1"/>
        <charset val="186"/>
      </rPr>
      <t xml:space="preserve"> </t>
    </r>
    <r>
      <rPr>
        <sz val="10"/>
        <rFont val="Times New Roman"/>
        <family val="1"/>
        <charset val="186"/>
      </rPr>
      <t xml:space="preserve">(TP transformatorių T-1 ir T-2 suminė tuščiosios eigos nuostolių galia, kW) </t>
    </r>
  </si>
  <si>
    <r>
      <rPr>
        <b/>
        <i/>
        <sz val="10"/>
        <rFont val="Times New Roman"/>
        <family val="1"/>
        <charset val="186"/>
      </rPr>
      <t>WPO</t>
    </r>
    <r>
      <rPr>
        <sz val="10"/>
        <rFont val="Times New Roman"/>
        <family val="1"/>
        <charset val="186"/>
      </rPr>
      <t xml:space="preserve"> (TP T-1 ir T-2 transformatorių tuščiosios eigos nuostoliai per metus, kWh) </t>
    </r>
    <r>
      <rPr>
        <b/>
        <sz val="10"/>
        <rFont val="Times New Roman"/>
        <family val="1"/>
        <charset val="186"/>
      </rPr>
      <t xml:space="preserve"> </t>
    </r>
  </si>
  <si>
    <r>
      <rPr>
        <b/>
        <i/>
        <sz val="10"/>
        <rFont val="Times New Roman"/>
        <family val="1"/>
        <charset val="186"/>
      </rPr>
      <t>WPK</t>
    </r>
    <r>
      <rPr>
        <b/>
        <sz val="10"/>
        <rFont val="Times New Roman"/>
        <family val="1"/>
        <charset val="186"/>
      </rPr>
      <t xml:space="preserve">  (</t>
    </r>
    <r>
      <rPr>
        <sz val="10"/>
        <rFont val="Times New Roman"/>
        <family val="1"/>
        <charset val="186"/>
      </rPr>
      <t xml:space="preserve">TP T-1 ir T-2 transformatorių  trumpojo jungimo nuostolių priklausomybė nuo apkrovos per metus, kWh) </t>
    </r>
  </si>
  <si>
    <r>
      <rPr>
        <b/>
        <i/>
        <sz val="10"/>
        <rFont val="Times New Roman"/>
        <family val="1"/>
        <charset val="186"/>
      </rPr>
      <t>WT</t>
    </r>
    <r>
      <rPr>
        <sz val="10"/>
        <rFont val="Times New Roman"/>
        <family val="1"/>
        <charset val="186"/>
      </rPr>
      <t xml:space="preserve"> (TP elektros energijos aktyviosios galios technologiniai  nuostoliai, kWh), WPO+WPK - elektros energijos nuostoliai transformatoriuje</t>
    </r>
    <r>
      <rPr>
        <b/>
        <sz val="10"/>
        <rFont val="Times New Roman"/>
        <family val="1"/>
        <charset val="186"/>
      </rPr>
      <t xml:space="preserve"> </t>
    </r>
  </si>
  <si>
    <t xml:space="preserve">Elektros energijos technologiniai nuostoliai per metus nuo persiųsto elektros energijos kiekio, %  </t>
  </si>
  <si>
    <t xml:space="preserve">Technologinių nuostolių sumažėjimas,  lyginant A ir B stulpeliuose esančius objektus/įrenginius, % </t>
  </si>
  <si>
    <r>
      <rPr>
        <b/>
        <i/>
        <sz val="10"/>
        <rFont val="Times New Roman"/>
        <family val="1"/>
        <charset val="186"/>
      </rPr>
      <t>Wtr</t>
    </r>
    <r>
      <rPr>
        <sz val="10"/>
        <rFont val="Times New Roman"/>
        <family val="1"/>
        <charset val="186"/>
      </rPr>
      <t xml:space="preserve"> -technologinių elektros energijos nuostolių pasikeitimas transformatoriuje, kWh   </t>
    </r>
  </si>
  <si>
    <t xml:space="preserve">Technologinių nuostolių sumažėjimas (procentais) nuo  persiųsto elektros energijos kiekio, %                           </t>
  </si>
  <si>
    <r>
      <rPr>
        <b/>
        <i/>
        <sz val="10"/>
        <rFont val="Times New Roman"/>
        <family val="1"/>
        <charset val="186"/>
      </rPr>
      <t>kf2</t>
    </r>
    <r>
      <rPr>
        <sz val="10"/>
        <rFont val="Times New Roman"/>
        <family val="1"/>
        <charset val="186"/>
      </rPr>
      <t xml:space="preserve"> – apkrovos grafiko formos koeficientas           </t>
    </r>
  </si>
  <si>
    <r>
      <rPr>
        <b/>
        <i/>
        <sz val="10"/>
        <rFont val="Times New Roman"/>
        <family val="1"/>
        <charset val="186"/>
      </rPr>
      <t>Tmaks</t>
    </r>
    <r>
      <rPr>
        <sz val="10"/>
        <rFont val="Times New Roman"/>
        <family val="1"/>
        <charset val="186"/>
      </rPr>
      <t xml:space="preserve"> – maksimalios galios naudojimo laikas, h     </t>
    </r>
  </si>
  <si>
    <r>
      <rPr>
        <b/>
        <i/>
        <sz val="10"/>
        <rFont val="Times New Roman"/>
        <family val="1"/>
        <charset val="186"/>
      </rPr>
      <t>RL</t>
    </r>
    <r>
      <rPr>
        <sz val="10"/>
        <rFont val="Times New Roman"/>
        <family val="1"/>
        <charset val="186"/>
      </rPr>
      <t xml:space="preserve"> – elektros linijos aktyvioji varža, Ω  </t>
    </r>
  </si>
  <si>
    <r>
      <rPr>
        <b/>
        <i/>
        <sz val="10"/>
        <rFont val="Times New Roman"/>
        <family val="1"/>
        <charset val="186"/>
      </rPr>
      <t>Wli</t>
    </r>
    <r>
      <rPr>
        <sz val="10"/>
        <rFont val="Times New Roman"/>
        <family val="1"/>
        <charset val="186"/>
      </rPr>
      <t xml:space="preserve"> – elektros energijos technologiniai nuostoliai elektros linijoje, kWh </t>
    </r>
  </si>
  <si>
    <t xml:space="preserve">Technologiniai nuostoliai elektros linijoje (procentais) nuo suminio persiųsto energijos kiekio, %    </t>
  </si>
  <si>
    <t xml:space="preserve">Technologinių nuostolių sumažėjimas (procentais) nuo  persiųsto elektros energijos kiekio, %                 </t>
  </si>
  <si>
    <t>Transformatorių pastočių ir skirstymo punktų skaičius, n</t>
  </si>
  <si>
    <t>Linijų skaičius, n</t>
  </si>
  <si>
    <t xml:space="preserve">Suminis elektros linijų (kai objektų daugiau negu 1) technologinių nuostolių sumažėjimas (procentais), nuo persiųsto suminio elektros energijos kiekio per šias elektros linijas (apkaičiuojamas svertinis vidurkis).    </t>
  </si>
  <si>
    <t>Technologinių nuostolių sumažėjimas (procentais), 
nuo perduoto suminio elektros energijos kiekio rekonstruotuose 
objektuose (apkaičiuojamas svertinis vidurkis).</t>
  </si>
  <si>
    <t xml:space="preserve">Suminis transformatorių (kai objektų daugiau negu 1) technologinių nuostolių sumažėjimas (procentais), nuo persiųsto suminio elektros energijos kiekio per šiuos tranformatorius (apkaičiuojamas svertinis vidurkis).  </t>
  </si>
  <si>
    <t>Jei projekte numatoma modernizuoti (atnaujinti) ir transformatorius, ir elektros linijas, tuomet skaičiuojamas suminis technologinių nuostolių sumažėjimas (procentais) nuo persiųsto elektros energijos kiekio.</t>
  </si>
  <si>
    <r>
      <t xml:space="preserve">Technologinių nuostolių sumažėjimas (procentais), 
nuo perduoto suminio elektros energijos kiekio rekonstruotuose objektuose (apkaičiuojamas svertinis vidurkis:                                                                                 </t>
    </r>
    <r>
      <rPr>
        <b/>
        <i/>
        <sz val="12"/>
        <rFont val="Times New Roman"/>
        <family val="1"/>
      </rPr>
      <t>W∑%</t>
    </r>
    <r>
      <rPr>
        <i/>
        <sz val="12"/>
        <rFont val="Times New Roman"/>
        <family val="1"/>
        <charset val="186"/>
      </rPr>
      <t xml:space="preserve">- suminis technologinių nuostolių sumažėjimas (procentais) nuo persiųsto elektros energijos kiekio, %;                                                     
</t>
    </r>
    <r>
      <rPr>
        <b/>
        <i/>
        <sz val="12"/>
        <rFont val="Times New Roman"/>
        <family val="1"/>
      </rPr>
      <t>Wtri</t>
    </r>
    <r>
      <rPr>
        <i/>
        <sz val="12"/>
        <rFont val="Times New Roman"/>
        <family val="1"/>
        <charset val="186"/>
      </rPr>
      <t xml:space="preserve"> - technologinių elektros energijos nuostolių pasikeitimas modernizavus (atnaujinus) transformatoriuje, kWh;
</t>
    </r>
    <r>
      <rPr>
        <b/>
        <i/>
        <sz val="12"/>
        <rFont val="Times New Roman"/>
        <family val="1"/>
      </rPr>
      <t>WLj</t>
    </r>
    <r>
      <rPr>
        <i/>
        <sz val="12"/>
        <rFont val="Times New Roman"/>
        <family val="1"/>
        <charset val="186"/>
      </rPr>
      <t xml:space="preserve"> - technologinių elektros energijos nuostolių pasikeitimas modernizavus (atnaujinus) elektros liniją (turinčią mažesnę varžą), kWh;
</t>
    </r>
    <r>
      <rPr>
        <b/>
        <i/>
        <sz val="12"/>
        <rFont val="Times New Roman"/>
        <family val="1"/>
      </rPr>
      <t>WPTi</t>
    </r>
    <r>
      <rPr>
        <i/>
        <sz val="12"/>
        <rFont val="Times New Roman"/>
        <family val="1"/>
        <charset val="186"/>
      </rPr>
      <t xml:space="preserve"> - elektros energijos kiekis persiųstas per modernizuojamą (atnaujinamą) transformatorių, kWh;  
</t>
    </r>
    <r>
      <rPr>
        <b/>
        <i/>
        <sz val="12"/>
        <rFont val="Times New Roman"/>
        <family val="1"/>
      </rPr>
      <t>WPLj</t>
    </r>
    <r>
      <rPr>
        <i/>
        <sz val="12"/>
        <rFont val="Times New Roman"/>
        <family val="1"/>
        <charset val="186"/>
      </rPr>
      <t xml:space="preserve"> - elektros energijos kiekis persiųstas per modernizuojamą (atnaujinamą) elektros liniją (turinčią mažesnę varžą), kWh;
</t>
    </r>
    <r>
      <rPr>
        <b/>
        <i/>
        <sz val="12"/>
        <rFont val="Times New Roman"/>
        <family val="1"/>
      </rPr>
      <t>n</t>
    </r>
    <r>
      <rPr>
        <i/>
        <sz val="12"/>
        <rFont val="Times New Roman"/>
        <family val="1"/>
        <charset val="186"/>
      </rPr>
      <t xml:space="preserve"> – modernizuojamų (atnaujinamų)  transformatorių skaičius;
</t>
    </r>
    <r>
      <rPr>
        <b/>
        <i/>
        <sz val="12"/>
        <rFont val="Times New Roman"/>
        <family val="1"/>
      </rPr>
      <t>m</t>
    </r>
    <r>
      <rPr>
        <i/>
        <sz val="12"/>
        <rFont val="Times New Roman"/>
        <family val="1"/>
        <charset val="186"/>
      </rPr>
      <t xml:space="preserve"> – modernizuojamų (atnaujinamų)  elektros linijų (turinčias mažesnę varžą) skaičius.
</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</si>
</sst>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amily val="2"/>
      <charset val="186"/>
    </font>
    <font>
      <sz val="11"/>
      <color indexed="8"/>
      <name val="Calibri"/>
      <family val="2"/>
      <charset val="186"/>
    </font>
    <font>
      <sz val="11"/>
      <color indexed="9"/>
      <name val="Calibri"/>
      <family val="2"/>
      <charset val="186"/>
    </font>
    <font>
      <sz val="12"/>
      <name val="Times New Roman"/>
      <family val="1"/>
      <charset val="186"/>
    </font>
    <font>
      <b/>
      <sz val="12"/>
      <name val="Times New Roman"/>
      <family val="1"/>
      <charset val="186"/>
    </font>
    <font>
      <i/>
      <sz val="12"/>
      <name val="Times New Roman"/>
      <family val="1"/>
      <charset val="186"/>
    </font>
    <font>
      <sz val="12"/>
      <name val="Times New Roman"/>
      <family val="1"/>
    </font>
    <font>
      <b/>
      <sz val="12"/>
      <name val="Times New Roman"/>
      <family val="1"/>
    </font>
    <font>
      <sz val="10"/>
      <name val="Arial"/>
      <family val="2"/>
    </font>
    <font>
      <i/>
      <sz val="10"/>
      <name val="Times New Roman"/>
      <family val="1"/>
    </font>
    <font>
      <sz val="10"/>
      <name val="Times New Roman"/>
      <family val="1"/>
    </font>
    <font>
      <b/>
      <i/>
      <sz val="10"/>
      <name val="Times New Roman"/>
      <family val="1"/>
    </font>
    <font>
      <b/>
      <sz val="10"/>
      <name val="Times New Roman"/>
      <family val="1"/>
    </font>
    <font>
      <i/>
      <sz val="10"/>
      <name val="Times New Roman"/>
      <family val="1"/>
      <charset val="186"/>
    </font>
    <font>
      <sz val="10"/>
      <name val="Times New Roman"/>
      <family val="1"/>
      <charset val="186"/>
    </font>
    <font>
      <b/>
      <sz val="10"/>
      <name val="Times New Roman"/>
      <family val="1"/>
      <charset val="186"/>
    </font>
    <font>
      <b/>
      <i/>
      <sz val="12"/>
      <name val="Times New Roman"/>
      <family val="1"/>
    </font>
    <font>
      <i/>
      <sz val="12"/>
      <name val="Times New Roman"/>
      <family val="1"/>
    </font>
    <font>
      <b/>
      <i/>
      <sz val="10"/>
      <name val="Times New Roman"/>
      <family val="1"/>
      <charset val="186"/>
    </font>
    <font>
      <sz val="10"/>
      <color theme="1"/>
      <name val="Times New Roman"/>
      <family val="1"/>
    </font>
    <font>
      <i/>
      <sz val="12"/>
      <color theme="1"/>
      <name val="Times New Roman"/>
      <family val="1"/>
    </font>
    <font>
      <b/>
      <sz val="12"/>
      <color theme="1"/>
      <name val="Times New Roman"/>
      <family val="1"/>
    </font>
    <font>
      <sz val="12"/>
      <color theme="1"/>
      <name val="Times New Roman"/>
      <family val="1"/>
    </font>
    <font>
      <b/>
      <sz val="14"/>
      <color rgb="FFC00000"/>
      <name val="Times New Roman"/>
      <family val="1"/>
      <charset val="186"/>
    </font>
    <font>
      <b/>
      <i/>
      <sz val="12"/>
      <color theme="1"/>
      <name val="Times New Roman"/>
      <family val="1"/>
    </font>
    <font>
      <b/>
      <sz val="10"/>
      <color theme="1"/>
      <name val="Times New Roman"/>
      <family val="1"/>
    </font>
    <font>
      <i/>
      <sz val="10"/>
      <color theme="1"/>
      <name val="Times New Roman"/>
      <family val="1"/>
    </font>
    <font>
      <b/>
      <sz val="12"/>
      <color rgb="FFFF0000"/>
      <name val="Times New Roman"/>
      <family val="1"/>
      <charset val="186"/>
    </font>
    <font>
      <sz val="12"/>
      <color theme="5" tint="-0.249977111117893"/>
      <name val="Times New Roman"/>
      <family val="1"/>
      <charset val="186"/>
    </font>
    <font>
      <sz val="10"/>
      <color rgb="FF000000"/>
      <name val="Arial"/>
      <family val="2"/>
    </font>
    <font>
      <b/>
      <sz val="14"/>
      <name val="Times New Roman"/>
      <family val="1"/>
    </font>
  </fonts>
  <fills count="1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10"/>
        <bgColor indexed="60"/>
      </patternFill>
    </fill>
    <fill>
      <patternFill patternType="solid">
        <fgColor rgb="FFFFFF99"/>
        <bgColor indexed="64"/>
      </patternFill>
    </fill>
    <fill>
      <patternFill patternType="solid">
        <fgColor rgb="FF99FFCC"/>
        <bgColor indexed="64"/>
      </patternFill>
    </fill>
    <fill>
      <patternFill patternType="solid">
        <fgColor theme="0" tint="-0.14999847407452621"/>
        <bgColor indexed="64"/>
      </patternFill>
    </fill>
    <fill>
      <patternFill patternType="solid">
        <fgColor rgb="FF99FFCC"/>
        <bgColor indexed="27"/>
      </patternFill>
    </fill>
    <fill>
      <patternFill patternType="solid">
        <fgColor theme="2"/>
        <bgColor indexed="64"/>
      </patternFill>
    </fill>
  </fills>
  <borders count="21">
    <border>
      <left/>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64"/>
      </bottom>
      <diagonal/>
    </border>
    <border>
      <left style="thin">
        <color indexed="8"/>
      </left>
      <right/>
      <top/>
      <bottom style="thin">
        <color indexed="8"/>
      </bottom>
      <diagonal/>
    </border>
    <border>
      <left style="thin">
        <color indexed="64"/>
      </left>
      <right/>
      <top style="thin">
        <color indexed="64"/>
      </top>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8" fillId="0" borderId="0"/>
    <xf numFmtId="0" fontId="8" fillId="0" borderId="0"/>
  </cellStyleXfs>
  <cellXfs count="133">
    <xf numFmtId="0" fontId="0" fillId="0" borderId="0" xfId="0"/>
    <xf numFmtId="0" fontId="3" fillId="0" borderId="0" xfId="0" applyFont="1" applyProtection="1"/>
    <xf numFmtId="0" fontId="4" fillId="0" borderId="0" xfId="0" applyFont="1" applyProtection="1"/>
    <xf numFmtId="0" fontId="3" fillId="0" borderId="0" xfId="0" applyFont="1" applyProtection="1">
      <protection locked="0"/>
    </xf>
    <xf numFmtId="0" fontId="0" fillId="0" borderId="0" xfId="0" applyAlignment="1">
      <alignment horizontal="center"/>
    </xf>
    <xf numFmtId="3" fontId="3" fillId="5" borderId="2" xfId="0" applyNumberFormat="1"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3" fontId="9" fillId="6" borderId="3" xfId="0" applyNumberFormat="1" applyFont="1" applyFill="1" applyBorder="1" applyAlignment="1" applyProtection="1">
      <alignment horizontal="left" vertical="top" wrapText="1"/>
    </xf>
    <xf numFmtId="3" fontId="6" fillId="5" borderId="2" xfId="0" applyNumberFormat="1" applyFont="1" applyFill="1" applyBorder="1" applyAlignment="1" applyProtection="1">
      <alignment horizontal="center" vertical="center"/>
    </xf>
    <xf numFmtId="0" fontId="19" fillId="6" borderId="2" xfId="0" applyFont="1" applyFill="1" applyBorder="1" applyAlignment="1" applyProtection="1">
      <alignment horizontal="center" vertical="center" wrapText="1"/>
    </xf>
    <xf numFmtId="0" fontId="20" fillId="6" borderId="3" xfId="0" applyFont="1" applyFill="1" applyBorder="1" applyAlignment="1" applyProtection="1">
      <alignment horizontal="center" vertical="center"/>
    </xf>
    <xf numFmtId="0" fontId="20" fillId="6" borderId="2" xfId="0" applyFont="1" applyFill="1" applyBorder="1" applyAlignment="1" applyProtection="1">
      <alignment horizontal="center" vertical="center"/>
    </xf>
    <xf numFmtId="3" fontId="4"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wrapText="1"/>
      <protection locked="0"/>
    </xf>
    <xf numFmtId="0" fontId="3" fillId="0" borderId="0" xfId="0" applyFont="1" applyFill="1" applyProtection="1">
      <protection locked="0"/>
    </xf>
    <xf numFmtId="0" fontId="3" fillId="0" borderId="0" xfId="0" applyFont="1" applyFill="1" applyBorder="1" applyProtection="1">
      <protection locked="0"/>
    </xf>
    <xf numFmtId="0" fontId="20" fillId="0" borderId="0" xfId="0" applyFont="1" applyFill="1" applyBorder="1" applyAlignment="1" applyProtection="1">
      <alignment horizontal="center" vertical="center"/>
    </xf>
    <xf numFmtId="0" fontId="3" fillId="0" borderId="0" xfId="0" applyFont="1" applyAlignment="1" applyProtection="1">
      <alignment horizontal="left" vertical="top"/>
    </xf>
    <xf numFmtId="0" fontId="4" fillId="0" borderId="2"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21" fillId="0" borderId="2" xfId="0" applyFont="1" applyFill="1" applyBorder="1" applyAlignment="1" applyProtection="1">
      <alignment horizontal="center" vertical="center"/>
    </xf>
    <xf numFmtId="0" fontId="12" fillId="0" borderId="0" xfId="0" applyFont="1" applyFill="1" applyBorder="1" applyAlignment="1">
      <alignment horizontal="left" vertical="top" wrapText="1"/>
    </xf>
    <xf numFmtId="0" fontId="23" fillId="0" borderId="0" xfId="0" applyFont="1" applyProtection="1"/>
    <xf numFmtId="0" fontId="9" fillId="6" borderId="2" xfId="0" applyFont="1" applyFill="1" applyBorder="1" applyAlignment="1" applyProtection="1">
      <alignment horizontal="left" vertical="top" wrapText="1"/>
    </xf>
    <xf numFmtId="0" fontId="17" fillId="6" borderId="2" xfId="0" applyFont="1" applyFill="1" applyBorder="1" applyAlignment="1" applyProtection="1">
      <alignment horizontal="center" vertical="center"/>
    </xf>
    <xf numFmtId="0" fontId="6" fillId="5" borderId="3" xfId="0" applyFont="1" applyFill="1" applyBorder="1" applyAlignment="1" applyProtection="1">
      <alignment horizontal="center" vertical="center" wrapText="1"/>
    </xf>
    <xf numFmtId="0" fontId="9" fillId="6" borderId="3" xfId="0" applyFont="1" applyFill="1" applyBorder="1" applyAlignment="1" applyProtection="1">
      <alignment horizontal="left" vertical="top" wrapText="1"/>
    </xf>
    <xf numFmtId="0" fontId="6" fillId="5" borderId="2" xfId="0" applyFont="1" applyFill="1" applyBorder="1" applyAlignment="1" applyProtection="1">
      <alignment horizontal="center" vertical="center" wrapText="1"/>
    </xf>
    <xf numFmtId="0" fontId="14" fillId="0" borderId="2" xfId="0" applyFont="1" applyBorder="1" applyAlignment="1">
      <alignment horizontal="left" vertical="top" wrapText="1"/>
    </xf>
    <xf numFmtId="2" fontId="3" fillId="0" borderId="0" xfId="0" applyNumberFormat="1" applyFont="1" applyProtection="1">
      <protection locked="0"/>
    </xf>
    <xf numFmtId="0" fontId="6" fillId="5" borderId="3" xfId="0" applyFont="1" applyFill="1" applyBorder="1" applyAlignment="1" applyProtection="1">
      <alignment horizontal="center" vertical="center" wrapText="1"/>
    </xf>
    <xf numFmtId="0" fontId="14" fillId="0" borderId="2" xfId="0" applyFont="1" applyFill="1" applyBorder="1" applyAlignment="1">
      <alignment horizontal="left" vertical="top" wrapText="1"/>
    </xf>
    <xf numFmtId="0" fontId="14" fillId="0" borderId="0" xfId="0" applyFont="1"/>
    <xf numFmtId="0" fontId="15" fillId="0" borderId="0" xfId="0" applyFont="1" applyFill="1" applyBorder="1" applyAlignment="1">
      <alignment horizontal="left" vertical="top" wrapText="1"/>
    </xf>
    <xf numFmtId="0" fontId="15" fillId="0" borderId="0" xfId="0" applyFont="1" applyFill="1" applyBorder="1" applyProtection="1">
      <protection locked="0"/>
    </xf>
    <xf numFmtId="0" fontId="15" fillId="0" borderId="2" xfId="0" applyFont="1" applyBorder="1" applyAlignment="1" applyProtection="1">
      <alignment horizontal="center" vertical="center"/>
      <protection locked="0"/>
    </xf>
    <xf numFmtId="0" fontId="14" fillId="0" borderId="0" xfId="0" applyFont="1" applyProtection="1"/>
    <xf numFmtId="0" fontId="15" fillId="0" borderId="2" xfId="0" applyFont="1" applyFill="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 xfId="0" applyFont="1" applyBorder="1" applyAlignment="1" applyProtection="1">
      <alignment horizontal="left" vertical="top"/>
    </xf>
    <xf numFmtId="0" fontId="15" fillId="0" borderId="1" xfId="0" applyFont="1" applyFill="1" applyBorder="1" applyAlignment="1" applyProtection="1">
      <alignment horizontal="left" vertical="top"/>
    </xf>
    <xf numFmtId="0" fontId="14" fillId="0" borderId="4" xfId="0" applyFont="1" applyFill="1" applyBorder="1" applyAlignment="1">
      <alignment horizontal="left" vertical="top" wrapText="1"/>
    </xf>
    <xf numFmtId="0" fontId="14" fillId="0" borderId="2" xfId="4" applyFont="1" applyFill="1" applyBorder="1" applyAlignment="1">
      <alignment horizontal="left" vertical="top" wrapText="1"/>
    </xf>
    <xf numFmtId="0" fontId="14" fillId="0" borderId="2" xfId="5" applyFont="1" applyFill="1" applyBorder="1" applyAlignment="1">
      <alignment horizontal="left" vertical="top" wrapText="1"/>
    </xf>
    <xf numFmtId="0" fontId="14" fillId="0" borderId="2" xfId="0" applyFont="1" applyFill="1" applyBorder="1" applyAlignment="1">
      <alignment vertical="top" wrapText="1"/>
    </xf>
    <xf numFmtId="3" fontId="14" fillId="0" borderId="5" xfId="0" applyNumberFormat="1" applyFont="1" applyFill="1" applyBorder="1" applyAlignment="1" applyProtection="1">
      <alignment horizontal="left" vertical="top" wrapText="1"/>
    </xf>
    <xf numFmtId="0" fontId="15" fillId="0" borderId="2" xfId="0"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2" xfId="2" applyFont="1" applyFill="1" applyBorder="1" applyAlignment="1">
      <alignment horizontal="left" vertical="top" wrapText="1"/>
    </xf>
    <xf numFmtId="0" fontId="14" fillId="0" borderId="2" xfId="3" applyFont="1" applyFill="1" applyBorder="1" applyAlignment="1">
      <alignment horizontal="left" vertical="top" wrapText="1"/>
    </xf>
    <xf numFmtId="0" fontId="14" fillId="0" borderId="0" xfId="0" applyFont="1" applyFill="1" applyProtection="1"/>
    <xf numFmtId="0" fontId="13" fillId="0" borderId="2" xfId="0" applyFont="1" applyFill="1" applyBorder="1" applyAlignment="1">
      <alignment horizontal="left" vertical="top" wrapText="1"/>
    </xf>
    <xf numFmtId="0" fontId="13" fillId="0" borderId="2" xfId="0" applyFont="1" applyFill="1" applyBorder="1" applyAlignment="1">
      <alignment vertical="top" wrapText="1"/>
    </xf>
    <xf numFmtId="3" fontId="3" fillId="5" borderId="2" xfId="0" applyNumberFormat="1" applyFont="1" applyFill="1" applyBorder="1" applyAlignment="1" applyProtection="1">
      <alignment horizontal="center" vertical="center"/>
    </xf>
    <xf numFmtId="0" fontId="13" fillId="6" borderId="3" xfId="0" applyFont="1" applyFill="1" applyBorder="1" applyAlignment="1" applyProtection="1">
      <alignment horizontal="left" vertical="top" wrapText="1"/>
    </xf>
    <xf numFmtId="0" fontId="6" fillId="0" borderId="0" xfId="0" applyFont="1" applyAlignment="1">
      <alignment horizontal="left" vertical="top"/>
    </xf>
    <xf numFmtId="1" fontId="19" fillId="6" borderId="2" xfId="0" applyNumberFormat="1" applyFont="1" applyFill="1" applyBorder="1" applyAlignment="1" applyProtection="1">
      <alignment horizontal="center" vertical="center" wrapText="1"/>
    </xf>
    <xf numFmtId="0" fontId="3" fillId="9" borderId="17" xfId="0" applyFont="1" applyFill="1" applyBorder="1" applyAlignment="1" applyProtection="1">
      <alignment horizontal="center" vertical="center"/>
    </xf>
    <xf numFmtId="0" fontId="19" fillId="5"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3" fontId="10" fillId="6" borderId="2" xfId="0" applyNumberFormat="1" applyFont="1" applyFill="1" applyBorder="1" applyAlignment="1" applyProtection="1">
      <alignment horizontal="center" vertical="center" wrapText="1"/>
    </xf>
    <xf numFmtId="0" fontId="27" fillId="0" borderId="0" xfId="0" applyFont="1" applyProtection="1"/>
    <xf numFmtId="0" fontId="28" fillId="0" borderId="0" xfId="0" applyFont="1" applyProtection="1"/>
    <xf numFmtId="0" fontId="10" fillId="0" borderId="6" xfId="0" applyFont="1" applyFill="1" applyBorder="1" applyAlignment="1">
      <alignment horizontal="left" vertical="top" wrapText="1"/>
    </xf>
    <xf numFmtId="0" fontId="4" fillId="9" borderId="16" xfId="0" applyFont="1" applyFill="1" applyBorder="1" applyAlignment="1" applyProtection="1">
      <alignment horizontal="center"/>
    </xf>
    <xf numFmtId="0" fontId="25" fillId="6" borderId="2"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0" fontId="6" fillId="0" borderId="0" xfId="0" applyFont="1" applyAlignment="1" applyProtection="1">
      <alignment horizontal="left" vertical="top" wrapText="1"/>
    </xf>
    <xf numFmtId="0" fontId="6" fillId="0" borderId="0" xfId="0" applyFont="1" applyAlignment="1">
      <alignment horizontal="left" vertical="top"/>
    </xf>
    <xf numFmtId="0" fontId="6" fillId="0" borderId="0" xfId="0" applyFont="1" applyAlignment="1" applyProtection="1">
      <alignment horizontal="left" vertical="top"/>
    </xf>
    <xf numFmtId="0" fontId="6" fillId="0" borderId="0" xfId="0" applyFont="1" applyAlignment="1">
      <alignment horizontal="left" vertical="top" wrapText="1"/>
    </xf>
    <xf numFmtId="0" fontId="4" fillId="0" borderId="0" xfId="0" applyFont="1" applyAlignment="1" applyProtection="1">
      <alignment horizontal="left" vertical="top" wrapText="1"/>
    </xf>
    <xf numFmtId="0" fontId="7" fillId="7" borderId="2"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24" fillId="6" borderId="2" xfId="0" applyFont="1" applyFill="1" applyBorder="1" applyAlignment="1" applyProtection="1">
      <alignment horizontal="center" vertical="center" wrapText="1"/>
    </xf>
    <xf numFmtId="3" fontId="4" fillId="5" borderId="2" xfId="0" applyNumberFormat="1" applyFont="1" applyFill="1" applyBorder="1" applyAlignment="1" applyProtection="1">
      <alignment horizontal="center" vertical="center" wrapText="1"/>
    </xf>
    <xf numFmtId="3" fontId="4" fillId="5" borderId="2" xfId="0" applyNumberFormat="1" applyFont="1" applyFill="1" applyBorder="1" applyAlignment="1" applyProtection="1">
      <alignment horizontal="center" vertical="center"/>
    </xf>
    <xf numFmtId="0" fontId="21" fillId="6" borderId="2" xfId="0" applyFont="1" applyFill="1" applyBorder="1" applyAlignment="1" applyProtection="1">
      <alignment horizontal="center" vertical="center" wrapText="1"/>
    </xf>
    <xf numFmtId="0" fontId="7" fillId="7" borderId="1" xfId="0" applyFont="1" applyFill="1" applyBorder="1" applyAlignment="1" applyProtection="1">
      <alignment horizontal="center"/>
    </xf>
    <xf numFmtId="0" fontId="7" fillId="7" borderId="19" xfId="0" applyFont="1" applyFill="1" applyBorder="1" applyAlignment="1" applyProtection="1">
      <alignment horizontal="center"/>
    </xf>
    <xf numFmtId="0" fontId="4" fillId="7" borderId="13" xfId="0" applyFont="1" applyFill="1" applyBorder="1" applyAlignment="1" applyProtection="1">
      <alignment horizontal="center"/>
    </xf>
    <xf numFmtId="0" fontId="4" fillId="7" borderId="14" xfId="0" applyFont="1" applyFill="1" applyBorder="1" applyAlignment="1" applyProtection="1">
      <alignment horizontal="center"/>
    </xf>
    <xf numFmtId="0" fontId="24" fillId="6" borderId="2" xfId="0" applyFont="1" applyFill="1" applyBorder="1" applyAlignment="1" applyProtection="1">
      <alignment horizontal="center" vertical="center"/>
    </xf>
    <xf numFmtId="0" fontId="3" fillId="0" borderId="0" xfId="0" applyFont="1" applyAlignment="1" applyProtection="1">
      <alignment horizontal="center" wrapText="1"/>
    </xf>
    <xf numFmtId="0" fontId="3" fillId="0" borderId="0" xfId="0" applyFont="1" applyAlignment="1" applyProtection="1">
      <alignment horizontal="center"/>
    </xf>
    <xf numFmtId="0" fontId="4" fillId="0" borderId="0" xfId="0" applyFont="1" applyAlignment="1" applyProtection="1">
      <alignment horizontal="left" wrapText="1"/>
    </xf>
    <xf numFmtId="0" fontId="4" fillId="7" borderId="7" xfId="0" applyFont="1" applyFill="1" applyBorder="1" applyAlignment="1" applyProtection="1">
      <alignment wrapText="1"/>
    </xf>
    <xf numFmtId="0" fontId="4" fillId="7" borderId="8" xfId="0" applyFont="1" applyFill="1" applyBorder="1" applyAlignment="1" applyProtection="1">
      <alignment wrapText="1"/>
    </xf>
    <xf numFmtId="0" fontId="4" fillId="7" borderId="9" xfId="0" applyFont="1" applyFill="1" applyBorder="1" applyAlignment="1" applyProtection="1">
      <alignment wrapText="1"/>
    </xf>
    <xf numFmtId="0" fontId="4" fillId="7" borderId="18" xfId="0" applyFont="1" applyFill="1" applyBorder="1" applyAlignment="1" applyProtection="1">
      <alignment wrapText="1"/>
    </xf>
    <xf numFmtId="0" fontId="4" fillId="0" borderId="0" xfId="0" applyFont="1" applyFill="1" applyBorder="1" applyAlignment="1">
      <alignment horizontal="center" vertical="center" wrapText="1"/>
    </xf>
    <xf numFmtId="0" fontId="5" fillId="8" borderId="2" xfId="0" applyFont="1" applyFill="1" applyBorder="1" applyAlignment="1" applyProtection="1">
      <alignment horizontal="left" vertical="top" wrapText="1"/>
      <protection locked="0"/>
    </xf>
    <xf numFmtId="0" fontId="4" fillId="7" borderId="15" xfId="0" applyFont="1" applyFill="1" applyBorder="1" applyAlignment="1" applyProtection="1">
      <alignment horizontal="center"/>
    </xf>
    <xf numFmtId="0" fontId="16" fillId="6" borderId="2" xfId="0" applyFont="1" applyFill="1" applyBorder="1" applyAlignment="1" applyProtection="1">
      <alignment horizontal="center" vertical="top" wrapText="1"/>
    </xf>
    <xf numFmtId="0" fontId="15" fillId="7" borderId="2" xfId="0" applyFont="1" applyFill="1" applyBorder="1" applyAlignment="1" applyProtection="1">
      <alignment horizontal="center" vertical="center" wrapText="1"/>
      <protection locked="0"/>
    </xf>
    <xf numFmtId="0" fontId="20" fillId="6" borderId="5" xfId="0" applyFont="1" applyFill="1" applyBorder="1" applyAlignment="1" applyProtection="1">
      <alignment horizontal="center" vertical="center"/>
    </xf>
    <xf numFmtId="0" fontId="20" fillId="6" borderId="3" xfId="0" applyFont="1" applyFill="1" applyBorder="1" applyAlignment="1" applyProtection="1">
      <alignment horizontal="center" vertical="center"/>
    </xf>
    <xf numFmtId="3" fontId="3" fillId="5" borderId="5" xfId="0" applyNumberFormat="1" applyFont="1" applyFill="1" applyBorder="1" applyAlignment="1" applyProtection="1">
      <alignment horizontal="center" vertical="center"/>
    </xf>
    <xf numFmtId="3" fontId="3" fillId="5" borderId="3" xfId="0" applyNumberFormat="1" applyFont="1" applyFill="1" applyBorder="1" applyAlignment="1" applyProtection="1">
      <alignment horizontal="center" vertical="center"/>
    </xf>
    <xf numFmtId="3" fontId="3" fillId="5" borderId="5" xfId="0" applyNumberFormat="1"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0" fontId="7" fillId="7" borderId="11" xfId="0" applyFont="1" applyFill="1" applyBorder="1" applyAlignment="1" applyProtection="1">
      <alignment horizontal="center" vertical="center"/>
    </xf>
    <xf numFmtId="0" fontId="7" fillId="7" borderId="12" xfId="0" applyFont="1" applyFill="1" applyBorder="1" applyAlignment="1" applyProtection="1">
      <alignment horizontal="center" vertical="center"/>
    </xf>
    <xf numFmtId="0" fontId="4" fillId="7" borderId="10" xfId="0" applyFont="1" applyFill="1" applyBorder="1" applyAlignment="1" applyProtection="1">
      <alignment wrapText="1"/>
    </xf>
    <xf numFmtId="3" fontId="9" fillId="6" borderId="5" xfId="0" applyNumberFormat="1" applyFont="1" applyFill="1" applyBorder="1" applyAlignment="1" applyProtection="1">
      <alignment horizontal="center" vertical="center" wrapText="1"/>
    </xf>
    <xf numFmtId="3" fontId="9" fillId="6" borderId="6" xfId="0" applyNumberFormat="1" applyFont="1" applyFill="1" applyBorder="1" applyAlignment="1" applyProtection="1">
      <alignment horizontal="center" vertical="center" wrapText="1"/>
    </xf>
    <xf numFmtId="3" fontId="9" fillId="6" borderId="3" xfId="0" applyNumberFormat="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22" fillId="5" borderId="5"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2" fontId="26" fillId="6" borderId="5" xfId="0" applyNumberFormat="1" applyFont="1" applyFill="1" applyBorder="1" applyAlignment="1" applyProtection="1">
      <alignment horizontal="left" vertical="center" wrapText="1"/>
    </xf>
    <xf numFmtId="2" fontId="26" fillId="6" borderId="6" xfId="0" applyNumberFormat="1" applyFont="1" applyFill="1" applyBorder="1" applyAlignment="1" applyProtection="1">
      <alignment horizontal="left" vertical="center" wrapText="1"/>
    </xf>
    <xf numFmtId="2" fontId="26" fillId="6" borderId="3" xfId="0" applyNumberFormat="1" applyFont="1" applyFill="1" applyBorder="1" applyAlignment="1" applyProtection="1">
      <alignment horizontal="left" vertical="center" wrapText="1"/>
    </xf>
    <xf numFmtId="0" fontId="14" fillId="0" borderId="5"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5" xfId="4" applyFont="1" applyFill="1" applyBorder="1" applyAlignment="1">
      <alignment horizontal="left" vertical="top" wrapText="1"/>
    </xf>
    <xf numFmtId="0" fontId="14" fillId="0" borderId="5" xfId="5" applyFont="1" applyFill="1" applyBorder="1" applyAlignment="1">
      <alignment horizontal="left" vertical="top" wrapText="1"/>
    </xf>
    <xf numFmtId="0" fontId="14" fillId="0" borderId="5" xfId="0" applyFont="1" applyFill="1" applyBorder="1" applyAlignment="1">
      <alignment vertical="top" wrapText="1"/>
    </xf>
    <xf numFmtId="0" fontId="15" fillId="0" borderId="5" xfId="0" applyFont="1" applyFill="1" applyBorder="1" applyAlignment="1">
      <alignment horizontal="left" vertical="top" wrapText="1"/>
    </xf>
    <xf numFmtId="0" fontId="14" fillId="0" borderId="5" xfId="1" applyFont="1" applyFill="1" applyBorder="1" applyAlignment="1">
      <alignment horizontal="left" vertical="top" wrapText="1"/>
    </xf>
    <xf numFmtId="0" fontId="14" fillId="0" borderId="5" xfId="0" applyFont="1" applyBorder="1" applyAlignment="1">
      <alignment horizontal="left" vertical="top" wrapText="1"/>
    </xf>
    <xf numFmtId="0" fontId="14" fillId="0" borderId="5" xfId="2" applyFont="1" applyFill="1" applyBorder="1" applyAlignment="1">
      <alignment horizontal="left" vertical="top" wrapText="1"/>
    </xf>
    <xf numFmtId="0" fontId="14" fillId="0" borderId="5" xfId="3" applyFont="1" applyFill="1" applyBorder="1" applyAlignment="1">
      <alignment horizontal="left" vertical="top" wrapText="1"/>
    </xf>
    <xf numFmtId="0" fontId="7" fillId="0" borderId="0" xfId="0" applyFont="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25" fillId="6" borderId="5" xfId="0" applyFont="1" applyFill="1" applyBorder="1" applyAlignment="1" applyProtection="1">
      <alignment horizontal="center" vertical="center" wrapText="1"/>
    </xf>
    <xf numFmtId="0" fontId="25" fillId="6" borderId="6"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30" fillId="0" borderId="0" xfId="0" applyFont="1" applyAlignment="1">
      <alignment horizontal="left" vertical="top" wrapText="1"/>
    </xf>
  </cellXfs>
  <cellStyles count="6">
    <cellStyle name="20% - Accent1" xfId="1" builtinId="30"/>
    <cellStyle name="20% - Accent2" xfId="2" builtinId="34"/>
    <cellStyle name="Accent2" xfId="3" builtinId="33"/>
    <cellStyle name="Normal" xfId="0" builtinId="0"/>
    <cellStyle name="Normal 2" xfId="4"/>
    <cellStyle name="Normal 3" xfId="5"/>
  </cellStyles>
  <dxfs count="0"/>
  <tableStyles count="0" defaultTableStyle="TableStyleMedium2" defaultPivotStyle="PivotStyleLight16"/>
  <colors>
    <mruColors>
      <color rgb="FF99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409574</xdr:colOff>
      <xdr:row>0</xdr:row>
      <xdr:rowOff>71439</xdr:rowOff>
    </xdr:from>
    <xdr:to>
      <xdr:col>6</xdr:col>
      <xdr:colOff>723899</xdr:colOff>
      <xdr:row>9</xdr:row>
      <xdr:rowOff>11906</xdr:rowOff>
    </xdr:to>
    <xdr:sp macro="" textlink="">
      <xdr:nvSpPr>
        <xdr:cNvPr id="2" name="TextBox 1"/>
        <xdr:cNvSpPr txBox="1"/>
      </xdr:nvSpPr>
      <xdr:spPr>
        <a:xfrm>
          <a:off x="7067549" y="71439"/>
          <a:ext cx="3876675" cy="1740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a:t>
          </a:r>
        </a:p>
        <a:p>
          <a:r>
            <a:rPr lang="lt-LT" sz="1200">
              <a:solidFill>
                <a:schemeClr val="dk1"/>
              </a:solidFill>
              <a:effectLst/>
              <a:latin typeface="Times New Roman" panose="02020603050405020304" pitchFamily="18" charset="0"/>
              <a:ea typeface="+mn-ea"/>
              <a:cs typeface="Times New Roman" panose="02020603050405020304" pitchFamily="18" charset="0"/>
            </a:rPr>
            <a:t>4 prioriteto </a:t>
          </a:r>
          <a:r>
            <a:rPr lang="lt-LT" sz="1200">
              <a:solidFill>
                <a:sysClr val="windowText" lastClr="000000"/>
              </a:solidFill>
              <a:effectLst/>
              <a:latin typeface="Times New Roman" panose="02020603050405020304" pitchFamily="18" charset="0"/>
              <a:ea typeface="+mn-ea"/>
              <a:cs typeface="Times New Roman" panose="02020603050405020304" pitchFamily="18" charset="0"/>
            </a:rPr>
            <a:t>„Energijos efektyvumo ir atsinaujinančių išteklių energijos gamybos ir naudojimo skatinimas“ 04.4.1-LVPA-K-106</a:t>
          </a:r>
          <a:r>
            <a:rPr lang="lt-LT" sz="1200" b="1">
              <a:solidFill>
                <a:sysClr val="windowText" lastClr="000000"/>
              </a:solidFill>
              <a:effectLst/>
              <a:latin typeface="Times New Roman" panose="02020603050405020304" pitchFamily="18" charset="0"/>
              <a:ea typeface="+mn-ea"/>
              <a:cs typeface="Times New Roman" panose="02020603050405020304" pitchFamily="18" charset="0"/>
            </a:rPr>
            <a:t> </a:t>
          </a:r>
          <a:r>
            <a:rPr lang="lt-LT" sz="1200">
              <a:solidFill>
                <a:sysClr val="windowText" lastClr="000000"/>
              </a:solidFill>
              <a:effectLst/>
              <a:latin typeface="Times New Roman" panose="02020603050405020304" pitchFamily="18" charset="0"/>
              <a:ea typeface="+mn-ea"/>
              <a:cs typeface="Times New Roman" panose="02020603050405020304" pitchFamily="18" charset="0"/>
            </a:rPr>
            <a:t>priemonės „Elektros skirstomųjų tinklų modernizavimas ir plėtra“ </a:t>
          </a:r>
          <a:r>
            <a:rPr lang="lt-LT" sz="1200">
              <a:solidFill>
                <a:schemeClr val="dk1"/>
              </a:solidFill>
              <a:effectLst/>
              <a:latin typeface="Times New Roman" panose="02020603050405020304" pitchFamily="18" charset="0"/>
              <a:ea typeface="+mn-ea"/>
              <a:cs typeface="Times New Roman" panose="02020603050405020304" pitchFamily="18" charset="0"/>
            </a:rPr>
            <a:t>projektų finansavimo sąlygų aprašo Nr. 1</a:t>
          </a:r>
        </a:p>
        <a:p>
          <a:r>
            <a:rPr lang="lt-LT" sz="1200">
              <a:solidFill>
                <a:schemeClr val="dk1"/>
              </a:solidFill>
              <a:effectLst/>
              <a:latin typeface="Times New Roman" panose="02020603050405020304" pitchFamily="18" charset="0"/>
              <a:ea typeface="+mn-ea"/>
              <a:cs typeface="Times New Roman" panose="02020603050405020304" pitchFamily="18" charset="0"/>
            </a:rPr>
            <a:t>6 priedas</a:t>
          </a:r>
        </a:p>
        <a:p>
          <a:endParaRPr lang="lt-LT" sz="1100"/>
        </a:p>
      </xdr:txBody>
    </xdr:sp>
    <xdr:clientData/>
  </xdr:twoCellAnchor>
  <mc:AlternateContent xmlns:mc="http://schemas.openxmlformats.org/markup-compatibility/2006">
    <mc:Choice xmlns:a14="http://schemas.microsoft.com/office/drawing/2010/main" Requires="a14">
      <xdr:twoCellAnchor>
        <xdr:from>
          <xdr:col>3</xdr:col>
          <xdr:colOff>85725</xdr:colOff>
          <xdr:row>79</xdr:row>
          <xdr:rowOff>114300</xdr:rowOff>
        </xdr:from>
        <xdr:to>
          <xdr:col>4</xdr:col>
          <xdr:colOff>466725</xdr:colOff>
          <xdr:row>80</xdr:row>
          <xdr:rowOff>200025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Generuoti formą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85725</xdr:colOff>
          <xdr:row>81</xdr:row>
          <xdr:rowOff>38100</xdr:rowOff>
        </xdr:from>
        <xdr:to>
          <xdr:col>4</xdr:col>
          <xdr:colOff>466725</xdr:colOff>
          <xdr:row>82</xdr:row>
          <xdr:rowOff>123825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Trinti stulpelius (išskyrus pirmą)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83</xdr:row>
          <xdr:rowOff>133350</xdr:rowOff>
        </xdr:from>
        <xdr:to>
          <xdr:col>4</xdr:col>
          <xdr:colOff>457200</xdr:colOff>
          <xdr:row>85</xdr:row>
          <xdr:rowOff>9525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Generuoti formą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85</xdr:row>
          <xdr:rowOff>66675</xdr:rowOff>
        </xdr:from>
        <xdr:to>
          <xdr:col>4</xdr:col>
          <xdr:colOff>457200</xdr:colOff>
          <xdr:row>86</xdr:row>
          <xdr:rowOff>152400</xdr:rowOff>
        </xdr:to>
        <xdr:sp macro="" textlink="">
          <xdr:nvSpPr>
            <xdr:cNvPr id="1028" name="Button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Trinti stulpelius (išskyrus pirmą)</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1226344</xdr:colOff>
      <xdr:row>0</xdr:row>
      <xdr:rowOff>190501</xdr:rowOff>
    </xdr:from>
    <xdr:to>
      <xdr:col>6</xdr:col>
      <xdr:colOff>1654969</xdr:colOff>
      <xdr:row>9</xdr:row>
      <xdr:rowOff>130968</xdr:rowOff>
    </xdr:to>
    <xdr:sp macro="" textlink="">
      <xdr:nvSpPr>
        <xdr:cNvPr id="2" name="TextBox 1"/>
        <xdr:cNvSpPr txBox="1"/>
      </xdr:nvSpPr>
      <xdr:spPr>
        <a:xfrm>
          <a:off x="7119938" y="190501"/>
          <a:ext cx="3893344" cy="1762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solidFill>
                <a:schemeClr val="dk1"/>
              </a:solidFill>
              <a:effectLst/>
              <a:latin typeface="Times New Roman" panose="02020603050405020304" pitchFamily="18" charset="0"/>
              <a:ea typeface="+mn-ea"/>
              <a:cs typeface="Times New Roman" panose="02020603050405020304" pitchFamily="18" charset="0"/>
            </a:rPr>
            <a:t>2014–2020 metų Europos Sąjungos fondų investicijų veiksmų programos </a:t>
          </a:r>
        </a:p>
        <a:p>
          <a:r>
            <a:rPr lang="lt-LT" sz="1200">
              <a:solidFill>
                <a:schemeClr val="dk1"/>
              </a:solidFill>
              <a:effectLst/>
              <a:latin typeface="Times New Roman" panose="02020603050405020304" pitchFamily="18" charset="0"/>
              <a:ea typeface="+mn-ea"/>
              <a:cs typeface="Times New Roman" panose="02020603050405020304" pitchFamily="18" charset="0"/>
            </a:rPr>
            <a:t>4 prioriteto </a:t>
          </a:r>
          <a:r>
            <a:rPr lang="lt-LT" sz="1200">
              <a:solidFill>
                <a:sysClr val="windowText" lastClr="000000"/>
              </a:solidFill>
              <a:effectLst/>
              <a:latin typeface="Times New Roman" panose="02020603050405020304" pitchFamily="18" charset="0"/>
              <a:ea typeface="+mn-ea"/>
              <a:cs typeface="Times New Roman" panose="02020603050405020304" pitchFamily="18" charset="0"/>
            </a:rPr>
            <a:t>„Energijos efektyvumo ir atsinaujinančių išteklių energijos gamybos ir naudojimo skatinimas“ 04.4.1-LVPA-K-106</a:t>
          </a:r>
          <a:r>
            <a:rPr lang="lt-LT" sz="1200" b="1">
              <a:solidFill>
                <a:sysClr val="windowText" lastClr="000000"/>
              </a:solidFill>
              <a:effectLst/>
              <a:latin typeface="Times New Roman" panose="02020603050405020304" pitchFamily="18" charset="0"/>
              <a:ea typeface="+mn-ea"/>
              <a:cs typeface="Times New Roman" panose="02020603050405020304" pitchFamily="18" charset="0"/>
            </a:rPr>
            <a:t> </a:t>
          </a:r>
          <a:r>
            <a:rPr lang="lt-LT" sz="1200">
              <a:solidFill>
                <a:sysClr val="windowText" lastClr="000000"/>
              </a:solidFill>
              <a:effectLst/>
              <a:latin typeface="Times New Roman" panose="02020603050405020304" pitchFamily="18" charset="0"/>
              <a:ea typeface="+mn-ea"/>
              <a:cs typeface="Times New Roman" panose="02020603050405020304" pitchFamily="18" charset="0"/>
            </a:rPr>
            <a:t>priemonės „Elektros skirstomųjų tinklų modernizavimas ir plėtra“ </a:t>
          </a:r>
          <a:r>
            <a:rPr lang="lt-LT" sz="1200">
              <a:solidFill>
                <a:schemeClr val="dk1"/>
              </a:solidFill>
              <a:effectLst/>
              <a:latin typeface="Times New Roman" panose="02020603050405020304" pitchFamily="18" charset="0"/>
              <a:ea typeface="+mn-ea"/>
              <a:cs typeface="Times New Roman" panose="02020603050405020304" pitchFamily="18" charset="0"/>
            </a:rPr>
            <a:t>projektų finansavimo sąlygų aprašo Nr. 1</a:t>
          </a:r>
        </a:p>
        <a:p>
          <a:r>
            <a:rPr lang="lt-LT" sz="1200">
              <a:solidFill>
                <a:schemeClr val="dk1"/>
              </a:solidFill>
              <a:effectLst/>
              <a:latin typeface="Times New Roman" panose="02020603050405020304" pitchFamily="18" charset="0"/>
              <a:ea typeface="+mn-ea"/>
              <a:cs typeface="Times New Roman" panose="02020603050405020304" pitchFamily="18" charset="0"/>
            </a:rPr>
            <a:t>6 priedas</a:t>
          </a:r>
        </a:p>
        <a:p>
          <a:endParaRPr lang="lt-LT" sz="1100"/>
        </a:p>
      </xdr:txBody>
    </xdr:sp>
    <xdr:clientData/>
  </xdr:twoCellAnchor>
  <xdr:twoCellAnchor>
    <xdr:from>
      <xdr:col>3</xdr:col>
      <xdr:colOff>1619250</xdr:colOff>
      <xdr:row>46</xdr:row>
      <xdr:rowOff>455083</xdr:rowOff>
    </xdr:from>
    <xdr:to>
      <xdr:col>6</xdr:col>
      <xdr:colOff>332939</xdr:colOff>
      <xdr:row>46</xdr:row>
      <xdr:rowOff>1031459</xdr:rowOff>
    </xdr:to>
    <mc:AlternateContent xmlns:mc="http://schemas.openxmlformats.org/markup-compatibility/2006" xmlns:a14="http://schemas.microsoft.com/office/drawing/2010/main">
      <mc:Choice Requires="a14">
        <xdr:sp macro="" textlink="">
          <xdr:nvSpPr>
            <xdr:cNvPr id="10" name="Rectangle 9"/>
            <xdr:cNvSpPr/>
          </xdr:nvSpPr>
          <xdr:spPr>
            <a:xfrm>
              <a:off x="5789083" y="17070916"/>
              <a:ext cx="3920689" cy="576376"/>
            </a:xfrm>
            <a:prstGeom prst="rect">
              <a:avLst/>
            </a:prstGeom>
          </xdr:spPr>
          <xdr:txBody>
            <a:bodyPr wrap="square">
              <a:spAutoFit/>
            </a:bodyPr>
            <a:lstStyle>
              <a:defPPr>
                <a:defRPr lang="lt-L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nary>
                          <m:naryPr>
                            <m:chr m:val="∑"/>
                            <m:subHide m:val="on"/>
                            <m:supHide m:val="on"/>
                            <m:ctrlPr>
                              <a:rPr lang="lt-LT" sz="1400" i="1">
                                <a:latin typeface="Cambria Math" panose="02040503050406030204" pitchFamily="18" charset="0"/>
                              </a:rPr>
                            </m:ctrlPr>
                          </m:naryPr>
                          <m:sub/>
                          <m:sup/>
                          <m:e>
                            <m:r>
                              <a:rPr lang="lt-LT" sz="1400" i="1">
                                <a:latin typeface="Cambria Math" panose="02040503050406030204" pitchFamily="18" charset="0"/>
                              </a:rPr>
                              <m:t>𝑇𝑅</m:t>
                            </m:r>
                            <m:r>
                              <a:rPr lang="lt-LT" sz="1400" i="0">
                                <a:latin typeface="Cambria Math" panose="02040503050406030204" pitchFamily="18" charset="0"/>
                              </a:rPr>
                              <m:t>%</m:t>
                            </m:r>
                          </m:e>
                        </m:nary>
                      </m:sub>
                    </m:sSub>
                    <m:r>
                      <a:rPr lang="lt-LT" sz="1400" i="0">
                        <a:latin typeface="Cambria Math" panose="02040503050406030204" pitchFamily="18" charset="0"/>
                      </a:rPr>
                      <m:t>=</m:t>
                    </m:r>
                    <m:f>
                      <m:fPr>
                        <m:type m:val="lin"/>
                        <m:ctrlPr>
                          <a:rPr lang="lt-LT" sz="1400" i="1">
                            <a:latin typeface="Cambria Math" panose="02040503050406030204" pitchFamily="18" charset="0"/>
                          </a:rPr>
                        </m:ctrlPr>
                      </m:fPr>
                      <m:num>
                        <m:d>
                          <m:dPr>
                            <m:ctrlPr>
                              <a:rPr lang="lt-LT" sz="1400" i="1">
                                <a:latin typeface="Cambria Math" panose="02040503050406030204" pitchFamily="18" charset="0"/>
                              </a:rPr>
                            </m:ctrlPr>
                          </m:dPr>
                          <m:e>
                            <m:nary>
                              <m:naryPr>
                                <m:chr m:val="∑"/>
                                <m:limLoc m:val="subSup"/>
                                <m:grow m:val="on"/>
                                <m:ctrlPr>
                                  <a:rPr lang="lt-LT" sz="1400" i="1">
                                    <a:latin typeface="Cambria Math" panose="02040503050406030204" pitchFamily="18" charset="0"/>
                                  </a:rPr>
                                </m:ctrlPr>
                              </m:naryPr>
                              <m:sub>
                                <m:r>
                                  <a:rPr lang="lt-LT" sz="1400" i="1">
                                    <a:latin typeface="Cambria Math" panose="02040503050406030204" pitchFamily="18" charset="0"/>
                                  </a:rPr>
                                  <m:t>𝑖</m:t>
                                </m:r>
                                <m:r>
                                  <a:rPr lang="lt-LT" sz="1400" i="0">
                                    <a:latin typeface="Cambria Math" panose="02040503050406030204" pitchFamily="18" charset="0"/>
                                  </a:rPr>
                                  <m:t>=1</m:t>
                                </m:r>
                              </m:sub>
                              <m:sup>
                                <m:r>
                                  <a:rPr lang="lt-LT" sz="1400" i="1">
                                    <a:latin typeface="Cambria Math" panose="02040503050406030204" pitchFamily="18" charset="0"/>
                                  </a:rPr>
                                  <m:t>𝑛</m:t>
                                </m:r>
                              </m:sup>
                              <m:e>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r>
                                      <a:rPr lang="lt-LT" sz="1400" i="1">
                                        <a:latin typeface="Cambria Math" panose="02040503050406030204" pitchFamily="18" charset="0"/>
                                      </a:rPr>
                                      <m:t>𝑡𝑟𝑖</m:t>
                                    </m:r>
                                  </m:sub>
                                </m:sSub>
                              </m:e>
                            </m:nary>
                          </m:e>
                        </m:d>
                      </m:num>
                      <m:den>
                        <m:d>
                          <m:dPr>
                            <m:ctrlPr>
                              <a:rPr lang="lt-LT" sz="1400" i="1">
                                <a:latin typeface="Cambria Math" panose="02040503050406030204" pitchFamily="18" charset="0"/>
                              </a:rPr>
                            </m:ctrlPr>
                          </m:dPr>
                          <m:e>
                            <m:f>
                              <m:fPr>
                                <m:ctrlPr>
                                  <a:rPr lang="lt-LT" sz="1400" i="1">
                                    <a:latin typeface="Cambria Math" panose="02040503050406030204" pitchFamily="18" charset="0"/>
                                  </a:rPr>
                                </m:ctrlPr>
                              </m:fPr>
                              <m:num>
                                <m:nary>
                                  <m:naryPr>
                                    <m:chr m:val="∑"/>
                                    <m:limLoc m:val="undOvr"/>
                                    <m:ctrlPr>
                                      <a:rPr lang="lt-LT" sz="1400" i="1">
                                        <a:latin typeface="Cambria Math" panose="02040503050406030204" pitchFamily="18" charset="0"/>
                                      </a:rPr>
                                    </m:ctrlPr>
                                  </m:naryPr>
                                  <m:sub>
                                    <m:r>
                                      <a:rPr lang="lt-LT" sz="1400" i="1">
                                        <a:latin typeface="Cambria Math" panose="02040503050406030204" pitchFamily="18" charset="0"/>
                                      </a:rPr>
                                      <m:t>𝑖</m:t>
                                    </m:r>
                                    <m:r>
                                      <a:rPr lang="lt-LT" sz="1400" i="0">
                                        <a:latin typeface="Cambria Math" panose="02040503050406030204" pitchFamily="18" charset="0"/>
                                      </a:rPr>
                                      <m:t>=1</m:t>
                                    </m:r>
                                  </m:sub>
                                  <m:sup>
                                    <m:r>
                                      <a:rPr lang="lt-LT" sz="1400" i="1">
                                        <a:latin typeface="Cambria Math" panose="02040503050406030204" pitchFamily="18" charset="0"/>
                                      </a:rPr>
                                      <m:t>𝑛</m:t>
                                    </m:r>
                                  </m:sup>
                                  <m:e>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r>
                                          <a:rPr lang="lt-LT" sz="1400" i="1">
                                            <a:latin typeface="Cambria Math" panose="02040503050406030204" pitchFamily="18" charset="0"/>
                                          </a:rPr>
                                          <m:t>𝑃𝑇𝑖</m:t>
                                        </m:r>
                                      </m:sub>
                                    </m:sSub>
                                  </m:e>
                                </m:nary>
                              </m:num>
                              <m:den>
                                <m:r>
                                  <a:rPr lang="lt-LT" sz="1400" i="0">
                                    <a:latin typeface="Cambria Math" panose="02040503050406030204" pitchFamily="18" charset="0"/>
                                  </a:rPr>
                                  <m:t>100</m:t>
                                </m:r>
                              </m:den>
                            </m:f>
                          </m:e>
                        </m:d>
                      </m:den>
                    </m:f>
                  </m:oMath>
                </m:oMathPara>
              </a14:m>
              <a:endParaRPr lang="lt-LT" sz="1400"/>
            </a:p>
          </xdr:txBody>
        </xdr:sp>
      </mc:Choice>
      <mc:Fallback xmlns="">
        <xdr:sp macro="" textlink="">
          <xdr:nvSpPr>
            <xdr:cNvPr id="10" name="Rectangle 9"/>
            <xdr:cNvSpPr/>
          </xdr:nvSpPr>
          <xdr:spPr>
            <a:xfrm>
              <a:off x="5789083" y="17070916"/>
              <a:ext cx="3920689" cy="576376"/>
            </a:xfrm>
            <a:prstGeom prst="rect">
              <a:avLst/>
            </a:prstGeom>
          </xdr:spPr>
          <xdr:txBody>
            <a:bodyPr wrap="square">
              <a:spAutoFit/>
            </a:bodyPr>
            <a:lstStyle>
              <a:defPPr>
                <a:defRPr lang="lt-L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𝑇𝑅%</a:t>
              </a:r>
              <a:r>
                <a:rPr lang="lt-LT" sz="1400" i="0">
                  <a:latin typeface="Cambria Math"/>
                </a:rPr>
                <a:t>〗</a:t>
              </a:r>
              <a:r>
                <a:rPr lang="lt-LT" sz="1400" i="0">
                  <a:latin typeface="Cambria Math" panose="02040503050406030204" pitchFamily="18" charset="0"/>
                </a:rPr>
                <a:t>=</a:t>
              </a:r>
              <a:r>
                <a:rPr lang="lt-LT" sz="1400" i="0">
                  <a:latin typeface="Cambria Math"/>
                </a:rPr>
                <a:t>(∑130_(</a:t>
              </a:r>
              <a:r>
                <a:rPr lang="lt-LT" sz="1400" i="0">
                  <a:latin typeface="Cambria Math" panose="02040503050406030204" pitchFamily="18" charset="0"/>
                </a:rPr>
                <a:t>𝑖=1</a:t>
              </a:r>
              <a:r>
                <a:rPr lang="lt-LT" sz="1400" i="0">
                  <a:latin typeface="Cambria Math"/>
                </a:rPr>
                <a:t>)^</a:t>
              </a:r>
              <a:r>
                <a:rPr lang="lt-LT" sz="1400" i="0">
                  <a:latin typeface="Cambria Math" panose="02040503050406030204" pitchFamily="18" charset="0"/>
                </a:rPr>
                <a:t>𝑛</a:t>
              </a:r>
              <a:r>
                <a:rPr lang="lt-LT" sz="1400" i="0">
                  <a:latin typeface="Cambria Math"/>
                </a:rPr>
                <a:t>▒</a:t>
              </a: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𝑡𝑟𝑖</a:t>
              </a:r>
              <a:r>
                <a:rPr lang="lt-LT" sz="1400" i="0">
                  <a:latin typeface="Cambria Math"/>
                </a:rPr>
                <a:t> )∕((∑1_(</a:t>
              </a:r>
              <a:r>
                <a:rPr lang="lt-LT" sz="1400" i="0">
                  <a:latin typeface="Cambria Math" panose="02040503050406030204" pitchFamily="18" charset="0"/>
                </a:rPr>
                <a:t>𝑖=1</a:t>
              </a:r>
              <a:r>
                <a:rPr lang="lt-LT" sz="1400" i="0">
                  <a:latin typeface="Cambria Math"/>
                </a:rPr>
                <a:t>)^</a:t>
              </a:r>
              <a:r>
                <a:rPr lang="lt-LT" sz="1400" i="0">
                  <a:latin typeface="Cambria Math" panose="02040503050406030204" pitchFamily="18" charset="0"/>
                </a:rPr>
                <a:t>𝑛</a:t>
              </a:r>
              <a:r>
                <a:rPr lang="lt-LT" sz="1400" i="0">
                  <a:latin typeface="Cambria Math"/>
                </a:rPr>
                <a:t>▒</a:t>
              </a: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𝑃𝑇𝑖</a:t>
              </a:r>
              <a:r>
                <a:rPr lang="lt-LT" sz="1400" i="0">
                  <a:latin typeface="Cambria Math"/>
                </a:rPr>
                <a:t> )/</a:t>
              </a:r>
              <a:r>
                <a:rPr lang="lt-LT" sz="1400" i="0">
                  <a:latin typeface="Cambria Math" panose="02040503050406030204" pitchFamily="18" charset="0"/>
                </a:rPr>
                <a:t>100</a:t>
              </a:r>
              <a:r>
                <a:rPr lang="lt-LT" sz="1400" i="0">
                  <a:latin typeface="Cambria Math"/>
                </a:rPr>
                <a:t>) </a:t>
              </a:r>
              <a:endParaRPr lang="lt-LT" sz="1400"/>
            </a:p>
          </xdr:txBody>
        </xdr:sp>
      </mc:Fallback>
    </mc:AlternateContent>
    <xdr:clientData/>
  </xdr:twoCellAnchor>
  <xdr:twoCellAnchor>
    <xdr:from>
      <xdr:col>3</xdr:col>
      <xdr:colOff>1566333</xdr:colOff>
      <xdr:row>65</xdr:row>
      <xdr:rowOff>486834</xdr:rowOff>
    </xdr:from>
    <xdr:to>
      <xdr:col>6</xdr:col>
      <xdr:colOff>223724</xdr:colOff>
      <xdr:row>65</xdr:row>
      <xdr:rowOff>1071738</xdr:rowOff>
    </xdr:to>
    <mc:AlternateContent xmlns:mc="http://schemas.openxmlformats.org/markup-compatibility/2006" xmlns:a14="http://schemas.microsoft.com/office/drawing/2010/main">
      <mc:Choice Requires="a14">
        <xdr:sp macro="" textlink="">
          <xdr:nvSpPr>
            <xdr:cNvPr id="5" name="Rectangle 4"/>
            <xdr:cNvSpPr/>
          </xdr:nvSpPr>
          <xdr:spPr>
            <a:xfrm>
              <a:off x="5736166" y="27294417"/>
              <a:ext cx="3864391" cy="584904"/>
            </a:xfrm>
            <a:prstGeom prst="rect">
              <a:avLst/>
            </a:prstGeom>
          </xdr:spPr>
          <xdr:txBody>
            <a:bodyPr wrap="square">
              <a:spAutoFit/>
            </a:bodyPr>
            <a:lstStyle>
              <a:defPPr>
                <a:defRPr lang="lt-L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nary>
                          <m:naryPr>
                            <m:chr m:val="∑"/>
                            <m:subHide m:val="on"/>
                            <m:supHide m:val="on"/>
                            <m:ctrlPr>
                              <a:rPr lang="lt-LT" sz="1400" i="1">
                                <a:latin typeface="Cambria Math" panose="02040503050406030204" pitchFamily="18" charset="0"/>
                              </a:rPr>
                            </m:ctrlPr>
                          </m:naryPr>
                          <m:sub/>
                          <m:sup/>
                          <m:e>
                            <m:r>
                              <a:rPr lang="lt-LT" sz="1400" i="1">
                                <a:latin typeface="Cambria Math" panose="02040503050406030204" pitchFamily="18" charset="0"/>
                              </a:rPr>
                              <m:t>𝐿</m:t>
                            </m:r>
                            <m:r>
                              <a:rPr lang="lt-LT" sz="1400" i="0">
                                <a:latin typeface="Cambria Math" panose="02040503050406030204" pitchFamily="18" charset="0"/>
                              </a:rPr>
                              <m:t>%</m:t>
                            </m:r>
                          </m:e>
                        </m:nary>
                      </m:sub>
                    </m:sSub>
                    <m:r>
                      <a:rPr lang="lt-LT" sz="1400" i="0">
                        <a:latin typeface="Cambria Math" panose="02040503050406030204" pitchFamily="18" charset="0"/>
                      </a:rPr>
                      <m:t>=</m:t>
                    </m:r>
                    <m:f>
                      <m:fPr>
                        <m:type m:val="lin"/>
                        <m:ctrlPr>
                          <a:rPr lang="lt-LT" sz="1400" i="1">
                            <a:latin typeface="Cambria Math" panose="02040503050406030204" pitchFamily="18" charset="0"/>
                          </a:rPr>
                        </m:ctrlPr>
                      </m:fPr>
                      <m:num>
                        <m:d>
                          <m:dPr>
                            <m:ctrlPr>
                              <a:rPr lang="lt-LT" sz="1400" i="1">
                                <a:latin typeface="Cambria Math" panose="02040503050406030204" pitchFamily="18" charset="0"/>
                              </a:rPr>
                            </m:ctrlPr>
                          </m:dPr>
                          <m:e>
                            <m:nary>
                              <m:naryPr>
                                <m:chr m:val="∑"/>
                                <m:limLoc m:val="subSup"/>
                                <m:grow m:val="on"/>
                                <m:ctrlPr>
                                  <a:rPr lang="lt-LT" sz="1400" i="1">
                                    <a:latin typeface="Cambria Math" panose="02040503050406030204" pitchFamily="18" charset="0"/>
                                  </a:rPr>
                                </m:ctrlPr>
                              </m:naryPr>
                              <m:sub>
                                <m:r>
                                  <a:rPr lang="lt-LT" sz="1400" i="1">
                                    <a:latin typeface="Cambria Math" panose="02040503050406030204" pitchFamily="18" charset="0"/>
                                  </a:rPr>
                                  <m:t>𝑗</m:t>
                                </m:r>
                                <m:r>
                                  <a:rPr lang="lt-LT" sz="1400" i="0">
                                    <a:latin typeface="Cambria Math" panose="02040503050406030204" pitchFamily="18" charset="0"/>
                                  </a:rPr>
                                  <m:t>=1</m:t>
                                </m:r>
                              </m:sub>
                              <m:sup>
                                <m:r>
                                  <a:rPr lang="lt-LT" sz="1400" i="1">
                                    <a:latin typeface="Cambria Math" panose="02040503050406030204" pitchFamily="18" charset="0"/>
                                  </a:rPr>
                                  <m:t>𝑚</m:t>
                                </m:r>
                              </m:sup>
                              <m:e>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r>
                                      <a:rPr lang="lt-LT" sz="1400" i="1">
                                        <a:latin typeface="Cambria Math" panose="02040503050406030204" pitchFamily="18" charset="0"/>
                                      </a:rPr>
                                      <m:t>𝐿𝑗</m:t>
                                    </m:r>
                                  </m:sub>
                                </m:sSub>
                              </m:e>
                            </m:nary>
                          </m:e>
                        </m:d>
                      </m:num>
                      <m:den>
                        <m:d>
                          <m:dPr>
                            <m:ctrlPr>
                              <a:rPr lang="lt-LT" sz="1400" i="1">
                                <a:latin typeface="Cambria Math" panose="02040503050406030204" pitchFamily="18" charset="0"/>
                              </a:rPr>
                            </m:ctrlPr>
                          </m:dPr>
                          <m:e>
                            <m:f>
                              <m:fPr>
                                <m:ctrlPr>
                                  <a:rPr lang="lt-LT" sz="1400" i="1">
                                    <a:latin typeface="Cambria Math" panose="02040503050406030204" pitchFamily="18" charset="0"/>
                                  </a:rPr>
                                </m:ctrlPr>
                              </m:fPr>
                              <m:num>
                                <m:nary>
                                  <m:naryPr>
                                    <m:chr m:val="∑"/>
                                    <m:limLoc m:val="undOvr"/>
                                    <m:ctrlPr>
                                      <a:rPr lang="lt-LT" sz="1400" i="1">
                                        <a:latin typeface="Cambria Math" panose="02040503050406030204" pitchFamily="18" charset="0"/>
                                      </a:rPr>
                                    </m:ctrlPr>
                                  </m:naryPr>
                                  <m:sub>
                                    <m:r>
                                      <a:rPr lang="lt-LT" sz="1400" i="1">
                                        <a:latin typeface="Cambria Math" panose="02040503050406030204" pitchFamily="18" charset="0"/>
                                      </a:rPr>
                                      <m:t>𝑗</m:t>
                                    </m:r>
                                    <m:r>
                                      <a:rPr lang="lt-LT" sz="1400" i="0">
                                        <a:latin typeface="Cambria Math" panose="02040503050406030204" pitchFamily="18" charset="0"/>
                                      </a:rPr>
                                      <m:t>=1</m:t>
                                    </m:r>
                                  </m:sub>
                                  <m:sup>
                                    <m:r>
                                      <a:rPr lang="lt-LT" sz="1400" i="1">
                                        <a:latin typeface="Cambria Math" panose="02040503050406030204" pitchFamily="18" charset="0"/>
                                      </a:rPr>
                                      <m:t>𝑚</m:t>
                                    </m:r>
                                  </m:sup>
                                  <m:e>
                                    <m:sSub>
                                      <m:sSubPr>
                                        <m:ctrlPr>
                                          <a:rPr lang="lt-LT" sz="1400" i="1">
                                            <a:latin typeface="Cambria Math" panose="02040503050406030204" pitchFamily="18" charset="0"/>
                                          </a:rPr>
                                        </m:ctrlPr>
                                      </m:sSubPr>
                                      <m:e>
                                        <m:r>
                                          <a:rPr lang="lt-LT" sz="1400" i="1">
                                            <a:latin typeface="Cambria Math" panose="02040503050406030204" pitchFamily="18" charset="0"/>
                                          </a:rPr>
                                          <m:t>𝑊</m:t>
                                        </m:r>
                                      </m:e>
                                      <m:sub>
                                        <m:r>
                                          <a:rPr lang="lt-LT" sz="1400" i="1">
                                            <a:latin typeface="Cambria Math" panose="02040503050406030204" pitchFamily="18" charset="0"/>
                                          </a:rPr>
                                          <m:t>𝑃𝐿𝑗</m:t>
                                        </m:r>
                                      </m:sub>
                                    </m:sSub>
                                  </m:e>
                                </m:nary>
                              </m:num>
                              <m:den>
                                <m:r>
                                  <a:rPr lang="lt-LT" sz="1400" i="0">
                                    <a:latin typeface="Cambria Math" panose="02040503050406030204" pitchFamily="18" charset="0"/>
                                  </a:rPr>
                                  <m:t>100</m:t>
                                </m:r>
                              </m:den>
                            </m:f>
                          </m:e>
                        </m:d>
                      </m:den>
                    </m:f>
                  </m:oMath>
                </m:oMathPara>
              </a14:m>
              <a:endParaRPr lang="lt-LT" sz="1400"/>
            </a:p>
          </xdr:txBody>
        </xdr:sp>
      </mc:Choice>
      <mc:Fallback xmlns="">
        <xdr:sp macro="" textlink="">
          <xdr:nvSpPr>
            <xdr:cNvPr id="5" name="Rectangle 4"/>
            <xdr:cNvSpPr/>
          </xdr:nvSpPr>
          <xdr:spPr>
            <a:xfrm>
              <a:off x="5736166" y="27294417"/>
              <a:ext cx="3864391" cy="584904"/>
            </a:xfrm>
            <a:prstGeom prst="rect">
              <a:avLst/>
            </a:prstGeom>
          </xdr:spPr>
          <xdr:txBody>
            <a:bodyPr wrap="square">
              <a:spAutoFit/>
            </a:bodyPr>
            <a:lstStyle>
              <a:defPPr>
                <a:defRPr lang="lt-L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𝐿%</a:t>
              </a:r>
              <a:r>
                <a:rPr lang="lt-LT" sz="1400" i="0">
                  <a:latin typeface="Cambria Math"/>
                </a:rPr>
                <a:t>〗</a:t>
              </a:r>
              <a:r>
                <a:rPr lang="lt-LT" sz="1400" i="0">
                  <a:latin typeface="Cambria Math" panose="02040503050406030204" pitchFamily="18" charset="0"/>
                </a:rPr>
                <a:t>=</a:t>
              </a:r>
              <a:r>
                <a:rPr lang="lt-LT" sz="1400" i="0">
                  <a:latin typeface="Cambria Math"/>
                </a:rPr>
                <a:t>(∑130_(</a:t>
              </a:r>
              <a:r>
                <a:rPr lang="lt-LT" sz="1400" i="0">
                  <a:latin typeface="Cambria Math" panose="02040503050406030204" pitchFamily="18" charset="0"/>
                </a:rPr>
                <a:t>𝑗=1</a:t>
              </a:r>
              <a:r>
                <a:rPr lang="lt-LT" sz="1400" i="0">
                  <a:latin typeface="Cambria Math"/>
                </a:rPr>
                <a:t>)^</a:t>
              </a:r>
              <a:r>
                <a:rPr lang="lt-LT" sz="1400" i="0">
                  <a:latin typeface="Cambria Math" panose="02040503050406030204" pitchFamily="18" charset="0"/>
                </a:rPr>
                <a:t>𝑚</a:t>
              </a:r>
              <a:r>
                <a:rPr lang="lt-LT" sz="1400" i="0">
                  <a:latin typeface="Cambria Math"/>
                </a:rPr>
                <a:t>▒</a:t>
              </a: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𝐿𝑗</a:t>
              </a:r>
              <a:r>
                <a:rPr lang="lt-LT" sz="1400" i="0">
                  <a:latin typeface="Cambria Math"/>
                </a:rPr>
                <a:t> )∕((∑1_(</a:t>
              </a:r>
              <a:r>
                <a:rPr lang="lt-LT" sz="1400" i="0">
                  <a:latin typeface="Cambria Math" panose="02040503050406030204" pitchFamily="18" charset="0"/>
                </a:rPr>
                <a:t>𝑗=1</a:t>
              </a:r>
              <a:r>
                <a:rPr lang="lt-LT" sz="1400" i="0">
                  <a:latin typeface="Cambria Math"/>
                </a:rPr>
                <a:t>)^</a:t>
              </a:r>
              <a:r>
                <a:rPr lang="lt-LT" sz="1400" i="0">
                  <a:latin typeface="Cambria Math" panose="02040503050406030204" pitchFamily="18" charset="0"/>
                </a:rPr>
                <a:t>𝑚</a:t>
              </a:r>
              <a:r>
                <a:rPr lang="lt-LT" sz="1400" i="0">
                  <a:latin typeface="Cambria Math"/>
                </a:rPr>
                <a:t>▒</a:t>
              </a:r>
              <a:r>
                <a:rPr lang="lt-LT" sz="1400" i="0">
                  <a:latin typeface="Cambria Math" panose="02040503050406030204" pitchFamily="18" charset="0"/>
                </a:rPr>
                <a:t>𝑊</a:t>
              </a:r>
              <a:r>
                <a:rPr lang="lt-LT" sz="1400" i="0">
                  <a:latin typeface="Cambria Math"/>
                </a:rPr>
                <a:t>_</a:t>
              </a:r>
              <a:r>
                <a:rPr lang="lt-LT" sz="1400" i="0">
                  <a:latin typeface="Cambria Math" panose="02040503050406030204" pitchFamily="18" charset="0"/>
                </a:rPr>
                <a:t>𝑃𝐿𝑗</a:t>
              </a:r>
              <a:r>
                <a:rPr lang="lt-LT" sz="1400" i="0">
                  <a:latin typeface="Cambria Math"/>
                </a:rPr>
                <a:t> )/</a:t>
              </a:r>
              <a:r>
                <a:rPr lang="lt-LT" sz="1400" i="0">
                  <a:latin typeface="Cambria Math" panose="02040503050406030204" pitchFamily="18" charset="0"/>
                </a:rPr>
                <a:t>100</a:t>
              </a:r>
              <a:r>
                <a:rPr lang="lt-LT" sz="1400" i="0">
                  <a:latin typeface="Cambria Math"/>
                </a:rPr>
                <a:t>) </a:t>
              </a:r>
              <a:endParaRPr lang="lt-LT" sz="1400"/>
            </a:p>
          </xdr:txBody>
        </xdr:sp>
      </mc:Fallback>
    </mc:AlternateContent>
    <xdr:clientData/>
  </xdr:twoCellAnchor>
  <xdr:twoCellAnchor editAs="oneCell">
    <xdr:from>
      <xdr:col>3</xdr:col>
      <xdr:colOff>1598083</xdr:colOff>
      <xdr:row>75</xdr:row>
      <xdr:rowOff>1100666</xdr:rowOff>
    </xdr:from>
    <xdr:to>
      <xdr:col>6</xdr:col>
      <xdr:colOff>48683</xdr:colOff>
      <xdr:row>75</xdr:row>
      <xdr:rowOff>2480521</xdr:rowOff>
    </xdr:to>
    <xdr:pic>
      <xdr:nvPicPr>
        <xdr:cNvPr id="8" name="Picture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1916" y="30554083"/>
          <a:ext cx="3657600" cy="1379855"/>
        </a:xfrm>
        <a:prstGeom prst="rect">
          <a:avLst/>
        </a:prstGeom>
        <a:solidFill>
          <a:srgbClr val="99FFCC"/>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2:G92"/>
  <sheetViews>
    <sheetView tabSelected="1" topLeftCell="A71" zoomScale="70" zoomScaleNormal="70" zoomScaleSheetLayoutView="100" workbookViewId="0">
      <selection activeCell="G89" sqref="G89"/>
    </sheetView>
  </sheetViews>
  <sheetFormatPr defaultRowHeight="15.75" x14ac:dyDescent="0.25"/>
  <cols>
    <col min="1" max="1" width="7.5703125" style="1" customWidth="1"/>
    <col min="2" max="2" width="6.42578125" style="1" customWidth="1"/>
    <col min="3" max="3" width="65.85546875" style="1" customWidth="1"/>
    <col min="4" max="13" width="26.7109375" style="1" customWidth="1"/>
    <col min="14" max="16384" width="9.140625" style="1"/>
  </cols>
  <sheetData>
    <row r="2" spans="2:5" x14ac:dyDescent="0.25">
      <c r="D2" s="85"/>
    </row>
    <row r="3" spans="2:5" x14ac:dyDescent="0.25">
      <c r="D3" s="86"/>
    </row>
    <row r="4" spans="2:5" x14ac:dyDescent="0.25">
      <c r="D4" s="86"/>
    </row>
    <row r="5" spans="2:5" x14ac:dyDescent="0.25">
      <c r="D5" s="86"/>
    </row>
    <row r="6" spans="2:5" x14ac:dyDescent="0.25">
      <c r="D6" s="86"/>
    </row>
    <row r="7" spans="2:5" x14ac:dyDescent="0.25">
      <c r="D7" s="86"/>
    </row>
    <row r="8" spans="2:5" x14ac:dyDescent="0.25">
      <c r="D8" s="86"/>
    </row>
    <row r="9" spans="2:5" x14ac:dyDescent="0.25">
      <c r="D9" s="86"/>
    </row>
    <row r="11" spans="2:5" ht="31.5" customHeight="1" x14ac:dyDescent="0.25">
      <c r="B11" s="92" t="s">
        <v>4</v>
      </c>
      <c r="C11" s="92"/>
      <c r="D11" s="92"/>
      <c r="E11" s="92"/>
    </row>
    <row r="13" spans="2:5" x14ac:dyDescent="0.25">
      <c r="C13" s="2"/>
      <c r="D13" s="2"/>
    </row>
    <row r="14" spans="2:5" ht="23.25" customHeight="1" x14ac:dyDescent="0.25">
      <c r="B14" s="87" t="s">
        <v>11</v>
      </c>
      <c r="C14" s="87"/>
      <c r="D14" s="87"/>
      <c r="E14" s="87"/>
    </row>
    <row r="16" spans="2:5" ht="19.5" customHeight="1" x14ac:dyDescent="0.25">
      <c r="B16" s="88" t="s">
        <v>0</v>
      </c>
      <c r="C16" s="89"/>
      <c r="D16" s="93" t="s">
        <v>6</v>
      </c>
      <c r="E16" s="93"/>
    </row>
    <row r="17" spans="2:5" ht="31.5" customHeight="1" x14ac:dyDescent="0.25">
      <c r="B17" s="90" t="s">
        <v>2</v>
      </c>
      <c r="C17" s="91"/>
      <c r="D17" s="93" t="s">
        <v>7</v>
      </c>
      <c r="E17" s="93"/>
    </row>
    <row r="19" spans="2:5" ht="35.25" customHeight="1" x14ac:dyDescent="0.25">
      <c r="B19" s="73" t="s">
        <v>33</v>
      </c>
      <c r="C19" s="73"/>
      <c r="D19" s="73"/>
      <c r="E19" s="73"/>
    </row>
    <row r="21" spans="2:5" ht="30.75" customHeight="1" x14ac:dyDescent="0.25">
      <c r="B21" s="82" t="s">
        <v>1</v>
      </c>
      <c r="C21" s="80" t="s">
        <v>5</v>
      </c>
      <c r="D21" s="84" t="s">
        <v>20</v>
      </c>
      <c r="E21" s="84"/>
    </row>
    <row r="22" spans="2:5" ht="15.75" customHeight="1" x14ac:dyDescent="0.25">
      <c r="B22" s="83"/>
      <c r="C22" s="81"/>
      <c r="D22" s="11" t="s">
        <v>16</v>
      </c>
      <c r="E22" s="11" t="s">
        <v>17</v>
      </c>
    </row>
    <row r="23" spans="2:5" ht="19.5" customHeight="1" x14ac:dyDescent="0.25">
      <c r="B23" s="18">
        <v>1</v>
      </c>
      <c r="C23" s="40" t="s">
        <v>8</v>
      </c>
      <c r="D23" s="9" t="s">
        <v>13</v>
      </c>
      <c r="E23" s="9" t="s">
        <v>13</v>
      </c>
    </row>
    <row r="24" spans="2:5" ht="34.5" customHeight="1" x14ac:dyDescent="0.25">
      <c r="B24" s="18">
        <v>2</v>
      </c>
      <c r="C24" s="116" t="s">
        <v>52</v>
      </c>
      <c r="D24" s="56">
        <v>0</v>
      </c>
      <c r="E24" s="56">
        <v>0</v>
      </c>
    </row>
    <row r="25" spans="2:5" ht="30.75" customHeight="1" x14ac:dyDescent="0.25">
      <c r="B25" s="18">
        <v>3</v>
      </c>
      <c r="C25" s="116" t="s">
        <v>53</v>
      </c>
      <c r="D25" s="9">
        <v>0</v>
      </c>
      <c r="E25" s="9">
        <v>0</v>
      </c>
    </row>
    <row r="26" spans="2:5" ht="33.75" customHeight="1" x14ac:dyDescent="0.25">
      <c r="B26" s="18">
        <v>4</v>
      </c>
      <c r="C26" s="116" t="s">
        <v>44</v>
      </c>
      <c r="D26" s="9">
        <v>0</v>
      </c>
      <c r="E26" s="9">
        <v>0</v>
      </c>
    </row>
    <row r="27" spans="2:5" ht="21.75" customHeight="1" x14ac:dyDescent="0.25">
      <c r="B27" s="18">
        <v>5</v>
      </c>
      <c r="C27" s="116" t="s">
        <v>81</v>
      </c>
      <c r="D27" s="5">
        <f>IFERROR(D25/(D24*8760),0)</f>
        <v>0</v>
      </c>
      <c r="E27" s="5">
        <f>IFERROR(E25/(E24*8760),0)</f>
        <v>0</v>
      </c>
    </row>
    <row r="28" spans="2:5" ht="22.5" customHeight="1" x14ac:dyDescent="0.25">
      <c r="B28" s="18">
        <v>6</v>
      </c>
      <c r="C28" s="117" t="s">
        <v>82</v>
      </c>
      <c r="D28" s="5">
        <f>IFERROR((0.124/D27+0.876)^2,0)</f>
        <v>0</v>
      </c>
      <c r="E28" s="5">
        <f>IFERROR((0.124/E27+0.876)^2,0)</f>
        <v>0</v>
      </c>
    </row>
    <row r="29" spans="2:5" ht="21.75" customHeight="1" x14ac:dyDescent="0.25">
      <c r="B29" s="18">
        <v>7</v>
      </c>
      <c r="C29" s="63" t="s">
        <v>30</v>
      </c>
      <c r="D29" s="60">
        <v>0</v>
      </c>
      <c r="E29" s="60">
        <v>0</v>
      </c>
    </row>
    <row r="30" spans="2:5" ht="20.25" customHeight="1" x14ac:dyDescent="0.25">
      <c r="B30" s="18">
        <v>8</v>
      </c>
      <c r="C30" s="63" t="s">
        <v>22</v>
      </c>
      <c r="D30" s="60">
        <v>0</v>
      </c>
      <c r="E30" s="60">
        <v>0</v>
      </c>
    </row>
    <row r="31" spans="2:5" ht="34.5" customHeight="1" x14ac:dyDescent="0.25">
      <c r="B31" s="18">
        <v>9</v>
      </c>
      <c r="C31" s="116" t="s">
        <v>54</v>
      </c>
      <c r="D31" s="60">
        <v>0</v>
      </c>
      <c r="E31" s="60">
        <v>0</v>
      </c>
    </row>
    <row r="32" spans="2:5" ht="31.5" customHeight="1" x14ac:dyDescent="0.25">
      <c r="B32" s="18">
        <v>10</v>
      </c>
      <c r="C32" s="116" t="s">
        <v>72</v>
      </c>
      <c r="D32" s="60">
        <v>0</v>
      </c>
      <c r="E32" s="60">
        <v>0</v>
      </c>
    </row>
    <row r="33" spans="2:5" ht="28.5" customHeight="1" x14ac:dyDescent="0.25">
      <c r="B33" s="18">
        <v>11</v>
      </c>
      <c r="C33" s="116" t="s">
        <v>73</v>
      </c>
      <c r="D33" s="60">
        <v>0</v>
      </c>
      <c r="E33" s="60">
        <v>0</v>
      </c>
    </row>
    <row r="34" spans="2:5" ht="29.25" customHeight="1" x14ac:dyDescent="0.25">
      <c r="B34" s="18">
        <v>12</v>
      </c>
      <c r="C34" s="116" t="s">
        <v>74</v>
      </c>
      <c r="D34" s="60">
        <v>0</v>
      </c>
      <c r="E34" s="60">
        <v>0</v>
      </c>
    </row>
    <row r="35" spans="2:5" ht="33" customHeight="1" x14ac:dyDescent="0.25">
      <c r="B35" s="18">
        <v>13</v>
      </c>
      <c r="C35" s="116" t="s">
        <v>83</v>
      </c>
      <c r="D35" s="5">
        <f>D29+D30</f>
        <v>0</v>
      </c>
      <c r="E35" s="5">
        <f>E29+E30</f>
        <v>0</v>
      </c>
    </row>
    <row r="36" spans="2:5" ht="33" customHeight="1" x14ac:dyDescent="0.25">
      <c r="B36" s="18">
        <v>14</v>
      </c>
      <c r="C36" s="116" t="s">
        <v>84</v>
      </c>
      <c r="D36" s="5">
        <f>D31+D32</f>
        <v>0</v>
      </c>
      <c r="E36" s="5">
        <f>E31+E32</f>
        <v>0</v>
      </c>
    </row>
    <row r="37" spans="2:5" ht="28.5" customHeight="1" x14ac:dyDescent="0.25">
      <c r="B37" s="18">
        <v>15</v>
      </c>
      <c r="C37" s="116" t="s">
        <v>85</v>
      </c>
      <c r="D37" s="5">
        <f>D33+D34</f>
        <v>0</v>
      </c>
      <c r="E37" s="5">
        <f>E33+E34</f>
        <v>0</v>
      </c>
    </row>
    <row r="38" spans="2:5" ht="30.75" customHeight="1" x14ac:dyDescent="0.25">
      <c r="B38" s="18">
        <v>16</v>
      </c>
      <c r="C38" s="118" t="s">
        <v>86</v>
      </c>
      <c r="D38" s="5">
        <f>D37*8760</f>
        <v>0</v>
      </c>
      <c r="E38" s="5">
        <f>E37*8760</f>
        <v>0</v>
      </c>
    </row>
    <row r="39" spans="2:5" ht="30" customHeight="1" x14ac:dyDescent="0.25">
      <c r="B39" s="18">
        <v>17</v>
      </c>
      <c r="C39" s="119" t="s">
        <v>87</v>
      </c>
      <c r="D39" s="5">
        <f>IFERROR(D36*(D25^2*D28/((D35*D26)^2*8760)),0)</f>
        <v>0</v>
      </c>
      <c r="E39" s="5">
        <f>IFERROR(E36*(E25^2*E28/((E35*E26)^2*8760)),0)</f>
        <v>0</v>
      </c>
    </row>
    <row r="40" spans="2:5" ht="32.25" customHeight="1" x14ac:dyDescent="0.25">
      <c r="B40" s="18">
        <v>18</v>
      </c>
      <c r="C40" s="117" t="s">
        <v>88</v>
      </c>
      <c r="D40" s="5">
        <f>IFERROR(D38+D39,0)</f>
        <v>0</v>
      </c>
      <c r="E40" s="5">
        <f>IFERROR(E38+E39,0)</f>
        <v>0</v>
      </c>
    </row>
    <row r="41" spans="2:5" ht="30.75" customHeight="1" x14ac:dyDescent="0.25">
      <c r="B41" s="18">
        <v>19</v>
      </c>
      <c r="C41" s="120" t="s">
        <v>89</v>
      </c>
      <c r="D41" s="8">
        <f>IFERROR(D40/(D25/100),0)</f>
        <v>0</v>
      </c>
      <c r="E41" s="8">
        <f>IFERROR(E40/(E25/100),0)</f>
        <v>0</v>
      </c>
    </row>
    <row r="42" spans="2:5" ht="32.25" customHeight="1" x14ac:dyDescent="0.25">
      <c r="B42" s="18">
        <v>20</v>
      </c>
      <c r="C42" s="45" t="s">
        <v>90</v>
      </c>
      <c r="D42" s="78">
        <f>IFERROR((D40-E40)/(D40/100),0)</f>
        <v>0</v>
      </c>
      <c r="E42" s="78"/>
    </row>
    <row r="43" spans="2:5" ht="26.25" customHeight="1" x14ac:dyDescent="0.25">
      <c r="B43" s="18">
        <v>21</v>
      </c>
      <c r="C43" s="45" t="s">
        <v>91</v>
      </c>
      <c r="D43" s="77">
        <f>IFERROR(D40-E40,0)</f>
        <v>0</v>
      </c>
      <c r="E43" s="77"/>
    </row>
    <row r="44" spans="2:5" s="3" customFormat="1" ht="27.75" customHeight="1" x14ac:dyDescent="0.25">
      <c r="B44" s="18">
        <v>22</v>
      </c>
      <c r="C44" s="121" t="s">
        <v>92</v>
      </c>
      <c r="D44" s="77">
        <f>IFERROR(D41-E41,0)</f>
        <v>0</v>
      </c>
      <c r="E44" s="77"/>
    </row>
    <row r="45" spans="2:5" s="3" customFormat="1" ht="27.75" customHeight="1" x14ac:dyDescent="0.25">
      <c r="B45" s="32" t="s">
        <v>48</v>
      </c>
      <c r="C45" s="21"/>
      <c r="D45" s="12"/>
      <c r="E45" s="12"/>
    </row>
    <row r="46" spans="2:5" s="3" customFormat="1" ht="19.5" customHeight="1" x14ac:dyDescent="0.25">
      <c r="D46" s="13"/>
      <c r="E46" s="13"/>
    </row>
    <row r="47" spans="2:5" s="3" customFormat="1" ht="44.25" customHeight="1" x14ac:dyDescent="0.25">
      <c r="B47" s="19">
        <v>23</v>
      </c>
      <c r="C47" s="52" t="s">
        <v>103</v>
      </c>
      <c r="D47" s="79">
        <f>IFERROR(SUM(D43)/(SUM(D25)/100),0)</f>
        <v>0</v>
      </c>
      <c r="E47" s="79"/>
    </row>
    <row r="48" spans="2:5" s="15" customFormat="1" x14ac:dyDescent="0.25">
      <c r="B48" s="16"/>
      <c r="C48" s="13"/>
      <c r="D48" s="13"/>
      <c r="E48" s="13"/>
    </row>
    <row r="49" spans="2:5" s="15" customFormat="1" ht="50.25" customHeight="1" x14ac:dyDescent="0.25">
      <c r="B49" s="74" t="s">
        <v>27</v>
      </c>
      <c r="C49" s="75"/>
      <c r="D49" s="76" t="s">
        <v>20</v>
      </c>
      <c r="E49" s="76"/>
    </row>
    <row r="50" spans="2:5" s="15" customFormat="1" x14ac:dyDescent="0.25">
      <c r="B50" s="74"/>
      <c r="C50" s="75"/>
      <c r="D50" s="11" t="s">
        <v>28</v>
      </c>
      <c r="E50" s="11" t="s">
        <v>29</v>
      </c>
    </row>
    <row r="51" spans="2:5" s="15" customFormat="1" x14ac:dyDescent="0.25">
      <c r="B51" s="20">
        <v>1</v>
      </c>
      <c r="C51" s="39" t="s">
        <v>8</v>
      </c>
      <c r="D51" s="60">
        <v>0</v>
      </c>
      <c r="E51" s="60">
        <v>0</v>
      </c>
    </row>
    <row r="52" spans="2:5" s="15" customFormat="1" ht="26.25" x14ac:dyDescent="0.25">
      <c r="B52" s="20">
        <v>2</v>
      </c>
      <c r="C52" s="116" t="s">
        <v>49</v>
      </c>
      <c r="D52" s="59">
        <v>0</v>
      </c>
      <c r="E52" s="59">
        <v>0</v>
      </c>
    </row>
    <row r="53" spans="2:5" s="15" customFormat="1" x14ac:dyDescent="0.25">
      <c r="B53" s="20">
        <v>3</v>
      </c>
      <c r="C53" s="122" t="s">
        <v>93</v>
      </c>
      <c r="D53" s="58">
        <f>IFERROR((1090/D56*0.876)^2,0)</f>
        <v>0</v>
      </c>
      <c r="E53" s="58">
        <f>IFERROR((1090/E56*0.876)^2,0)</f>
        <v>0</v>
      </c>
    </row>
    <row r="54" spans="2:5" s="15" customFormat="1" x14ac:dyDescent="0.25">
      <c r="B54" s="20">
        <v>4</v>
      </c>
      <c r="C54" s="116" t="s">
        <v>59</v>
      </c>
      <c r="D54" s="9">
        <v>0</v>
      </c>
      <c r="E54" s="9">
        <v>0</v>
      </c>
    </row>
    <row r="55" spans="2:5" s="15" customFormat="1" x14ac:dyDescent="0.25">
      <c r="B55" s="20">
        <v>5</v>
      </c>
      <c r="C55" s="116" t="s">
        <v>61</v>
      </c>
      <c r="D55" s="59">
        <v>0</v>
      </c>
      <c r="E55" s="59">
        <v>0</v>
      </c>
    </row>
    <row r="56" spans="2:5" s="15" customFormat="1" ht="22.5" customHeight="1" x14ac:dyDescent="0.25">
      <c r="B56" s="20">
        <v>6</v>
      </c>
      <c r="C56" s="122" t="s">
        <v>94</v>
      </c>
      <c r="D56" s="58">
        <f>IFERROR(D54/D55,0)</f>
        <v>0</v>
      </c>
      <c r="E56" s="58">
        <f>IFERROR(E54/E55,0)</f>
        <v>0</v>
      </c>
    </row>
    <row r="57" spans="2:5" s="15" customFormat="1" x14ac:dyDescent="0.25">
      <c r="B57" s="20">
        <v>7</v>
      </c>
      <c r="C57" s="123" t="s">
        <v>63</v>
      </c>
      <c r="D57" s="9">
        <v>0</v>
      </c>
      <c r="E57" s="9">
        <v>0</v>
      </c>
    </row>
    <row r="58" spans="2:5" s="15" customFormat="1" x14ac:dyDescent="0.25">
      <c r="B58" s="20">
        <v>8</v>
      </c>
      <c r="C58" s="123" t="s">
        <v>50</v>
      </c>
      <c r="D58" s="9">
        <v>0</v>
      </c>
      <c r="E58" s="9">
        <v>0</v>
      </c>
    </row>
    <row r="59" spans="2:5" s="15" customFormat="1" ht="26.25" x14ac:dyDescent="0.25">
      <c r="B59" s="20">
        <v>9</v>
      </c>
      <c r="C59" s="123" t="s">
        <v>51</v>
      </c>
      <c r="D59" s="59">
        <v>0</v>
      </c>
      <c r="E59" s="59">
        <v>0</v>
      </c>
    </row>
    <row r="60" spans="2:5" s="15" customFormat="1" x14ac:dyDescent="0.25">
      <c r="B60" s="20">
        <v>10</v>
      </c>
      <c r="C60" s="116" t="s">
        <v>95</v>
      </c>
      <c r="D60" s="58">
        <f>IFERROR(D58*D59,0)</f>
        <v>0</v>
      </c>
      <c r="E60" s="58">
        <f>IFERROR(E58*E59,0)</f>
        <v>0</v>
      </c>
    </row>
    <row r="61" spans="2:5" s="15" customFormat="1" x14ac:dyDescent="0.25">
      <c r="B61" s="20">
        <v>11</v>
      </c>
      <c r="C61" s="124" t="s">
        <v>96</v>
      </c>
      <c r="D61" s="58">
        <f>IFERROR(((D54^2+D57^2)/(D60^3*D52^2*8760))*D53*D60,0)</f>
        <v>0</v>
      </c>
      <c r="E61" s="58">
        <f>IFERROR(((E54^2+E57^2)/(E60^3*E52^2*8760))*E53*E60,0)</f>
        <v>0</v>
      </c>
    </row>
    <row r="62" spans="2:5" s="15" customFormat="1" ht="17.25" customHeight="1" x14ac:dyDescent="0.25">
      <c r="B62" s="20">
        <v>12</v>
      </c>
      <c r="C62" s="116" t="s">
        <v>66</v>
      </c>
      <c r="D62" s="66">
        <f>IFERROR(D61-E61,0)</f>
        <v>0</v>
      </c>
      <c r="E62" s="67"/>
    </row>
    <row r="63" spans="2:5" s="15" customFormat="1" ht="25.5" x14ac:dyDescent="0.25">
      <c r="B63" s="20">
        <v>13</v>
      </c>
      <c r="C63" s="125" t="s">
        <v>97</v>
      </c>
      <c r="D63" s="58">
        <f>IFERROR(D61/(D54/100),0)</f>
        <v>0</v>
      </c>
      <c r="E63" s="58">
        <f>IFERROR(E61/(E54/100),0)</f>
        <v>0</v>
      </c>
    </row>
    <row r="64" spans="2:5" s="15" customFormat="1" ht="27.75" customHeight="1" x14ac:dyDescent="0.25">
      <c r="B64" s="20">
        <v>14</v>
      </c>
      <c r="C64" s="121" t="s">
        <v>98</v>
      </c>
      <c r="D64" s="66">
        <f>IFERROR(D63-E63,0)</f>
        <v>0</v>
      </c>
      <c r="E64" s="68"/>
    </row>
    <row r="65" spans="2:7" s="15" customFormat="1" ht="26.25" customHeight="1" x14ac:dyDescent="0.25">
      <c r="B65" s="1"/>
      <c r="C65" s="1"/>
      <c r="D65" s="1"/>
      <c r="E65" s="1"/>
    </row>
    <row r="66" spans="2:7" s="15" customFormat="1" ht="44.25" customHeight="1" x14ac:dyDescent="0.25">
      <c r="B66" s="19">
        <v>15</v>
      </c>
      <c r="C66" s="51" t="s">
        <v>101</v>
      </c>
      <c r="D66" s="65">
        <f>IFERROR(SUM(D61)/(SUM(D54)/100),0)</f>
        <v>0</v>
      </c>
      <c r="E66" s="65"/>
    </row>
    <row r="67" spans="2:7" s="15" customFormat="1" x14ac:dyDescent="0.25">
      <c r="B67" s="1"/>
      <c r="C67" s="1"/>
      <c r="D67" s="1"/>
      <c r="E67" s="1"/>
    </row>
    <row r="68" spans="2:7" s="17" customFormat="1" ht="21" customHeight="1" x14ac:dyDescent="0.2">
      <c r="B68" s="69" t="s">
        <v>9</v>
      </c>
      <c r="C68" s="69"/>
      <c r="D68" s="69"/>
      <c r="E68" s="69"/>
      <c r="F68" s="69"/>
      <c r="G68" s="69"/>
    </row>
    <row r="69" spans="2:7" s="17" customFormat="1" ht="21.75" customHeight="1" x14ac:dyDescent="0.2">
      <c r="B69" s="69" t="s">
        <v>18</v>
      </c>
      <c r="C69" s="69"/>
      <c r="D69" s="69"/>
      <c r="E69" s="69"/>
      <c r="F69" s="69"/>
      <c r="G69" s="69"/>
    </row>
    <row r="70" spans="2:7" s="17" customFormat="1" ht="36.75" customHeight="1" x14ac:dyDescent="0.2">
      <c r="B70" s="69" t="s">
        <v>19</v>
      </c>
      <c r="C70" s="69"/>
      <c r="D70" s="69"/>
      <c r="E70" s="69"/>
      <c r="F70" s="69"/>
      <c r="G70" s="69"/>
    </row>
    <row r="71" spans="2:7" ht="27.75" customHeight="1" x14ac:dyDescent="0.25">
      <c r="B71" s="70" t="s">
        <v>39</v>
      </c>
      <c r="C71" s="70"/>
      <c r="D71" s="70"/>
      <c r="E71" s="70"/>
      <c r="F71" s="70"/>
      <c r="G71" s="70"/>
    </row>
    <row r="72" spans="2:7" ht="24" customHeight="1" x14ac:dyDescent="0.25">
      <c r="B72" s="71" t="s">
        <v>40</v>
      </c>
      <c r="C72" s="71"/>
      <c r="D72" s="71"/>
      <c r="E72" s="71"/>
      <c r="F72" s="71"/>
      <c r="G72" s="71"/>
    </row>
    <row r="73" spans="2:7" ht="33.75" customHeight="1" x14ac:dyDescent="0.25">
      <c r="B73" s="72" t="s">
        <v>41</v>
      </c>
      <c r="C73" s="72"/>
      <c r="D73" s="72"/>
      <c r="E73" s="72"/>
      <c r="F73" s="72"/>
      <c r="G73" s="72"/>
    </row>
    <row r="74" spans="2:7" ht="15.75" customHeight="1" x14ac:dyDescent="0.25">
      <c r="B74" s="55"/>
      <c r="C74" s="55"/>
      <c r="D74" s="55"/>
      <c r="E74" s="55"/>
    </row>
    <row r="75" spans="2:7" ht="15.75" customHeight="1" x14ac:dyDescent="0.25">
      <c r="B75" s="55"/>
      <c r="C75" s="55"/>
      <c r="D75" s="55"/>
      <c r="E75" s="55"/>
    </row>
    <row r="76" spans="2:7" ht="34.5" customHeight="1" x14ac:dyDescent="0.25">
      <c r="B76" s="126" t="s">
        <v>104</v>
      </c>
      <c r="C76" s="126"/>
      <c r="D76" s="126"/>
      <c r="E76" s="126"/>
      <c r="F76" s="126"/>
      <c r="G76" s="126"/>
    </row>
    <row r="77" spans="2:7" ht="51.75" customHeight="1" x14ac:dyDescent="0.25">
      <c r="B77" s="127" t="s">
        <v>102</v>
      </c>
      <c r="C77" s="128"/>
      <c r="D77" s="65">
        <f>IFERROR(SUM(D43,D61)/(SUM(D25,D54)/100),0)</f>
        <v>0</v>
      </c>
      <c r="E77" s="65"/>
    </row>
    <row r="78" spans="2:7" ht="15.75" customHeight="1" x14ac:dyDescent="0.25">
      <c r="B78" s="55"/>
      <c r="C78" s="55"/>
      <c r="D78" s="55"/>
      <c r="E78" s="55"/>
    </row>
    <row r="79" spans="2:7" ht="15.75" customHeight="1" x14ac:dyDescent="0.25">
      <c r="B79" s="55"/>
      <c r="C79" s="55"/>
      <c r="D79" s="55"/>
      <c r="E79" s="55"/>
    </row>
    <row r="80" spans="2:7" ht="16.5" thickBot="1" x14ac:dyDescent="0.3"/>
    <row r="81" spans="3:3" x14ac:dyDescent="0.25">
      <c r="C81" s="64" t="s">
        <v>99</v>
      </c>
    </row>
    <row r="82" spans="3:3" ht="16.5" thickBot="1" x14ac:dyDescent="0.3">
      <c r="C82" s="57">
        <v>1</v>
      </c>
    </row>
    <row r="84" spans="3:3" ht="16.5" thickBot="1" x14ac:dyDescent="0.3"/>
    <row r="85" spans="3:3" x14ac:dyDescent="0.25">
      <c r="C85" s="64" t="s">
        <v>100</v>
      </c>
    </row>
    <row r="86" spans="3:3" ht="16.5" thickBot="1" x14ac:dyDescent="0.3">
      <c r="C86" s="57">
        <v>1</v>
      </c>
    </row>
    <row r="88" spans="3:3" x14ac:dyDescent="0.25">
      <c r="C88" s="61"/>
    </row>
    <row r="89" spans="3:3" x14ac:dyDescent="0.25">
      <c r="C89" s="62"/>
    </row>
    <row r="90" spans="3:3" x14ac:dyDescent="0.25">
      <c r="C90" s="62"/>
    </row>
    <row r="91" spans="3:3" x14ac:dyDescent="0.25">
      <c r="C91" s="62"/>
    </row>
    <row r="92" spans="3:3" x14ac:dyDescent="0.25">
      <c r="C92" s="62"/>
    </row>
  </sheetData>
  <sheetProtection insertRows="0" selectLockedCells="1"/>
  <mergeCells count="29">
    <mergeCell ref="D2:D9"/>
    <mergeCell ref="B14:E14"/>
    <mergeCell ref="B16:C16"/>
    <mergeCell ref="B17:C17"/>
    <mergeCell ref="B11:E11"/>
    <mergeCell ref="D16:E16"/>
    <mergeCell ref="D17:E17"/>
    <mergeCell ref="B19:E19"/>
    <mergeCell ref="B49:C50"/>
    <mergeCell ref="D49:E49"/>
    <mergeCell ref="D43:E43"/>
    <mergeCell ref="D44:E44"/>
    <mergeCell ref="D42:E42"/>
    <mergeCell ref="D47:E47"/>
    <mergeCell ref="C21:C22"/>
    <mergeCell ref="B21:B22"/>
    <mergeCell ref="D21:E21"/>
    <mergeCell ref="D77:E77"/>
    <mergeCell ref="D62:E62"/>
    <mergeCell ref="D64:E64"/>
    <mergeCell ref="D66:E66"/>
    <mergeCell ref="B68:G68"/>
    <mergeCell ref="B69:G69"/>
    <mergeCell ref="B70:G70"/>
    <mergeCell ref="B71:G71"/>
    <mergeCell ref="B72:G72"/>
    <mergeCell ref="B73:G73"/>
    <mergeCell ref="B77:C77"/>
    <mergeCell ref="B76:G76"/>
  </mergeCells>
  <pageMargins left="0.23622047244094491" right="0.23622047244094491" top="0.74803149606299213" bottom="0.74803149606299213" header="0.31496062992125984" footer="0.31496062992125984"/>
  <pageSetup paperSize="9" scale="90"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Kopija1">
                <anchor moveWithCells="1" sizeWithCells="1">
                  <from>
                    <xdr:col>3</xdr:col>
                    <xdr:colOff>85725</xdr:colOff>
                    <xdr:row>79</xdr:row>
                    <xdr:rowOff>114300</xdr:rowOff>
                  </from>
                  <to>
                    <xdr:col>4</xdr:col>
                    <xdr:colOff>466725</xdr:colOff>
                    <xdr:row>80</xdr:row>
                    <xdr:rowOff>200025</xdr:rowOff>
                  </to>
                </anchor>
              </controlPr>
            </control>
          </mc:Choice>
        </mc:AlternateContent>
        <mc:AlternateContent xmlns:mc="http://schemas.openxmlformats.org/markup-compatibility/2006">
          <mc:Choice Requires="x14">
            <control shapeId="1026" r:id="rId5" name="Button 2">
              <controlPr defaultSize="0" print="0" autoFill="0" autoPict="0" macro="[0]!Remove1">
                <anchor moveWithCells="1" sizeWithCells="1">
                  <from>
                    <xdr:col>3</xdr:col>
                    <xdr:colOff>85725</xdr:colOff>
                    <xdr:row>81</xdr:row>
                    <xdr:rowOff>38100</xdr:rowOff>
                  </from>
                  <to>
                    <xdr:col>4</xdr:col>
                    <xdr:colOff>466725</xdr:colOff>
                    <xdr:row>82</xdr:row>
                    <xdr:rowOff>123825</xdr:rowOff>
                  </to>
                </anchor>
              </controlPr>
            </control>
          </mc:Choice>
        </mc:AlternateContent>
        <mc:AlternateContent xmlns:mc="http://schemas.openxmlformats.org/markup-compatibility/2006">
          <mc:Choice Requires="x14">
            <control shapeId="1027" r:id="rId6" name="Button 3">
              <controlPr defaultSize="0" print="0" autoFill="0" autoPict="0" macro="[0]!Kopija2">
                <anchor moveWithCells="1" sizeWithCells="1">
                  <from>
                    <xdr:col>3</xdr:col>
                    <xdr:colOff>76200</xdr:colOff>
                    <xdr:row>83</xdr:row>
                    <xdr:rowOff>133350</xdr:rowOff>
                  </from>
                  <to>
                    <xdr:col>4</xdr:col>
                    <xdr:colOff>457200</xdr:colOff>
                    <xdr:row>85</xdr:row>
                    <xdr:rowOff>9525</xdr:rowOff>
                  </to>
                </anchor>
              </controlPr>
            </control>
          </mc:Choice>
        </mc:AlternateContent>
        <mc:AlternateContent xmlns:mc="http://schemas.openxmlformats.org/markup-compatibility/2006">
          <mc:Choice Requires="x14">
            <control shapeId="1028" r:id="rId7" name="Button 4">
              <controlPr defaultSize="0" print="0" autoFill="0" autoPict="0" macro="[0]!Remove2">
                <anchor moveWithCells="1" sizeWithCells="1">
                  <from>
                    <xdr:col>3</xdr:col>
                    <xdr:colOff>76200</xdr:colOff>
                    <xdr:row>85</xdr:row>
                    <xdr:rowOff>66675</xdr:rowOff>
                  </from>
                  <to>
                    <xdr:col>4</xdr:col>
                    <xdr:colOff>457200</xdr:colOff>
                    <xdr:row>86</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I89"/>
  <sheetViews>
    <sheetView topLeftCell="A65" zoomScale="70" zoomScaleNormal="70" zoomScaleSheetLayoutView="100" workbookViewId="0">
      <selection activeCell="K72" sqref="K72"/>
    </sheetView>
  </sheetViews>
  <sheetFormatPr defaultRowHeight="15.75" x14ac:dyDescent="0.25"/>
  <cols>
    <col min="1" max="1" width="7.5703125" style="1" customWidth="1"/>
    <col min="2" max="2" width="6.42578125" style="1" customWidth="1"/>
    <col min="3" max="3" width="52.140625" style="1" customWidth="1"/>
    <col min="4" max="4" width="26.140625" style="1" customWidth="1"/>
    <col min="5" max="5" width="26.5703125" style="1" customWidth="1"/>
    <col min="6" max="6" width="25.42578125" style="1" customWidth="1"/>
    <col min="7" max="7" width="26" style="1" customWidth="1"/>
    <col min="8" max="52" width="11.5703125" style="1" customWidth="1"/>
    <col min="53" max="16384" width="9.140625" style="1"/>
  </cols>
  <sheetData>
    <row r="2" spans="2:7" x14ac:dyDescent="0.25">
      <c r="D2" s="85"/>
    </row>
    <row r="3" spans="2:7" x14ac:dyDescent="0.25">
      <c r="D3" s="86"/>
    </row>
    <row r="4" spans="2:7" x14ac:dyDescent="0.25">
      <c r="D4" s="86"/>
    </row>
    <row r="5" spans="2:7" x14ac:dyDescent="0.25">
      <c r="D5" s="86"/>
    </row>
    <row r="6" spans="2:7" x14ac:dyDescent="0.25">
      <c r="D6" s="86"/>
    </row>
    <row r="7" spans="2:7" x14ac:dyDescent="0.25">
      <c r="D7" s="86"/>
    </row>
    <row r="8" spans="2:7" x14ac:dyDescent="0.25">
      <c r="D8" s="86"/>
    </row>
    <row r="9" spans="2:7" x14ac:dyDescent="0.25">
      <c r="D9" s="86"/>
    </row>
    <row r="11" spans="2:7" ht="31.5" customHeight="1" x14ac:dyDescent="0.25">
      <c r="B11" s="92" t="s">
        <v>4</v>
      </c>
      <c r="C11" s="92"/>
      <c r="D11" s="92"/>
      <c r="E11" s="92"/>
      <c r="F11" s="92"/>
      <c r="G11" s="92"/>
    </row>
    <row r="12" spans="2:7" ht="19.5" customHeight="1" x14ac:dyDescent="0.25"/>
    <row r="13" spans="2:7" hidden="1" x14ac:dyDescent="0.25">
      <c r="C13" s="2"/>
      <c r="D13" s="2"/>
    </row>
    <row r="14" spans="2:7" ht="36.75" customHeight="1" x14ac:dyDescent="0.25">
      <c r="B14" s="87" t="s">
        <v>11</v>
      </c>
      <c r="C14" s="87"/>
      <c r="D14" s="87"/>
      <c r="E14" s="87"/>
    </row>
    <row r="16" spans="2:7" ht="19.5" customHeight="1" x14ac:dyDescent="0.25">
      <c r="B16" s="88" t="s">
        <v>0</v>
      </c>
      <c r="C16" s="89"/>
      <c r="D16" s="93" t="s">
        <v>6</v>
      </c>
      <c r="E16" s="93"/>
      <c r="F16" s="93"/>
      <c r="G16" s="93"/>
    </row>
    <row r="17" spans="2:7" ht="31.5" customHeight="1" x14ac:dyDescent="0.25">
      <c r="B17" s="90" t="s">
        <v>2</v>
      </c>
      <c r="C17" s="105"/>
      <c r="D17" s="93" t="s">
        <v>7</v>
      </c>
      <c r="E17" s="93"/>
      <c r="F17" s="93"/>
      <c r="G17" s="93"/>
    </row>
    <row r="19" spans="2:7" ht="54.75" customHeight="1" x14ac:dyDescent="0.25">
      <c r="B19" s="73" t="s">
        <v>33</v>
      </c>
      <c r="C19" s="73"/>
      <c r="D19" s="73"/>
      <c r="E19" s="73"/>
    </row>
    <row r="21" spans="2:7" ht="30.75" customHeight="1" x14ac:dyDescent="0.25">
      <c r="B21" s="82" t="s">
        <v>1</v>
      </c>
      <c r="C21" s="103" t="s">
        <v>5</v>
      </c>
      <c r="D21" s="97" t="s">
        <v>20</v>
      </c>
      <c r="E21" s="98"/>
      <c r="F21" s="97" t="s">
        <v>21</v>
      </c>
      <c r="G21" s="98"/>
    </row>
    <row r="22" spans="2:7" ht="12.75" customHeight="1" x14ac:dyDescent="0.25">
      <c r="B22" s="94"/>
      <c r="C22" s="104"/>
      <c r="D22" s="11" t="s">
        <v>16</v>
      </c>
      <c r="E22" s="10" t="s">
        <v>17</v>
      </c>
      <c r="F22" s="11" t="s">
        <v>16</v>
      </c>
      <c r="G22" s="10" t="s">
        <v>17</v>
      </c>
    </row>
    <row r="23" spans="2:7" ht="25.5" x14ac:dyDescent="0.25">
      <c r="B23" s="38">
        <v>1</v>
      </c>
      <c r="C23" s="40" t="s">
        <v>8</v>
      </c>
      <c r="D23" s="23" t="s">
        <v>10</v>
      </c>
      <c r="E23" s="23" t="s">
        <v>14</v>
      </c>
      <c r="F23" s="23" t="s">
        <v>10</v>
      </c>
      <c r="G23" s="23" t="s">
        <v>14</v>
      </c>
    </row>
    <row r="24" spans="2:7" ht="38.25" x14ac:dyDescent="0.25">
      <c r="B24" s="38">
        <v>2</v>
      </c>
      <c r="C24" s="31" t="s">
        <v>52</v>
      </c>
      <c r="D24" s="7" t="s">
        <v>23</v>
      </c>
      <c r="E24" s="7" t="s">
        <v>24</v>
      </c>
      <c r="F24" s="7" t="s">
        <v>23</v>
      </c>
      <c r="G24" s="7" t="s">
        <v>24</v>
      </c>
    </row>
    <row r="25" spans="2:7" ht="57" customHeight="1" x14ac:dyDescent="0.25">
      <c r="B25" s="38">
        <v>3</v>
      </c>
      <c r="C25" s="31" t="s">
        <v>53</v>
      </c>
      <c r="D25" s="7" t="s">
        <v>32</v>
      </c>
      <c r="E25" s="7" t="s">
        <v>32</v>
      </c>
      <c r="F25" s="7" t="s">
        <v>32</v>
      </c>
      <c r="G25" s="7" t="s">
        <v>32</v>
      </c>
    </row>
    <row r="26" spans="2:7" ht="25.5" customHeight="1" x14ac:dyDescent="0.25">
      <c r="B26" s="38">
        <v>4</v>
      </c>
      <c r="C26" s="31" t="s">
        <v>44</v>
      </c>
      <c r="D26" s="7" t="s">
        <v>31</v>
      </c>
      <c r="E26" s="7" t="s">
        <v>31</v>
      </c>
      <c r="F26" s="7" t="s">
        <v>31</v>
      </c>
      <c r="G26" s="7" t="s">
        <v>31</v>
      </c>
    </row>
    <row r="27" spans="2:7" ht="28.5" customHeight="1" x14ac:dyDescent="0.25">
      <c r="B27" s="38">
        <v>5</v>
      </c>
      <c r="C27" s="31" t="s">
        <v>45</v>
      </c>
      <c r="D27" s="5">
        <v>0</v>
      </c>
      <c r="E27" s="5">
        <v>0</v>
      </c>
      <c r="F27" s="5">
        <v>0</v>
      </c>
      <c r="G27" s="5">
        <v>0</v>
      </c>
    </row>
    <row r="28" spans="2:7" ht="30.75" customHeight="1" x14ac:dyDescent="0.25">
      <c r="B28" s="38">
        <v>6</v>
      </c>
      <c r="C28" s="41" t="s">
        <v>77</v>
      </c>
      <c r="D28" s="5">
        <v>0</v>
      </c>
      <c r="E28" s="5">
        <v>0</v>
      </c>
      <c r="F28" s="5">
        <v>0</v>
      </c>
      <c r="G28" s="5">
        <v>0</v>
      </c>
    </row>
    <row r="29" spans="2:7" ht="31.5" customHeight="1" x14ac:dyDescent="0.25">
      <c r="B29" s="38">
        <v>7</v>
      </c>
      <c r="C29" s="31" t="s">
        <v>70</v>
      </c>
      <c r="D29" s="7" t="s">
        <v>25</v>
      </c>
      <c r="E29" s="7" t="s">
        <v>25</v>
      </c>
      <c r="F29" s="7" t="s">
        <v>25</v>
      </c>
      <c r="G29" s="7" t="s">
        <v>25</v>
      </c>
    </row>
    <row r="30" spans="2:7" ht="30" customHeight="1" x14ac:dyDescent="0.25">
      <c r="B30" s="38">
        <v>8</v>
      </c>
      <c r="C30" s="31" t="s">
        <v>71</v>
      </c>
      <c r="D30" s="7" t="s">
        <v>25</v>
      </c>
      <c r="E30" s="7" t="s">
        <v>25</v>
      </c>
      <c r="F30" s="7" t="s">
        <v>25</v>
      </c>
      <c r="G30" s="7" t="s">
        <v>25</v>
      </c>
    </row>
    <row r="31" spans="2:7" ht="38.25" x14ac:dyDescent="0.25">
      <c r="B31" s="38">
        <v>9</v>
      </c>
      <c r="C31" s="31" t="s">
        <v>54</v>
      </c>
      <c r="D31" s="7" t="s">
        <v>15</v>
      </c>
      <c r="E31" s="7" t="s">
        <v>15</v>
      </c>
      <c r="F31" s="7" t="s">
        <v>15</v>
      </c>
      <c r="G31" s="7" t="s">
        <v>15</v>
      </c>
    </row>
    <row r="32" spans="2:7" ht="38.25" x14ac:dyDescent="0.25">
      <c r="B32" s="38">
        <v>10</v>
      </c>
      <c r="C32" s="31" t="s">
        <v>72</v>
      </c>
      <c r="D32" s="7" t="s">
        <v>15</v>
      </c>
      <c r="E32" s="7" t="s">
        <v>15</v>
      </c>
      <c r="F32" s="7" t="s">
        <v>15</v>
      </c>
      <c r="G32" s="7" t="s">
        <v>15</v>
      </c>
    </row>
    <row r="33" spans="2:9" ht="42" customHeight="1" x14ac:dyDescent="0.25">
      <c r="B33" s="38">
        <v>11</v>
      </c>
      <c r="C33" s="31" t="s">
        <v>73</v>
      </c>
      <c r="D33" s="7" t="s">
        <v>12</v>
      </c>
      <c r="E33" s="7" t="s">
        <v>12</v>
      </c>
      <c r="F33" s="7" t="s">
        <v>12</v>
      </c>
      <c r="G33" s="7" t="s">
        <v>12</v>
      </c>
    </row>
    <row r="34" spans="2:9" ht="38.25" x14ac:dyDescent="0.25">
      <c r="B34" s="38">
        <v>12</v>
      </c>
      <c r="C34" s="31" t="s">
        <v>74</v>
      </c>
      <c r="D34" s="7" t="s">
        <v>12</v>
      </c>
      <c r="E34" s="7" t="s">
        <v>12</v>
      </c>
      <c r="F34" s="7" t="s">
        <v>12</v>
      </c>
      <c r="G34" s="7" t="s">
        <v>12</v>
      </c>
    </row>
    <row r="35" spans="2:9" ht="33" customHeight="1" x14ac:dyDescent="0.25">
      <c r="B35" s="38">
        <v>13</v>
      </c>
      <c r="C35" s="31" t="s">
        <v>46</v>
      </c>
      <c r="D35" s="6">
        <v>0</v>
      </c>
      <c r="E35" s="6">
        <v>0</v>
      </c>
      <c r="F35" s="6">
        <v>0</v>
      </c>
      <c r="G35" s="6">
        <v>0</v>
      </c>
    </row>
    <row r="36" spans="2:9" ht="33" customHeight="1" x14ac:dyDescent="0.25">
      <c r="B36" s="38">
        <v>14</v>
      </c>
      <c r="C36" s="31" t="s">
        <v>55</v>
      </c>
      <c r="D36" s="6">
        <v>0</v>
      </c>
      <c r="E36" s="6">
        <v>0</v>
      </c>
      <c r="F36" s="6">
        <v>0</v>
      </c>
      <c r="G36" s="6">
        <v>0</v>
      </c>
    </row>
    <row r="37" spans="2:9" ht="28.5" customHeight="1" x14ac:dyDescent="0.25">
      <c r="B37" s="38">
        <v>15</v>
      </c>
      <c r="C37" s="31" t="s">
        <v>56</v>
      </c>
      <c r="D37" s="6">
        <v>0</v>
      </c>
      <c r="E37" s="6">
        <v>0</v>
      </c>
      <c r="F37" s="6">
        <v>0</v>
      </c>
      <c r="G37" s="6">
        <v>0</v>
      </c>
    </row>
    <row r="38" spans="2:9" ht="30.75" customHeight="1" x14ac:dyDescent="0.25">
      <c r="B38" s="38">
        <v>16</v>
      </c>
      <c r="C38" s="42" t="s">
        <v>57</v>
      </c>
      <c r="D38" s="6">
        <v>0</v>
      </c>
      <c r="E38" s="6">
        <v>0</v>
      </c>
      <c r="F38" s="6">
        <v>0</v>
      </c>
      <c r="G38" s="6">
        <v>0</v>
      </c>
    </row>
    <row r="39" spans="2:9" ht="41.25" customHeight="1" x14ac:dyDescent="0.25">
      <c r="B39" s="38">
        <v>17</v>
      </c>
      <c r="C39" s="43" t="s">
        <v>58</v>
      </c>
      <c r="D39" s="6">
        <v>0</v>
      </c>
      <c r="E39" s="6">
        <v>0</v>
      </c>
      <c r="F39" s="6">
        <v>0</v>
      </c>
      <c r="G39" s="6">
        <v>0</v>
      </c>
    </row>
    <row r="40" spans="2:9" ht="39" x14ac:dyDescent="0.25">
      <c r="B40" s="38">
        <v>18</v>
      </c>
      <c r="C40" s="41" t="s">
        <v>75</v>
      </c>
      <c r="D40" s="6">
        <v>0</v>
      </c>
      <c r="E40" s="6">
        <v>0</v>
      </c>
      <c r="F40" s="6">
        <v>0</v>
      </c>
      <c r="G40" s="6">
        <v>0</v>
      </c>
    </row>
    <row r="41" spans="2:9" ht="25.5" x14ac:dyDescent="0.25">
      <c r="B41" s="38">
        <v>19</v>
      </c>
      <c r="C41" s="44" t="s">
        <v>47</v>
      </c>
      <c r="D41" s="53">
        <v>0</v>
      </c>
      <c r="E41" s="53">
        <v>0</v>
      </c>
      <c r="F41" s="53">
        <v>0</v>
      </c>
      <c r="G41" s="53">
        <v>0</v>
      </c>
    </row>
    <row r="42" spans="2:9" ht="38.25" x14ac:dyDescent="0.25">
      <c r="B42" s="38">
        <v>20</v>
      </c>
      <c r="C42" s="45" t="s">
        <v>76</v>
      </c>
      <c r="D42" s="99">
        <v>0</v>
      </c>
      <c r="E42" s="100"/>
      <c r="F42" s="99">
        <v>0</v>
      </c>
      <c r="G42" s="100"/>
    </row>
    <row r="43" spans="2:9" ht="26.25" x14ac:dyDescent="0.25">
      <c r="B43" s="38">
        <v>21</v>
      </c>
      <c r="C43" s="45" t="s">
        <v>69</v>
      </c>
      <c r="D43" s="101">
        <v>0</v>
      </c>
      <c r="E43" s="102"/>
      <c r="F43" s="101">
        <v>0</v>
      </c>
      <c r="G43" s="102"/>
    </row>
    <row r="44" spans="2:9" s="3" customFormat="1" ht="40.5" customHeight="1" x14ac:dyDescent="0.25">
      <c r="B44" s="38">
        <v>22</v>
      </c>
      <c r="C44" s="46" t="s">
        <v>38</v>
      </c>
      <c r="D44" s="101">
        <v>0</v>
      </c>
      <c r="E44" s="102"/>
      <c r="F44" s="101">
        <v>0</v>
      </c>
      <c r="G44" s="102"/>
    </row>
    <row r="45" spans="2:9" s="3" customFormat="1" x14ac:dyDescent="0.25">
      <c r="B45" s="32" t="s">
        <v>48</v>
      </c>
      <c r="C45" s="33"/>
      <c r="D45" s="12"/>
      <c r="E45" s="12"/>
      <c r="F45" s="12"/>
      <c r="G45" s="12"/>
    </row>
    <row r="46" spans="2:9" s="14" customFormat="1" x14ac:dyDescent="0.25">
      <c r="B46" s="34"/>
      <c r="C46" s="33"/>
      <c r="D46" s="12"/>
      <c r="E46" s="12"/>
    </row>
    <row r="47" spans="2:9" s="3" customFormat="1" ht="143.25" x14ac:dyDescent="0.25">
      <c r="B47" s="35">
        <v>23</v>
      </c>
      <c r="C47" s="52" t="s">
        <v>80</v>
      </c>
      <c r="D47" s="106"/>
      <c r="E47" s="107"/>
      <c r="F47" s="107"/>
      <c r="G47" s="108"/>
      <c r="I47" s="29"/>
    </row>
    <row r="48" spans="2:9" ht="32.25" customHeight="1" x14ac:dyDescent="0.25">
      <c r="B48" s="36"/>
      <c r="C48" s="36"/>
    </row>
    <row r="49" spans="2:9" ht="32.25" customHeight="1" x14ac:dyDescent="0.25">
      <c r="B49" s="96" t="s">
        <v>27</v>
      </c>
      <c r="C49" s="96"/>
      <c r="D49" s="95" t="s">
        <v>20</v>
      </c>
      <c r="E49" s="95"/>
      <c r="F49" s="95" t="s">
        <v>21</v>
      </c>
      <c r="G49" s="95"/>
    </row>
    <row r="50" spans="2:9" ht="16.5" customHeight="1" x14ac:dyDescent="0.25">
      <c r="B50" s="96"/>
      <c r="C50" s="96"/>
      <c r="D50" s="24" t="s">
        <v>28</v>
      </c>
      <c r="E50" s="24" t="s">
        <v>29</v>
      </c>
      <c r="F50" s="24" t="s">
        <v>28</v>
      </c>
      <c r="G50" s="24" t="s">
        <v>29</v>
      </c>
    </row>
    <row r="51" spans="2:9" ht="25.5" x14ac:dyDescent="0.25">
      <c r="B51" s="37">
        <v>1</v>
      </c>
      <c r="C51" s="39" t="s">
        <v>8</v>
      </c>
      <c r="D51" s="23" t="s">
        <v>10</v>
      </c>
      <c r="E51" s="23" t="s">
        <v>14</v>
      </c>
      <c r="F51" s="23" t="s">
        <v>10</v>
      </c>
      <c r="G51" s="23" t="s">
        <v>14</v>
      </c>
    </row>
    <row r="52" spans="2:9" ht="51" x14ac:dyDescent="0.25">
      <c r="B52" s="37">
        <v>2</v>
      </c>
      <c r="C52" s="31" t="s">
        <v>49</v>
      </c>
      <c r="D52" s="7" t="s">
        <v>42</v>
      </c>
      <c r="E52" s="7" t="s">
        <v>43</v>
      </c>
      <c r="F52" s="7" t="s">
        <v>42</v>
      </c>
      <c r="G52" s="7" t="s">
        <v>42</v>
      </c>
    </row>
    <row r="53" spans="2:9" ht="32.25" customHeight="1" x14ac:dyDescent="0.25">
      <c r="B53" s="37">
        <v>3</v>
      </c>
      <c r="C53" s="47" t="s">
        <v>60</v>
      </c>
      <c r="D53" s="25">
        <v>0</v>
      </c>
      <c r="E53" s="25">
        <v>0</v>
      </c>
      <c r="F53" s="25">
        <v>0</v>
      </c>
      <c r="G53" s="25">
        <v>0</v>
      </c>
    </row>
    <row r="54" spans="2:9" ht="25.5" x14ac:dyDescent="0.25">
      <c r="B54" s="37">
        <v>4</v>
      </c>
      <c r="C54" s="31" t="s">
        <v>59</v>
      </c>
      <c r="D54" s="26" t="s">
        <v>37</v>
      </c>
      <c r="E54" s="26" t="s">
        <v>37</v>
      </c>
      <c r="F54" s="26" t="s">
        <v>37</v>
      </c>
      <c r="G54" s="26" t="s">
        <v>37</v>
      </c>
    </row>
    <row r="55" spans="2:9" ht="32.25" customHeight="1" x14ac:dyDescent="0.25">
      <c r="B55" s="37">
        <v>5</v>
      </c>
      <c r="C55" s="31" t="s">
        <v>61</v>
      </c>
      <c r="D55" s="26" t="s">
        <v>34</v>
      </c>
      <c r="E55" s="26" t="s">
        <v>34</v>
      </c>
      <c r="F55" s="26" t="s">
        <v>34</v>
      </c>
      <c r="G55" s="26" t="s">
        <v>34</v>
      </c>
    </row>
    <row r="56" spans="2:9" ht="32.25" customHeight="1" x14ac:dyDescent="0.25">
      <c r="B56" s="37">
        <v>6</v>
      </c>
      <c r="C56" s="47" t="s">
        <v>62</v>
      </c>
      <c r="D56" s="25">
        <v>0</v>
      </c>
      <c r="E56" s="25">
        <v>0</v>
      </c>
      <c r="F56" s="25">
        <v>0</v>
      </c>
      <c r="G56" s="25">
        <v>0</v>
      </c>
    </row>
    <row r="57" spans="2:9" ht="38.25" x14ac:dyDescent="0.25">
      <c r="B57" s="37">
        <v>7</v>
      </c>
      <c r="C57" s="28" t="s">
        <v>63</v>
      </c>
      <c r="D57" s="54" t="s">
        <v>78</v>
      </c>
      <c r="E57" s="54" t="s">
        <v>78</v>
      </c>
      <c r="F57" s="54" t="s">
        <v>78</v>
      </c>
      <c r="G57" s="54" t="s">
        <v>78</v>
      </c>
    </row>
    <row r="58" spans="2:9" ht="25.5" x14ac:dyDescent="0.25">
      <c r="B58" s="37">
        <v>8</v>
      </c>
      <c r="C58" s="28" t="s">
        <v>50</v>
      </c>
      <c r="D58" s="26" t="s">
        <v>26</v>
      </c>
      <c r="E58" s="26" t="s">
        <v>26</v>
      </c>
      <c r="F58" s="26" t="s">
        <v>26</v>
      </c>
      <c r="G58" s="26" t="s">
        <v>26</v>
      </c>
    </row>
    <row r="59" spans="2:9" ht="68.25" customHeight="1" x14ac:dyDescent="0.25">
      <c r="B59" s="37">
        <v>9</v>
      </c>
      <c r="C59" s="28" t="s">
        <v>51</v>
      </c>
      <c r="D59" s="26" t="s">
        <v>35</v>
      </c>
      <c r="E59" s="26" t="s">
        <v>35</v>
      </c>
      <c r="F59" s="26" t="s">
        <v>35</v>
      </c>
      <c r="G59" s="26" t="s">
        <v>35</v>
      </c>
    </row>
    <row r="60" spans="2:9" ht="31.5" customHeight="1" x14ac:dyDescent="0.25">
      <c r="B60" s="37">
        <v>10</v>
      </c>
      <c r="C60" s="31" t="s">
        <v>64</v>
      </c>
      <c r="D60" s="30">
        <v>0</v>
      </c>
      <c r="E60" s="30">
        <v>0</v>
      </c>
      <c r="F60" s="30">
        <v>0</v>
      </c>
      <c r="G60" s="30">
        <v>0</v>
      </c>
    </row>
    <row r="61" spans="2:9" ht="39" x14ac:dyDescent="0.25">
      <c r="B61" s="37">
        <v>11</v>
      </c>
      <c r="C61" s="48" t="s">
        <v>65</v>
      </c>
      <c r="D61" s="30">
        <v>0</v>
      </c>
      <c r="E61" s="30">
        <v>0</v>
      </c>
      <c r="F61" s="30">
        <v>0</v>
      </c>
      <c r="G61" s="30">
        <v>0</v>
      </c>
    </row>
    <row r="62" spans="2:9" ht="26.25" x14ac:dyDescent="0.3">
      <c r="B62" s="37">
        <v>12</v>
      </c>
      <c r="C62" s="31" t="s">
        <v>66</v>
      </c>
      <c r="D62" s="109">
        <v>0</v>
      </c>
      <c r="E62" s="110"/>
      <c r="F62" s="109">
        <v>0</v>
      </c>
      <c r="G62" s="110"/>
      <c r="I62" s="22"/>
    </row>
    <row r="63" spans="2:9" ht="25.5" x14ac:dyDescent="0.25">
      <c r="B63" s="38">
        <v>13</v>
      </c>
      <c r="C63" s="49" t="s">
        <v>67</v>
      </c>
      <c r="D63" s="30">
        <v>0</v>
      </c>
      <c r="E63" s="27">
        <v>0</v>
      </c>
      <c r="F63" s="30">
        <v>0</v>
      </c>
      <c r="G63" s="27">
        <v>0</v>
      </c>
    </row>
    <row r="64" spans="2:9" ht="38.25" x14ac:dyDescent="0.25">
      <c r="B64" s="37">
        <v>14</v>
      </c>
      <c r="C64" s="46" t="s">
        <v>68</v>
      </c>
      <c r="D64" s="111">
        <v>0</v>
      </c>
      <c r="E64" s="112"/>
      <c r="F64" s="111">
        <v>0</v>
      </c>
      <c r="G64" s="112"/>
    </row>
    <row r="65" spans="2:7" ht="32.25" customHeight="1" x14ac:dyDescent="0.25">
      <c r="B65" s="36"/>
      <c r="C65" s="50"/>
    </row>
    <row r="66" spans="2:7" ht="143.25" x14ac:dyDescent="0.25">
      <c r="B66" s="35">
        <v>15</v>
      </c>
      <c r="C66" s="51" t="s">
        <v>79</v>
      </c>
      <c r="D66" s="113" t="s">
        <v>36</v>
      </c>
      <c r="E66" s="114"/>
      <c r="F66" s="114"/>
      <c r="G66" s="115"/>
    </row>
    <row r="68" spans="2:7" ht="18.75" customHeight="1" x14ac:dyDescent="0.25">
      <c r="B68" s="69" t="s">
        <v>9</v>
      </c>
      <c r="C68" s="69"/>
      <c r="D68" s="69"/>
      <c r="E68" s="69"/>
      <c r="F68" s="69"/>
      <c r="G68" s="69"/>
    </row>
    <row r="69" spans="2:7" ht="21.75" customHeight="1" x14ac:dyDescent="0.25">
      <c r="B69" s="69" t="s">
        <v>18</v>
      </c>
      <c r="C69" s="69"/>
      <c r="D69" s="69"/>
      <c r="E69" s="69"/>
      <c r="F69" s="69"/>
      <c r="G69" s="69"/>
    </row>
    <row r="70" spans="2:7" ht="32.25" customHeight="1" x14ac:dyDescent="0.25">
      <c r="B70" s="69" t="s">
        <v>19</v>
      </c>
      <c r="C70" s="69"/>
      <c r="D70" s="69"/>
      <c r="E70" s="69"/>
      <c r="F70" s="69"/>
      <c r="G70" s="69"/>
    </row>
    <row r="71" spans="2:7" x14ac:dyDescent="0.25">
      <c r="B71" s="70" t="s">
        <v>39</v>
      </c>
      <c r="C71" s="70"/>
      <c r="D71" s="70"/>
      <c r="E71" s="70"/>
      <c r="F71" s="70"/>
      <c r="G71" s="70"/>
    </row>
    <row r="72" spans="2:7" x14ac:dyDescent="0.25">
      <c r="B72" s="71" t="s">
        <v>40</v>
      </c>
      <c r="C72" s="71"/>
      <c r="D72" s="71"/>
      <c r="E72" s="71"/>
      <c r="F72" s="71"/>
      <c r="G72" s="71"/>
    </row>
    <row r="73" spans="2:7" ht="35.25" customHeight="1" x14ac:dyDescent="0.25">
      <c r="B73" s="72" t="s">
        <v>41</v>
      </c>
      <c r="C73" s="72"/>
      <c r="D73" s="72"/>
      <c r="E73" s="72"/>
      <c r="F73" s="72"/>
      <c r="G73" s="72"/>
    </row>
    <row r="75" spans="2:7" ht="48" customHeight="1" x14ac:dyDescent="0.25">
      <c r="B75" s="132" t="s">
        <v>104</v>
      </c>
      <c r="C75" s="132"/>
      <c r="D75" s="132"/>
      <c r="E75" s="132"/>
      <c r="F75" s="132"/>
      <c r="G75" s="132"/>
    </row>
    <row r="76" spans="2:7" ht="336" customHeight="1" x14ac:dyDescent="0.25">
      <c r="B76" s="127" t="s">
        <v>105</v>
      </c>
      <c r="C76" s="128"/>
      <c r="D76" s="129"/>
      <c r="E76" s="130"/>
      <c r="F76" s="130"/>
      <c r="G76" s="131"/>
    </row>
    <row r="89" spans="3:3" x14ac:dyDescent="0.25">
      <c r="C89"/>
    </row>
  </sheetData>
  <sheetProtection insertRows="0" selectLockedCells="1"/>
  <mergeCells count="36">
    <mergeCell ref="B75:G75"/>
    <mergeCell ref="B76:C76"/>
    <mergeCell ref="D76:G76"/>
    <mergeCell ref="B73:G73"/>
    <mergeCell ref="F44:G44"/>
    <mergeCell ref="D47:G47"/>
    <mergeCell ref="B70:G70"/>
    <mergeCell ref="B71:G71"/>
    <mergeCell ref="B69:G69"/>
    <mergeCell ref="B68:G68"/>
    <mergeCell ref="D44:E44"/>
    <mergeCell ref="F62:G62"/>
    <mergeCell ref="D64:E64"/>
    <mergeCell ref="F64:G64"/>
    <mergeCell ref="B72:G72"/>
    <mergeCell ref="D66:G66"/>
    <mergeCell ref="D62:E62"/>
    <mergeCell ref="D2:D9"/>
    <mergeCell ref="B17:C17"/>
    <mergeCell ref="B16:C16"/>
    <mergeCell ref="B14:E14"/>
    <mergeCell ref="B19:E19"/>
    <mergeCell ref="B11:G11"/>
    <mergeCell ref="D16:G16"/>
    <mergeCell ref="D17:G17"/>
    <mergeCell ref="B21:B22"/>
    <mergeCell ref="D49:E49"/>
    <mergeCell ref="B49:C50"/>
    <mergeCell ref="F21:G21"/>
    <mergeCell ref="F42:G42"/>
    <mergeCell ref="F43:G43"/>
    <mergeCell ref="D43:E43"/>
    <mergeCell ref="C21:C22"/>
    <mergeCell ref="F49:G49"/>
    <mergeCell ref="D21:E21"/>
    <mergeCell ref="D42:E42"/>
  </mergeCells>
  <pageMargins left="0.23622047244094488" right="0.23622047244094488" top="0.74803149606299213" bottom="0.74803149606299213" header="0.31496062992125984" footer="0.31496062992125984"/>
  <pageSetup paperSize="9" scale="91" firstPageNumber="0"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F6"/>
  <sheetViews>
    <sheetView workbookViewId="0">
      <selection activeCell="I13" sqref="I13"/>
    </sheetView>
  </sheetViews>
  <sheetFormatPr defaultRowHeight="12.75" x14ac:dyDescent="0.2"/>
  <sheetData>
    <row r="6" spans="6:6" x14ac:dyDescent="0.2">
      <c r="F6" s="4" t="s">
        <v>3</v>
      </c>
    </row>
  </sheetData>
  <dataValidations count="1">
    <dataValidation type="list" allowBlank="1" showInputMessage="1" showErrorMessage="1" sqref="C6">
      <formula1>$F$6:$F$7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Skaiciuoklė</vt:lpstr>
      <vt:lpstr>Instrukcijos</vt:lpstr>
      <vt:lpstr>Duomenys</vt:lpstr>
      <vt:lpstr>Instrukcijos!Print_Area</vt:lpstr>
      <vt:lpstr>Skaiciuoklė!Print_Area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dc:creator>
  <cp:lastModifiedBy>Laura Pusinskaite</cp:lastModifiedBy>
  <cp:lastPrinted>2016-02-11T08:07:00Z</cp:lastPrinted>
  <dcterms:created xsi:type="dcterms:W3CDTF">2012-09-20T11:46:54Z</dcterms:created>
  <dcterms:modified xsi:type="dcterms:W3CDTF">2016-02-23T15:21:16Z</dcterms:modified>
</cp:coreProperties>
</file>