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L48" i="7" s="1"/>
  <c r="AH40" i="7"/>
  <c r="AH32" i="7"/>
  <c r="AI71" i="7"/>
  <c r="AI63" i="7"/>
  <c r="AI55" i="7"/>
  <c r="AI47" i="7"/>
  <c r="AI39" i="7"/>
  <c r="AI35" i="7"/>
  <c r="AI27" i="7"/>
  <c r="AH68" i="7"/>
  <c r="AL68" i="7" s="1"/>
  <c r="AH60" i="7"/>
  <c r="AL60" i="7" s="1"/>
  <c r="AH52" i="7"/>
  <c r="AL52" i="7" s="1"/>
  <c r="AH44" i="7"/>
  <c r="AH36" i="7"/>
  <c r="AL36" i="7" s="1"/>
  <c r="AH28" i="7"/>
  <c r="AL28" i="7" s="1"/>
  <c r="AI67" i="7"/>
  <c r="AI59" i="7"/>
  <c r="AI51" i="7"/>
  <c r="AI43" i="7"/>
  <c r="AI31" i="7"/>
  <c r="AL31" i="7" s="1"/>
  <c r="AH62" i="7"/>
  <c r="AL62" i="7" s="1"/>
  <c r="AH46" i="7"/>
  <c r="AL46" i="7" s="1"/>
  <c r="AH30" i="7"/>
  <c r="AL30" i="7" s="1"/>
  <c r="AI61" i="7"/>
  <c r="AI45" i="7"/>
  <c r="AL45" i="7" s="1"/>
  <c r="AI25" i="7"/>
  <c r="AH70" i="7"/>
  <c r="AH66" i="7"/>
  <c r="AL66" i="7" s="1"/>
  <c r="AH58" i="7"/>
  <c r="AH54" i="7"/>
  <c r="AL54" i="7" s="1"/>
  <c r="AH50" i="7"/>
  <c r="AL50" i="7" s="1"/>
  <c r="AH42" i="7"/>
  <c r="AL42" i="7" s="1"/>
  <c r="AH38" i="7"/>
  <c r="AL38" i="7" s="1"/>
  <c r="AH34" i="7"/>
  <c r="AL34" i="7" s="1"/>
  <c r="AH26" i="7"/>
  <c r="AL26" i="7" s="1"/>
  <c r="AI69" i="7"/>
  <c r="AL69" i="7" s="1"/>
  <c r="AI65" i="7"/>
  <c r="AL65" i="7" s="1"/>
  <c r="AI57" i="7"/>
  <c r="AI53" i="7"/>
  <c r="AL53" i="7" s="1"/>
  <c r="AI49" i="7"/>
  <c r="AL49" i="7" s="1"/>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63" i="7" l="1"/>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U42" i="1"/>
  <c r="U34" i="1"/>
  <c r="W70" i="1"/>
  <c r="W66" i="1"/>
  <c r="W62" i="1"/>
  <c r="W58" i="1"/>
  <c r="W54" i="1"/>
  <c r="W50" i="1"/>
  <c r="W46" i="1"/>
  <c r="W42" i="1"/>
  <c r="W38" i="1"/>
  <c r="W34" i="1"/>
  <c r="W30" i="1"/>
  <c r="U70" i="1"/>
  <c r="U62" i="1"/>
  <c r="U54" i="1"/>
  <c r="U46" i="1"/>
  <c r="X46" i="1" s="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W61" i="1"/>
  <c r="W57" i="1"/>
  <c r="X57" i="1" s="1"/>
  <c r="W53" i="1"/>
  <c r="W49" i="1"/>
  <c r="W45" i="1"/>
  <c r="W41" i="1"/>
  <c r="X41" i="1" s="1"/>
  <c r="W37" i="1"/>
  <c r="W33" i="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J45" i="4"/>
  <c r="AP45" i="4" s="1"/>
  <c r="AJ41" i="4"/>
  <c r="AP41" i="4" s="1"/>
  <c r="AJ37" i="4"/>
  <c r="AP37" i="4" s="1"/>
  <c r="AJ33" i="4"/>
  <c r="AP33" i="4" s="1"/>
  <c r="AJ29" i="4"/>
  <c r="AJ25" i="4"/>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P42" i="4" s="1"/>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J28" i="4"/>
  <c r="AP28" i="4" s="1"/>
  <c r="AK67" i="4"/>
  <c r="AK59" i="4"/>
  <c r="AK51" i="4"/>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AP25" i="4" l="1"/>
  <c r="X33" i="1"/>
  <c r="X49" i="1"/>
  <c r="X65" i="1"/>
  <c r="X62" i="1"/>
  <c r="AP51" i="4"/>
  <c r="AP36" i="4"/>
  <c r="AP49" i="4"/>
  <c r="X42" i="1"/>
  <c r="X50" i="1"/>
  <c r="X54" i="1"/>
  <c r="X28" i="1"/>
  <c r="X38" i="1"/>
  <c r="X70" i="1"/>
  <c r="AP39" i="4"/>
  <c r="X30" i="1"/>
  <c r="X58" i="1"/>
  <c r="AP48" i="4"/>
  <c r="AP31" i="4"/>
  <c r="AP47" i="4"/>
  <c r="AP71" i="4"/>
  <c r="X37" i="1"/>
  <c r="X53" i="1"/>
  <c r="X69"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X26" i="1" s="1"/>
  <c r="U25" i="1"/>
  <c r="AG72" i="4"/>
  <c r="AB72" i="4"/>
  <c r="AD72" i="4"/>
  <c r="AE72" i="4"/>
  <c r="AC72" i="4"/>
  <c r="I23" i="1"/>
  <c r="P23" i="1"/>
  <c r="K23" i="1"/>
  <c r="D23" i="1"/>
  <c r="Q23" i="1" s="1"/>
  <c r="AP23" i="4" l="1"/>
  <c r="AP22" i="4"/>
  <c r="X25" i="1"/>
  <c r="X24" i="1"/>
  <c r="AP24" i="4"/>
  <c r="AK72" i="4"/>
  <c r="AO72" i="4"/>
  <c r="S23" i="1"/>
  <c r="S73" i="1" s="1"/>
  <c r="R23" i="1"/>
  <c r="R73" i="1" s="1"/>
  <c r="W23" i="1"/>
  <c r="Q73" i="1"/>
  <c r="T23" i="1"/>
  <c r="AP72" i="4" l="1"/>
  <c r="U23" i="1"/>
  <c r="X23" i="1" s="1"/>
  <c r="X73" i="1" s="1"/>
  <c r="W73" i="1"/>
  <c r="U73" i="1" l="1"/>
  <c r="AJ72" i="4"/>
  <c r="AF72" i="4"/>
  <c r="AN72" i="4"/>
</calcChain>
</file>

<file path=xl/sharedStrings.xml><?xml version="1.0" encoding="utf-8"?>
<sst xmlns="http://schemas.openxmlformats.org/spreadsheetml/2006/main" count="754" uniqueCount="309">
  <si>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</si>
  <si>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</si>
  <si>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</si>
  <si>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</si>
  <si>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</si>
  <si>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</si>
  <si>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</si>
  <si>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</si>
  <si>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</si>
  <si>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</si>
  <si>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</si>
  <si>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</si>
  <si>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</si>
  <si>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</si>
  <si>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</si>
  <si>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</si>
  <si>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</si>
  <si>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</si>
  <si>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</si>
  <si>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</si>
  <si>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</si>
  <si>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</si>
  <si>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</si>
  <si>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</si>
  <si>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</si>
  <si>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</si>
  <si>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</si>
  <si>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</si>
  <si>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</si>
  <si>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</si>
  <si>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</si>
  <si>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</si>
  <si>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</si>
  <si>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</si>
  <si>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</si>
  <si>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</si>
  <si>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</si>
  <si>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</si>
  <si>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</si>
  <si>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</si>
  <si>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</si>
  <si>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</si>
  <si>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</si>
  <si>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</si>
  <si>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</si>
  <si>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</si>
  <si>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</si>
  <si>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</si>
  <si>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</si>
  <si>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</si>
  <si>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</si>
  <si>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</si>
  <si>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</si>
  <si>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</si>
  <si>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</si>
  <si>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</si>
  <si>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</si>
  <si>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</si>
  <si>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</si>
  <si>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</si>
  <si>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</si>
  <si>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</si>
  <si>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</si>
  <si>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</si>
  <si>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</si>
  <si>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</si>
  <si>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</si>
  <si>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</si>
  <si>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</si>
  <si>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</si>
  <si>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</si>
  <si>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</si>
  <si>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</si>
  <si>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</si>
  <si>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</si>
  <si>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</si>
  <si>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</si>
  <si>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</si>
  <si>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</si>
  <si>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</si>
  <si>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</si>
  <si>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</si>
  <si>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</si>
  <si>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</si>
  <si>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</si>
  <si>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</si>
  <si>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</si>
  <si>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</si>
  <si>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</si>
  <si>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</si>
  <si>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</si>
  <si>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</si>
  <si>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</si>
  <si>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</si>
  <si>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</si>
  <si>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</si>
  <si>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</si>
  <si>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</si>
  <si>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</si>
  <si>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</si>
  <si>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</si>
  <si>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</si>
  <si>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</si>
  <si>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</si>
  <si>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</si>
  <si>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</si>
  <si>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</si>
  <si>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</si>
  <si>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</si>
  <si>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</si>
  <si>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</si>
  <si>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</si>
  <si>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</si>
  <si>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</si>
  <si>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</si>
  <si>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</si>
  <si>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</si>
  <si>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</si>
  <si>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</si>
  <si>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</si>
  <si>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</si>
  <si>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</si>
  <si>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</si>
  <si>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</si>
  <si>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</si>
  <si>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</si>
  <si>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</si>
  <si>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</si>
  <si>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</si>
  <si>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</si>
  <si>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</si>
  <si>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</si>
  <si>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</si>
  <si>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</si>
  <si>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</si>
  <si>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</si>
  <si>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</si>
  <si>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</si>
  <si>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</si>
  <si>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</si>
  <si>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</si>
  <si>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</si>
  <si>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</si>
  <si>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</si>
  <si>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</si>
  <si>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</si>
  <si>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</si>
  <si>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</si>
  <si>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</si>
  <si>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</si>
  <si>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</si>
  <si>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</si>
  <si>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</si>
  <si>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</si>
  <si>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</si>
  <si>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</si>
  <si>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</si>
  <si>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</si>
  <si>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</si>
  <si>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</si>
  <si>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</si>
  <si>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</si>
  <si>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</si>
  <si>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</si>
  <si>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</si>
  <si>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</si>
  <si>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</si>
  <si>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</si>
  <si>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</si>
  <si>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</si>
  <si>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</si>
  <si>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</si>
  <si>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</si>
  <si>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</si>
  <si>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</si>
  <si>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</si>
  <si>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</si>
  <si>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</si>
  <si>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</si>
  <si>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</si>
  <si>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</si>
  <si>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</si>
  <si>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</si>
  <si>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</si>
  <si>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</si>
  <si>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</si>
  <si>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</si>
  <si>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</si>
  <si>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</si>
  <si>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</si>
  <si>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</si>
  <si>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</si>
  <si>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</si>
  <si>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</si>
  <si>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</si>
  <si>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</si>
  <si>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</si>
  <si>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</si>
  <si>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</si>
  <si>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</si>
  <si>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</si>
  <si>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</si>
  <si>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</si>
  <si>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</si>
  <si>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</si>
  <si>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</si>
  <si>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</si>
  <si>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</si>
  <si>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</si>
  <si>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</si>
  <si>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</si>
  <si>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</si>
  <si>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</si>
  <si>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</si>
  <si>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</si>
  <si>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</si>
  <si>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</si>
  <si>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</si>
  <si>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</si>
  <si>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</si>
  <si>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</si>
  <si>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</si>
  <si>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</si>
  <si>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</si>
  <si>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</si>
  <si>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</si>
  <si>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</si>
  <si>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</si>
  <si>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</si>
  <si>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</si>
  <si>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</si>
  <si>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</si>
  <si>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</si>
  <si>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</si>
  <si>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</si>
  <si>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</si>
  <si>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</si>
  <si>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</si>
  <si>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</si>
  <si>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</si>
  <si>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</si>
  <si>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</si>
  <si>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</si>
  <si>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</si>
  <si>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</si>
  <si>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</si>
  <si>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</si>
  <si>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</si>
  <si>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</si>
  <si>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</si>
  <si>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</si>
  <si>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</si>
  <si>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</si>
  <si>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</si>
  <si>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</si>
  <si>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</si>
  <si>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</si>
  <si>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</si>
  <si>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</si>
  <si>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</si>
  <si>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</si>
  <si>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</si>
  <si>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</si>
  <si>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</si>
  <si>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</si>
  <si>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</si>
  <si>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</si>
  <si>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</si>
  <si>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</si>
  <si>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</si>
  <si>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</si>
  <si>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</si>
  <si>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</si>
  <si>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</si>
  <si>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</si>
  <si>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</si>
  <si>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</si>
  <si>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</si>
  <si>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</si>
  <si>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</si>
  <si>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</si>
  <si>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</si>
  <si>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</si>
  <si>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</si>
  <si>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</si>
  <si>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</si>
  <si>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</si>
  <si>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</si>
  <si>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</si>
  <si>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</si>
  <si>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</si>
  <si>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</si>
  <si>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</si>
  <si>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</si>
  <si>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</si>
  <si>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</si>
  <si>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</si>
  <si>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</si>
  <si>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</si>
  <si>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</si>
  <si>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</si>
  <si>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</si>
  <si>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</si>
  <si>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</si>
  <si>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</si>
  <si>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TAR: Įsakymas 2016-05-26 Nr. 1K-203)</t>
  </si>
  <si>
    <t>3 Forma (galiojanti forma komandiruotėms nuo 2016-05-28 iki 2016-09-30)</t>
  </si>
  <si>
    <t>4 Forma (galiojanti forma komandiruotėms nuo 2016-05-28 iki 2016-09-30)</t>
  </si>
  <si>
    <t>5 Forma (galiojanti forma komandiruotėms nuo 2016-05-28 iki 2016-09-30)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</si>
</sst>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50">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 fontId="15" fillId="5"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30" fillId="0" borderId="0" xfId="0" applyFont="1"/>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6" fillId="0" borderId="36" xfId="0" applyFont="1" applyBorder="1" applyAlignment="1" applyProtection="1">
      <alignment horizontal="left"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0" fillId="0" borderId="12"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1" sqref="Y1"/>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39" x14ac:dyDescent="0.25">
      <c r="A1" s="25"/>
      <c r="B1" s="25"/>
      <c r="C1" s="25"/>
      <c r="D1" s="25"/>
      <c r="E1" s="25"/>
      <c r="F1" s="25"/>
      <c r="G1" s="25"/>
      <c r="H1" s="25"/>
      <c r="I1" s="25"/>
      <c r="J1" s="25"/>
      <c r="K1" s="25"/>
      <c r="L1" s="25"/>
      <c r="M1" s="25"/>
      <c r="N1" s="25"/>
      <c r="O1" s="25"/>
      <c r="P1" s="25"/>
      <c r="Q1" s="25"/>
      <c r="R1" s="25"/>
      <c r="S1" s="25"/>
      <c r="T1" s="25"/>
      <c r="U1" s="25"/>
      <c r="V1" s="25"/>
      <c r="W1" s="25"/>
      <c r="X1" s="25"/>
      <c r="Y1" s="26" t="s">
        <v>306</v>
      </c>
    </row>
    <row r="2" spans="1:25" ht="15.75" x14ac:dyDescent="0.25">
      <c r="A2" s="100" t="s">
        <v>24</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25">
      <c r="A3" s="25"/>
      <c r="B3" s="25"/>
      <c r="C3" s="25"/>
      <c r="D3" s="25"/>
      <c r="E3" s="25"/>
      <c r="F3" s="25"/>
      <c r="G3" s="101" t="s">
        <v>286</v>
      </c>
      <c r="H3" s="101"/>
      <c r="I3" s="101"/>
      <c r="J3" s="101"/>
      <c r="K3" s="101"/>
      <c r="L3" s="101"/>
      <c r="M3" s="101"/>
      <c r="N3" s="101"/>
      <c r="O3" s="101"/>
      <c r="P3" s="101"/>
      <c r="Q3" s="101"/>
      <c r="R3" s="101"/>
      <c r="S3" s="101"/>
      <c r="T3" s="101"/>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102" t="s">
        <v>25</v>
      </c>
      <c r="M9" s="102"/>
      <c r="N9" s="102"/>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19" t="s">
        <v>289</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5" x14ac:dyDescent="0.25">
      <c r="A12" s="87" t="s">
        <v>290</v>
      </c>
      <c r="B12" s="88"/>
      <c r="C12" s="36" t="s">
        <v>291</v>
      </c>
      <c r="D12" s="120"/>
      <c r="E12" s="120"/>
      <c r="F12" s="120"/>
      <c r="G12" s="120"/>
      <c r="H12" s="120"/>
      <c r="I12" s="120"/>
      <c r="J12" s="120"/>
      <c r="K12" s="120"/>
      <c r="L12" s="120"/>
      <c r="M12" s="120"/>
      <c r="N12" s="120"/>
      <c r="O12" s="120"/>
      <c r="P12" s="120"/>
      <c r="Q12" s="120"/>
      <c r="R12" s="120"/>
      <c r="S12" s="120"/>
      <c r="T12" s="120"/>
      <c r="U12" s="120"/>
      <c r="V12" s="120"/>
      <c r="W12" s="120"/>
      <c r="X12" s="120"/>
      <c r="Y12" s="121"/>
    </row>
    <row r="13" spans="1:25" ht="15.75" thickBot="1" x14ac:dyDescent="0.3">
      <c r="A13" s="89"/>
      <c r="B13" s="90"/>
      <c r="C13" s="37" t="s">
        <v>292</v>
      </c>
      <c r="D13" s="85"/>
      <c r="E13" s="85"/>
      <c r="F13" s="85"/>
      <c r="G13" s="85"/>
      <c r="H13" s="85"/>
      <c r="I13" s="85"/>
      <c r="J13" s="85"/>
      <c r="K13" s="85"/>
      <c r="L13" s="85"/>
      <c r="M13" s="85"/>
      <c r="N13" s="85"/>
      <c r="O13" s="85"/>
      <c r="P13" s="85"/>
      <c r="Q13" s="85"/>
      <c r="R13" s="85"/>
      <c r="S13" s="85"/>
      <c r="T13" s="85"/>
      <c r="U13" s="85"/>
      <c r="V13" s="85"/>
      <c r="W13" s="85"/>
      <c r="X13" s="85"/>
      <c r="Y13" s="86"/>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76" t="s">
        <v>293</v>
      </c>
      <c r="B15" s="77"/>
      <c r="C15" s="38" t="s">
        <v>291</v>
      </c>
      <c r="D15" s="77"/>
      <c r="E15" s="77"/>
      <c r="F15" s="77"/>
      <c r="G15" s="77"/>
      <c r="H15" s="77"/>
      <c r="I15" s="77"/>
      <c r="J15" s="77"/>
      <c r="K15" s="77"/>
      <c r="L15" s="77"/>
      <c r="M15" s="77"/>
      <c r="N15" s="77"/>
      <c r="O15" s="77"/>
      <c r="P15" s="77"/>
      <c r="Q15" s="77"/>
      <c r="R15" s="77"/>
      <c r="S15" s="77"/>
      <c r="T15" s="77"/>
      <c r="U15" s="77"/>
      <c r="V15" s="77"/>
      <c r="W15" s="77"/>
      <c r="X15" s="77"/>
      <c r="Y15" s="80"/>
    </row>
    <row r="16" spans="1:25" ht="15.75" thickBot="1" x14ac:dyDescent="0.3">
      <c r="A16" s="78"/>
      <c r="B16" s="79"/>
      <c r="C16" s="39" t="s">
        <v>292</v>
      </c>
      <c r="D16" s="79"/>
      <c r="E16" s="79"/>
      <c r="F16" s="79"/>
      <c r="G16" s="79"/>
      <c r="H16" s="79"/>
      <c r="I16" s="79"/>
      <c r="J16" s="79"/>
      <c r="K16" s="79"/>
      <c r="L16" s="79"/>
      <c r="M16" s="79"/>
      <c r="N16" s="79"/>
      <c r="O16" s="79"/>
      <c r="P16" s="79"/>
      <c r="Q16" s="79"/>
      <c r="R16" s="79"/>
      <c r="S16" s="79"/>
      <c r="T16" s="79"/>
      <c r="U16" s="79"/>
      <c r="V16" s="79"/>
      <c r="W16" s="79"/>
      <c r="X16" s="79"/>
      <c r="Y16" s="81"/>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94" t="s">
        <v>294</v>
      </c>
      <c r="B18" s="94"/>
      <c r="C18" s="94"/>
      <c r="D18" s="94"/>
      <c r="E18" s="94"/>
      <c r="F18" s="94"/>
      <c r="G18" s="94"/>
      <c r="H18" s="94"/>
      <c r="I18" s="94"/>
      <c r="J18" s="94"/>
      <c r="K18" s="94"/>
      <c r="L18" s="94"/>
      <c r="M18" s="94"/>
      <c r="N18" s="94"/>
      <c r="O18" s="94"/>
      <c r="P18" s="94"/>
      <c r="Q18" s="94"/>
      <c r="R18" s="94"/>
      <c r="S18" s="94"/>
      <c r="T18" s="94"/>
      <c r="U18" s="94"/>
      <c r="V18" s="94"/>
      <c r="W18" s="94"/>
      <c r="X18" s="94"/>
      <c r="Y18" s="94"/>
    </row>
    <row r="19" spans="1:27" ht="91.5" customHeight="1" x14ac:dyDescent="0.25">
      <c r="A19" s="106" t="s">
        <v>232</v>
      </c>
      <c r="B19" s="108" t="s">
        <v>233</v>
      </c>
      <c r="C19" s="110" t="s">
        <v>234</v>
      </c>
      <c r="D19" s="82" t="s">
        <v>235</v>
      </c>
      <c r="E19" s="112" t="s">
        <v>236</v>
      </c>
      <c r="F19" s="113"/>
      <c r="G19" s="82" t="s">
        <v>237</v>
      </c>
      <c r="H19" s="82" t="s">
        <v>238</v>
      </c>
      <c r="I19" s="82" t="s">
        <v>217</v>
      </c>
      <c r="J19" s="91" t="s">
        <v>239</v>
      </c>
      <c r="K19" s="91" t="s">
        <v>240</v>
      </c>
      <c r="L19" s="91" t="s">
        <v>300</v>
      </c>
      <c r="M19" s="91" t="s">
        <v>241</v>
      </c>
      <c r="N19" s="91" t="s">
        <v>242</v>
      </c>
      <c r="O19" s="91" t="s">
        <v>244</v>
      </c>
      <c r="P19" s="91" t="s">
        <v>246</v>
      </c>
      <c r="Q19" s="82" t="s">
        <v>247</v>
      </c>
      <c r="R19" s="82" t="s">
        <v>248</v>
      </c>
      <c r="S19" s="82" t="s">
        <v>245</v>
      </c>
      <c r="T19" s="82" t="s">
        <v>249</v>
      </c>
      <c r="U19" s="82" t="s">
        <v>221</v>
      </c>
      <c r="V19" s="82" t="s">
        <v>250</v>
      </c>
      <c r="W19" s="82" t="s">
        <v>222</v>
      </c>
      <c r="X19" s="82" t="s">
        <v>304</v>
      </c>
      <c r="Y19" s="116" t="s">
        <v>223</v>
      </c>
    </row>
    <row r="20" spans="1:27" ht="74.25" customHeight="1" x14ac:dyDescent="0.25">
      <c r="A20" s="107"/>
      <c r="B20" s="109"/>
      <c r="C20" s="111"/>
      <c r="D20" s="83"/>
      <c r="E20" s="114"/>
      <c r="F20" s="115"/>
      <c r="G20" s="83"/>
      <c r="H20" s="83"/>
      <c r="I20" s="83"/>
      <c r="J20" s="92"/>
      <c r="K20" s="92"/>
      <c r="L20" s="92"/>
      <c r="M20" s="92"/>
      <c r="N20" s="92"/>
      <c r="O20" s="92"/>
      <c r="P20" s="92"/>
      <c r="Q20" s="83"/>
      <c r="R20" s="83"/>
      <c r="S20" s="83"/>
      <c r="T20" s="83"/>
      <c r="U20" s="83"/>
      <c r="V20" s="83"/>
      <c r="W20" s="83"/>
      <c r="X20" s="83"/>
      <c r="Y20" s="117"/>
    </row>
    <row r="21" spans="1:27" x14ac:dyDescent="0.25">
      <c r="A21" s="107"/>
      <c r="B21" s="109"/>
      <c r="C21" s="111"/>
      <c r="D21" s="84"/>
      <c r="E21" s="40" t="s">
        <v>0</v>
      </c>
      <c r="F21" s="40" t="s">
        <v>1</v>
      </c>
      <c r="G21" s="84"/>
      <c r="H21" s="84"/>
      <c r="I21" s="84"/>
      <c r="J21" s="93"/>
      <c r="K21" s="93"/>
      <c r="L21" s="93"/>
      <c r="M21" s="93"/>
      <c r="N21" s="93"/>
      <c r="O21" s="93"/>
      <c r="P21" s="93"/>
      <c r="Q21" s="84"/>
      <c r="R21" s="84"/>
      <c r="S21" s="84"/>
      <c r="T21" s="84"/>
      <c r="U21" s="84"/>
      <c r="V21" s="84"/>
      <c r="W21" s="84"/>
      <c r="X21" s="84"/>
      <c r="Y21" s="118"/>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57</v>
      </c>
      <c r="U23" s="46">
        <f>(T23*(I23-0.5)*(K23/100))</f>
        <v>28.5</v>
      </c>
      <c r="V23" s="46">
        <f>VLOOKUP(C23,'Įkainiai ir sąrašas'!$A$2:$D$177,4,FALSE)</f>
        <v>197</v>
      </c>
      <c r="W23" s="46">
        <f>V23*(I23-1)*(P23/100)</f>
        <v>0</v>
      </c>
      <c r="X23" s="46">
        <f>Q23+R23+S23+U23+W23</f>
        <v>697.65000000000009</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57</v>
      </c>
      <c r="U24" s="46" t="e">
        <f t="shared" ref="U24:U72" si="3">(T24*(I24-0.5)*(K24/100))</f>
        <v>#VALUE!</v>
      </c>
      <c r="V24" s="46">
        <f>VLOOKUP(C24,'Įkainiai ir sąrašas'!$A$2:$D$177,4,FALSE)</f>
        <v>197</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34</v>
      </c>
      <c r="U25" s="46">
        <f t="shared" si="3"/>
        <v>0</v>
      </c>
      <c r="V25" s="46">
        <f>VLOOKUP(C25,'Įkainiai ir sąrašas'!$A$2:$D$177,4,FALSE)</f>
        <v>154</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47</v>
      </c>
      <c r="U26" s="46">
        <f t="shared" si="3"/>
        <v>0</v>
      </c>
      <c r="V26" s="46">
        <f>VLOOKUP(C26,'Įkainiai ir sąrašas'!$A$2:$D$177,4,FALSE)</f>
        <v>174</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44</v>
      </c>
      <c r="U27" s="46">
        <f t="shared" si="3"/>
        <v>110</v>
      </c>
      <c r="V27" s="46">
        <f>VLOOKUP(C27,'Įkainiai ir sąrašas'!$A$2:$D$177,4,FALSE)</f>
        <v>145</v>
      </c>
      <c r="W27" s="46">
        <f t="shared" si="4"/>
        <v>290</v>
      </c>
      <c r="X27" s="46">
        <f t="shared" si="5"/>
        <v>943.45</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44</v>
      </c>
      <c r="U28" s="46">
        <f t="shared" si="3"/>
        <v>110</v>
      </c>
      <c r="V28" s="46">
        <f>VLOOKUP(C28,'Įkainiai ir sąrašas'!$A$2:$D$177,4,FALSE)</f>
        <v>145</v>
      </c>
      <c r="W28" s="46">
        <f t="shared" si="4"/>
        <v>290</v>
      </c>
      <c r="X28" s="46">
        <f t="shared" si="5"/>
        <v>415.45</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103" t="s">
        <v>23</v>
      </c>
      <c r="B73" s="104"/>
      <c r="C73" s="105"/>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97" t="s">
        <v>243</v>
      </c>
      <c r="B74" s="97"/>
      <c r="C74" s="97"/>
      <c r="D74" s="97"/>
      <c r="E74" s="97"/>
      <c r="F74" s="97"/>
      <c r="G74" s="97"/>
      <c r="H74" s="97"/>
      <c r="I74" s="97"/>
      <c r="J74" s="97"/>
      <c r="K74" s="97"/>
      <c r="L74" s="97"/>
      <c r="M74" s="97"/>
      <c r="N74" s="97"/>
      <c r="O74" s="97"/>
      <c r="P74" s="97"/>
      <c r="Q74" s="97"/>
      <c r="R74" s="97"/>
      <c r="S74" s="97"/>
      <c r="T74" s="97"/>
      <c r="U74" s="97"/>
      <c r="V74" s="97"/>
      <c r="W74" s="97"/>
      <c r="X74" s="97"/>
      <c r="Y74" s="97"/>
      <c r="Z74" s="1"/>
      <c r="AA74" s="3"/>
    </row>
    <row r="75" spans="1:27" ht="45" customHeight="1" x14ac:dyDescent="0.25">
      <c r="A75" s="98" t="s">
        <v>296</v>
      </c>
      <c r="B75" s="98"/>
      <c r="C75" s="98"/>
      <c r="D75" s="98"/>
      <c r="E75" s="98"/>
      <c r="F75" s="98"/>
      <c r="G75" s="98"/>
      <c r="H75" s="98"/>
      <c r="I75" s="98"/>
      <c r="J75" s="98"/>
      <c r="K75" s="98"/>
      <c r="L75" s="98"/>
      <c r="M75" s="98"/>
      <c r="N75" s="98"/>
      <c r="O75" s="98"/>
      <c r="P75" s="98"/>
      <c r="Q75" s="98"/>
      <c r="R75" s="98"/>
      <c r="S75" s="98"/>
      <c r="T75" s="98"/>
      <c r="U75" s="98"/>
      <c r="V75" s="98"/>
      <c r="W75" s="98"/>
      <c r="X75" s="98"/>
      <c r="Y75" s="98"/>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99" t="s">
        <v>287</v>
      </c>
      <c r="B77" s="99"/>
      <c r="C77" s="99"/>
      <c r="D77" s="99"/>
      <c r="E77" s="99"/>
      <c r="F77" s="99"/>
      <c r="G77" s="99"/>
      <c r="H77" s="99"/>
      <c r="I77" s="99"/>
      <c r="J77" s="99"/>
      <c r="K77" s="99"/>
      <c r="L77" s="99"/>
      <c r="M77" s="99"/>
      <c r="N77" s="99"/>
      <c r="O77" s="99"/>
      <c r="P77" s="99"/>
      <c r="Q77" s="99"/>
      <c r="R77" s="99"/>
      <c r="S77" s="99"/>
      <c r="T77" s="99"/>
      <c r="U77" s="99"/>
      <c r="V77" s="99"/>
      <c r="W77" s="99"/>
      <c r="X77" s="99"/>
      <c r="Y77" s="99"/>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95"/>
      <c r="B79" s="95"/>
      <c r="C79" s="95"/>
      <c r="D79" s="95"/>
      <c r="E79" s="95"/>
      <c r="F79" s="95"/>
      <c r="G79" s="95"/>
      <c r="H79" s="49"/>
      <c r="I79" s="49"/>
      <c r="J79" s="49"/>
      <c r="K79" s="49"/>
      <c r="L79" s="49"/>
      <c r="M79" s="49"/>
      <c r="N79" s="49"/>
      <c r="O79" s="49"/>
      <c r="P79" s="49"/>
      <c r="Q79" s="49"/>
      <c r="R79" s="49"/>
      <c r="S79" s="49"/>
      <c r="T79" s="49"/>
      <c r="U79" s="49"/>
      <c r="V79" s="49"/>
      <c r="W79" s="95"/>
      <c r="X79" s="95"/>
      <c r="Y79" s="95"/>
      <c r="Z79" s="3"/>
      <c r="AA79" s="3"/>
    </row>
    <row r="80" spans="1:27" x14ac:dyDescent="0.25">
      <c r="A80" s="96" t="s">
        <v>251</v>
      </c>
      <c r="B80" s="96"/>
      <c r="C80" s="96"/>
      <c r="D80" s="96"/>
      <c r="E80" s="96"/>
      <c r="F80" s="96"/>
      <c r="G80" s="96"/>
      <c r="H80" s="49"/>
      <c r="I80" s="49"/>
      <c r="J80" s="49"/>
      <c r="K80" s="49"/>
      <c r="L80" s="49"/>
      <c r="M80" s="49"/>
      <c r="N80" s="49"/>
      <c r="O80" s="49"/>
      <c r="P80" s="49"/>
      <c r="Q80" s="49"/>
      <c r="R80" s="49"/>
      <c r="S80" s="49"/>
      <c r="T80" s="49"/>
      <c r="U80" s="49"/>
      <c r="V80" s="49"/>
      <c r="W80" s="96" t="s">
        <v>224</v>
      </c>
      <c r="X80" s="96"/>
      <c r="Y80" s="96"/>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 ref="W80:Y80"/>
    <mergeCell ref="A74:Y74"/>
    <mergeCell ref="A75:Y75"/>
    <mergeCell ref="A79:G79"/>
    <mergeCell ref="A80:G80"/>
    <mergeCell ref="A77:Y77"/>
    <mergeCell ref="K19:K21"/>
    <mergeCell ref="L19:L21"/>
    <mergeCell ref="X19:X21"/>
    <mergeCell ref="A18:Y18"/>
    <mergeCell ref="W79:Y79"/>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Q6" sqref="AQ6"/>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307</v>
      </c>
    </row>
    <row r="2" spans="1:43" ht="15.75" x14ac:dyDescent="0.25">
      <c r="A2" s="100" t="s">
        <v>272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row>
    <row r="3" spans="1:43" x14ac:dyDescent="0.25">
      <c r="A3" s="25"/>
      <c r="B3" s="25"/>
      <c r="C3" s="25"/>
      <c r="D3" s="25"/>
      <c r="E3" s="25"/>
      <c r="F3" s="25"/>
      <c r="G3" s="25"/>
      <c r="H3" s="25"/>
      <c r="I3" s="101" t="s">
        <v>286</v>
      </c>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3" t="s">
        <v>284</v>
      </c>
      <c r="S5" s="133"/>
      <c r="T5" s="30" t="s">
        <v>1</v>
      </c>
      <c r="U5" s="133"/>
      <c r="V5" s="133"/>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4" t="s">
        <v>282</v>
      </c>
      <c r="S6" s="134"/>
      <c r="T6" s="31"/>
      <c r="U6" s="134" t="s">
        <v>283</v>
      </c>
      <c r="V6" s="134"/>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3" t="s">
        <v>27</v>
      </c>
      <c r="S8" s="133"/>
      <c r="T8" s="30" t="s">
        <v>28</v>
      </c>
      <c r="U8" s="133" t="s">
        <v>27</v>
      </c>
      <c r="V8" s="133"/>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39" t="s">
        <v>25</v>
      </c>
      <c r="R9" s="139"/>
      <c r="S9" s="139"/>
      <c r="T9" s="139"/>
      <c r="U9" s="139"/>
      <c r="V9" s="139"/>
      <c r="W9" s="139"/>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19" t="s">
        <v>289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row>
    <row r="11" spans="1:43" x14ac:dyDescent="0.25">
      <c r="A11" s="87" t="s">
        <v>290</v>
      </c>
      <c r="B11" s="88"/>
      <c r="C11" s="36" t="s">
        <v>291</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row>
    <row r="12" spans="1:43" ht="15.75" thickBot="1" x14ac:dyDescent="0.3">
      <c r="A12" s="89"/>
      <c r="B12" s="90"/>
      <c r="C12" s="37" t="s">
        <v>292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6"/>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76" t="s">
        <v>295</v>
      </c>
      <c r="B14" s="77"/>
      <c r="C14" s="36" t="s">
        <v>291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1"/>
    </row>
    <row r="15" spans="1:43" ht="15.75" thickBot="1" x14ac:dyDescent="0.3">
      <c r="A15" s="78"/>
      <c r="B15" s="79"/>
      <c r="C15" s="37" t="s">
        <v>292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6"/>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94" t="s">
        <v>294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row>
    <row r="18" spans="1:45" ht="91.5" customHeight="1" x14ac:dyDescent="0.25">
      <c r="A18" s="106" t="s">
        <v>252</v>
      </c>
      <c r="B18" s="108" t="s">
        <v>253</v>
      </c>
      <c r="C18" s="112" t="s">
        <v>254</v>
      </c>
      <c r="D18" s="126"/>
      <c r="E18" s="112" t="s">
        <v>255</v>
      </c>
      <c r="F18" s="126"/>
      <c r="G18" s="112" t="s">
        <v>256</v>
      </c>
      <c r="H18" s="113"/>
      <c r="I18" s="82" t="s">
        <v>257</v>
      </c>
      <c r="J18" s="82" t="s">
        <v>258</v>
      </c>
      <c r="K18" s="82" t="s">
        <v>259</v>
      </c>
      <c r="L18" s="110" t="s">
        <v>217</v>
      </c>
      <c r="M18" s="110"/>
      <c r="N18" s="129" t="s">
        <v>263</v>
      </c>
      <c r="O18" s="129"/>
      <c r="P18" s="122" t="s">
        <v>264</v>
      </c>
      <c r="Q18" s="113"/>
      <c r="R18" s="122" t="s">
        <v>303</v>
      </c>
      <c r="S18" s="113"/>
      <c r="T18" s="122" t="s">
        <v>261</v>
      </c>
      <c r="U18" s="113"/>
      <c r="V18" s="122" t="s">
        <v>262</v>
      </c>
      <c r="W18" s="113"/>
      <c r="X18" s="122" t="s">
        <v>265</v>
      </c>
      <c r="Y18" s="113"/>
      <c r="Z18" s="122" t="s">
        <v>267</v>
      </c>
      <c r="AA18" s="113"/>
      <c r="AB18" s="135" t="s">
        <v>268</v>
      </c>
      <c r="AC18" s="136"/>
      <c r="AD18" s="112" t="s">
        <v>269</v>
      </c>
      <c r="AE18" s="126"/>
      <c r="AF18" s="112" t="s">
        <v>270</v>
      </c>
      <c r="AG18" s="126"/>
      <c r="AH18" s="112" t="s">
        <v>271</v>
      </c>
      <c r="AI18" s="126"/>
      <c r="AJ18" s="112" t="s">
        <v>225</v>
      </c>
      <c r="AK18" s="126"/>
      <c r="AL18" s="112" t="s">
        <v>228</v>
      </c>
      <c r="AM18" s="126"/>
      <c r="AN18" s="112" t="s">
        <v>229</v>
      </c>
      <c r="AO18" s="126"/>
      <c r="AP18" s="82" t="s">
        <v>304</v>
      </c>
      <c r="AQ18" s="116" t="s">
        <v>223</v>
      </c>
    </row>
    <row r="19" spans="1:45" ht="74.25" customHeight="1" x14ac:dyDescent="0.25">
      <c r="A19" s="107"/>
      <c r="B19" s="109"/>
      <c r="C19" s="127"/>
      <c r="D19" s="128"/>
      <c r="E19" s="127"/>
      <c r="F19" s="128"/>
      <c r="G19" s="114"/>
      <c r="H19" s="115"/>
      <c r="I19" s="83"/>
      <c r="J19" s="83"/>
      <c r="K19" s="83"/>
      <c r="L19" s="111"/>
      <c r="M19" s="111"/>
      <c r="N19" s="130"/>
      <c r="O19" s="130"/>
      <c r="P19" s="123"/>
      <c r="Q19" s="124"/>
      <c r="R19" s="123"/>
      <c r="S19" s="124"/>
      <c r="T19" s="123"/>
      <c r="U19" s="124"/>
      <c r="V19" s="123"/>
      <c r="W19" s="124"/>
      <c r="X19" s="123"/>
      <c r="Y19" s="124"/>
      <c r="Z19" s="123"/>
      <c r="AA19" s="124"/>
      <c r="AB19" s="137"/>
      <c r="AC19" s="138"/>
      <c r="AD19" s="127"/>
      <c r="AE19" s="128"/>
      <c r="AF19" s="127"/>
      <c r="AG19" s="128"/>
      <c r="AH19" s="127"/>
      <c r="AI19" s="128"/>
      <c r="AJ19" s="127"/>
      <c r="AK19" s="128"/>
      <c r="AL19" s="127"/>
      <c r="AM19" s="128"/>
      <c r="AN19" s="127"/>
      <c r="AO19" s="128"/>
      <c r="AP19" s="83"/>
      <c r="AQ19" s="117"/>
    </row>
    <row r="20" spans="1:45" ht="27.75" customHeight="1" x14ac:dyDescent="0.25">
      <c r="A20" s="107"/>
      <c r="B20" s="109"/>
      <c r="C20" s="54" t="s">
        <v>29</v>
      </c>
      <c r="D20" s="54" t="s">
        <v>30</v>
      </c>
      <c r="E20" s="54" t="s">
        <v>29</v>
      </c>
      <c r="F20" s="54" t="s">
        <v>30</v>
      </c>
      <c r="G20" s="40" t="s">
        <v>0</v>
      </c>
      <c r="H20" s="40" t="s">
        <v>1</v>
      </c>
      <c r="I20" s="84"/>
      <c r="J20" s="84"/>
      <c r="K20" s="84"/>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84"/>
      <c r="AQ20" s="118"/>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44</v>
      </c>
      <c r="AI22" s="46">
        <f>VLOOKUP(D22,'Įkainiai ir sąrašas'!$A$2:$D$177,3,FALSE)</f>
        <v>38</v>
      </c>
      <c r="AJ22" s="46">
        <f>AH22*(L22-0.5)*(P22/100)</f>
        <v>44</v>
      </c>
      <c r="AK22" s="46">
        <f>AI22*M22*(Q22/100)</f>
        <v>0</v>
      </c>
      <c r="AL22" s="46">
        <f>VLOOKUP(C22,'Įkainiai ir sąrašas'!$A$2:$D$177,4,FALSE)</f>
        <v>145</v>
      </c>
      <c r="AM22" s="46">
        <f>VLOOKUP(D22,'Įkainiai ir sąrašas'!$A$2:$D$177,4,FALSE)</f>
        <v>116</v>
      </c>
      <c r="AN22" s="46">
        <f>AL22*(L22-0.5)*(Z22/100)</f>
        <v>145</v>
      </c>
      <c r="AO22" s="46">
        <f>AM22*(M22-0.5)*(AA22/100)</f>
        <v>348</v>
      </c>
      <c r="AP22" s="46">
        <f>AB22+AC22+AD22+AE22+AF22+AG22+AJ22+AK22+AN22+AO22</f>
        <v>1090.75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57</v>
      </c>
      <c r="AI23" s="46">
        <f>VLOOKUP(D23,'Įkainiai ir sąrašas'!$A$2:$D$177,3,FALSE)</f>
        <v>57</v>
      </c>
      <c r="AJ23" s="46" t="e">
        <f t="shared" ref="AJ23:AJ71" si="6">AH23*(L23-0.5)*(P23/100)</f>
        <v>#VALUE!</v>
      </c>
      <c r="AK23" s="46">
        <f t="shared" ref="AK23:AK71" si="7">AI23*M23*(Q23/100)</f>
        <v>85.5</v>
      </c>
      <c r="AL23" s="46">
        <f>VLOOKUP(C23,'Įkainiai ir sąrašas'!$A$2:$D$177,4,FALSE)</f>
        <v>188</v>
      </c>
      <c r="AM23" s="46">
        <f>VLOOKUP(D23,'Įkainiai ir sąrašas'!$A$2:$D$177,4,FALSE)</f>
        <v>197</v>
      </c>
      <c r="AN23" s="46">
        <f t="shared" ref="AN23:AN71" si="8">AL23*(L23-0.5)*(Z23/100)</f>
        <v>564</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43</v>
      </c>
      <c r="AI24" s="46">
        <f>VLOOKUP(D24,'Įkainiai ir sąrašas'!$A$2:$D$177,3,FALSE)</f>
        <v>53</v>
      </c>
      <c r="AJ24" s="46">
        <f t="shared" si="6"/>
        <v>0</v>
      </c>
      <c r="AK24" s="46">
        <f t="shared" si="7"/>
        <v>0</v>
      </c>
      <c r="AL24" s="46">
        <f>VLOOKUP(C24,'Įkainiai ir sąrašas'!$A$2:$D$177,4,FALSE)</f>
        <v>110</v>
      </c>
      <c r="AM24" s="46">
        <f>VLOOKUP(D24,'Įkainiai ir sąrašas'!$A$2:$D$177,4,FALSE)</f>
        <v>145</v>
      </c>
      <c r="AN24" s="46">
        <f t="shared" si="8"/>
        <v>0</v>
      </c>
      <c r="AO24" s="46">
        <f t="shared" si="9"/>
        <v>290</v>
      </c>
      <c r="AP24" s="46">
        <f t="shared" si="10"/>
        <v>2137.0250000000001</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103" t="s">
        <v>23</v>
      </c>
      <c r="B72" s="104"/>
      <c r="C72" s="105"/>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32" t="s">
        <v>260</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3"/>
      <c r="AS73" s="3"/>
    </row>
    <row r="74" spans="1:45" ht="45" customHeight="1" x14ac:dyDescent="0.25">
      <c r="A74" s="98" t="s">
        <v>266</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99" t="s">
        <v>287</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25"/>
      <c r="B78" s="125"/>
      <c r="C78" s="125"/>
      <c r="D78" s="125"/>
      <c r="E78" s="125"/>
      <c r="F78" s="125"/>
      <c r="G78" s="125"/>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25"/>
      <c r="AP78" s="125"/>
      <c r="AQ78" s="125"/>
      <c r="AR78" s="12"/>
      <c r="AS78" s="3"/>
    </row>
    <row r="79" spans="1:45" x14ac:dyDescent="0.25">
      <c r="A79" s="131" t="s">
        <v>288</v>
      </c>
      <c r="B79" s="131"/>
      <c r="C79" s="131"/>
      <c r="D79" s="131"/>
      <c r="E79" s="131"/>
      <c r="F79" s="131"/>
      <c r="G79" s="131"/>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96" t="s">
        <v>224</v>
      </c>
      <c r="AP79" s="96"/>
      <c r="AQ79" s="96"/>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74:AQ74"/>
    <mergeCell ref="A72:C72"/>
    <mergeCell ref="E18:F19"/>
    <mergeCell ref="R18:S19"/>
    <mergeCell ref="T18:U19"/>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10:AQ10"/>
    <mergeCell ref="A11:B12"/>
    <mergeCell ref="A14:B15"/>
    <mergeCell ref="D11:AQ11"/>
    <mergeCell ref="D12:AQ12"/>
    <mergeCell ref="D14:AQ14"/>
    <mergeCell ref="D15:AQ15"/>
    <mergeCell ref="R5:S5"/>
    <mergeCell ref="U5:V5"/>
    <mergeCell ref="R6:S6"/>
    <mergeCell ref="U6:V6"/>
    <mergeCell ref="R8:S8"/>
    <mergeCell ref="U8:V8"/>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M6" sqref="AM6"/>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308</v>
      </c>
    </row>
    <row r="2" spans="1:39" ht="15.75" x14ac:dyDescent="0.25">
      <c r="A2" s="100" t="s">
        <v>273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39" x14ac:dyDescent="0.25">
      <c r="A3" s="25"/>
      <c r="B3" s="25"/>
      <c r="C3" s="25"/>
      <c r="D3" s="25"/>
      <c r="E3" s="25"/>
      <c r="F3" s="25"/>
      <c r="G3" s="25"/>
      <c r="H3" s="25"/>
      <c r="I3" s="101" t="s">
        <v>286</v>
      </c>
      <c r="J3" s="101"/>
      <c r="K3" s="101"/>
      <c r="L3" s="101"/>
      <c r="M3" s="101"/>
      <c r="N3" s="101"/>
      <c r="O3" s="101"/>
      <c r="P3" s="101"/>
      <c r="Q3" s="101"/>
      <c r="R3" s="101"/>
      <c r="S3" s="101"/>
      <c r="T3" s="101"/>
      <c r="U3" s="101"/>
      <c r="V3" s="101"/>
      <c r="W3" s="101"/>
      <c r="X3" s="101"/>
      <c r="Y3" s="101"/>
      <c r="Z3" s="101"/>
      <c r="AA3" s="101"/>
      <c r="AB3" s="101"/>
      <c r="AC3" s="101"/>
      <c r="AD3" s="101"/>
      <c r="AE3" s="101"/>
      <c r="AF3" s="101"/>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40" t="s">
        <v>285</v>
      </c>
      <c r="R5" s="140"/>
      <c r="S5" s="60"/>
      <c r="T5" s="60" t="s">
        <v>1</v>
      </c>
      <c r="U5" s="140"/>
      <c r="V5" s="140"/>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41" t="s">
        <v>282</v>
      </c>
      <c r="R6" s="141"/>
      <c r="S6" s="60"/>
      <c r="T6" s="60"/>
      <c r="U6" s="141" t="s">
        <v>283</v>
      </c>
      <c r="V6" s="141"/>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102" t="s">
        <v>25</v>
      </c>
      <c r="R9" s="102"/>
      <c r="S9" s="102"/>
      <c r="T9" s="102"/>
      <c r="U9" s="102"/>
      <c r="V9" s="102"/>
      <c r="W9" s="35"/>
      <c r="X9" s="25"/>
      <c r="Y9" s="25"/>
      <c r="Z9" s="25"/>
      <c r="AA9" s="25"/>
      <c r="AB9" s="25"/>
      <c r="AC9" s="25"/>
      <c r="AD9" s="25"/>
      <c r="AE9" s="25"/>
      <c r="AF9" s="25"/>
      <c r="AG9" s="25"/>
      <c r="AH9" s="25"/>
      <c r="AI9" s="25"/>
      <c r="AJ9" s="25"/>
      <c r="AK9" s="25"/>
      <c r="AL9" s="25"/>
      <c r="AM9" s="25"/>
    </row>
    <row r="10" spans="1:39" ht="15.75" thickBot="1" x14ac:dyDescent="0.3">
      <c r="A10" s="119" t="s">
        <v>289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row>
    <row r="11" spans="1:39" x14ac:dyDescent="0.25">
      <c r="A11" s="142" t="s">
        <v>290</v>
      </c>
      <c r="B11" s="143"/>
      <c r="C11" s="64" t="s">
        <v>291</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1"/>
    </row>
    <row r="12" spans="1:39" ht="15.75" thickBot="1" x14ac:dyDescent="0.3">
      <c r="A12" s="144"/>
      <c r="B12" s="145"/>
      <c r="C12" s="65" t="s">
        <v>292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6"/>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76" t="s">
        <v>295</v>
      </c>
      <c r="B14" s="77"/>
      <c r="C14" s="64" t="s">
        <v>291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1"/>
    </row>
    <row r="15" spans="1:39" ht="15.75" thickBot="1" x14ac:dyDescent="0.3">
      <c r="A15" s="78"/>
      <c r="B15" s="79"/>
      <c r="C15" s="65" t="s">
        <v>292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6"/>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94" t="s">
        <v>294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row>
    <row r="18" spans="1:41" ht="91.5" customHeight="1" x14ac:dyDescent="0.25">
      <c r="A18" s="106" t="s">
        <v>252</v>
      </c>
      <c r="B18" s="108" t="s">
        <v>253</v>
      </c>
      <c r="C18" s="112" t="s">
        <v>254</v>
      </c>
      <c r="D18" s="126"/>
      <c r="E18" s="112" t="s">
        <v>255</v>
      </c>
      <c r="F18" s="126"/>
      <c r="G18" s="112" t="s">
        <v>256</v>
      </c>
      <c r="H18" s="113"/>
      <c r="I18" s="82" t="s">
        <v>257</v>
      </c>
      <c r="J18" s="82" t="s">
        <v>258</v>
      </c>
      <c r="K18" s="82" t="s">
        <v>259</v>
      </c>
      <c r="L18" s="110" t="s">
        <v>217</v>
      </c>
      <c r="M18" s="110"/>
      <c r="N18" s="129" t="s">
        <v>263</v>
      </c>
      <c r="O18" s="129"/>
      <c r="P18" s="122" t="s">
        <v>264</v>
      </c>
      <c r="Q18" s="113"/>
      <c r="R18" s="122" t="s">
        <v>303</v>
      </c>
      <c r="S18" s="113"/>
      <c r="T18" s="122" t="s">
        <v>261</v>
      </c>
      <c r="U18" s="113"/>
      <c r="V18" s="122" t="s">
        <v>262</v>
      </c>
      <c r="W18" s="113"/>
      <c r="X18" s="91" t="s">
        <v>265</v>
      </c>
      <c r="Y18" s="113" t="s">
        <v>274</v>
      </c>
      <c r="Z18" s="135" t="s">
        <v>268</v>
      </c>
      <c r="AA18" s="136"/>
      <c r="AB18" s="112" t="s">
        <v>269</v>
      </c>
      <c r="AC18" s="126"/>
      <c r="AD18" s="112" t="s">
        <v>270</v>
      </c>
      <c r="AE18" s="126"/>
      <c r="AF18" s="112" t="s">
        <v>271</v>
      </c>
      <c r="AG18" s="126"/>
      <c r="AH18" s="112" t="s">
        <v>225</v>
      </c>
      <c r="AI18" s="126"/>
      <c r="AJ18" s="126" t="s">
        <v>277</v>
      </c>
      <c r="AK18" s="82" t="s">
        <v>229</v>
      </c>
      <c r="AL18" s="82" t="s">
        <v>304</v>
      </c>
      <c r="AM18" s="116" t="s">
        <v>223</v>
      </c>
    </row>
    <row r="19" spans="1:41" ht="74.25" customHeight="1" x14ac:dyDescent="0.25">
      <c r="A19" s="107"/>
      <c r="B19" s="109"/>
      <c r="C19" s="127"/>
      <c r="D19" s="128"/>
      <c r="E19" s="127"/>
      <c r="F19" s="128"/>
      <c r="G19" s="114"/>
      <c r="H19" s="115"/>
      <c r="I19" s="83"/>
      <c r="J19" s="83"/>
      <c r="K19" s="83"/>
      <c r="L19" s="111"/>
      <c r="M19" s="111"/>
      <c r="N19" s="130"/>
      <c r="O19" s="130"/>
      <c r="P19" s="123"/>
      <c r="Q19" s="124"/>
      <c r="R19" s="123"/>
      <c r="S19" s="124"/>
      <c r="T19" s="123"/>
      <c r="U19" s="124"/>
      <c r="V19" s="123"/>
      <c r="W19" s="124"/>
      <c r="X19" s="93"/>
      <c r="Y19" s="124"/>
      <c r="Z19" s="137"/>
      <c r="AA19" s="138"/>
      <c r="AB19" s="127"/>
      <c r="AC19" s="128"/>
      <c r="AD19" s="127"/>
      <c r="AE19" s="128"/>
      <c r="AF19" s="127"/>
      <c r="AG19" s="128"/>
      <c r="AH19" s="127"/>
      <c r="AI19" s="128"/>
      <c r="AJ19" s="146"/>
      <c r="AK19" s="84"/>
      <c r="AL19" s="83"/>
      <c r="AM19" s="117"/>
    </row>
    <row r="20" spans="1:41" ht="27.75" customHeight="1" x14ac:dyDescent="0.25">
      <c r="A20" s="107"/>
      <c r="B20" s="109"/>
      <c r="C20" s="54" t="s">
        <v>29</v>
      </c>
      <c r="D20" s="54" t="s">
        <v>30</v>
      </c>
      <c r="E20" s="54" t="s">
        <v>29</v>
      </c>
      <c r="F20" s="54" t="s">
        <v>30</v>
      </c>
      <c r="G20" s="40" t="s">
        <v>0</v>
      </c>
      <c r="H20" s="40" t="s">
        <v>1</v>
      </c>
      <c r="I20" s="84"/>
      <c r="J20" s="84"/>
      <c r="K20" s="84"/>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84"/>
      <c r="AM20" s="118"/>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44</v>
      </c>
      <c r="AG22" s="46">
        <f>VLOOKUP(D22,'Įkainiai ir sąrašas'!$A$2:$D$177,3,FALSE)</f>
        <v>57</v>
      </c>
      <c r="AH22" s="46">
        <f t="shared" ref="AH22:AH71" si="1">AF22*L22*(P22/100)</f>
        <v>22</v>
      </c>
      <c r="AI22" s="46">
        <f t="shared" ref="AI22:AI71" si="2">AG22*(M22-0.5)*(Q22/100)</f>
        <v>0</v>
      </c>
      <c r="AJ22" s="46">
        <f>VLOOKUP(D22,'Įkainiai ir sąrašas'!$A$2:$D$177,4,FALSE)</f>
        <v>188</v>
      </c>
      <c r="AK22" s="46">
        <f t="shared" ref="AK22:AK71" si="3">AJ22*(M22-0.5)*(Y22/100)</f>
        <v>752</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57</v>
      </c>
      <c r="AG23" s="46">
        <f>VLOOKUP(D23,'Įkainiai ir sąrašas'!$A$2:$D$177,3,FALSE)</f>
        <v>57</v>
      </c>
      <c r="AH23" s="46" t="e">
        <f t="shared" si="1"/>
        <v>#VALUE!</v>
      </c>
      <c r="AI23" s="46">
        <f t="shared" si="2"/>
        <v>228</v>
      </c>
      <c r="AJ23" s="46">
        <f>VLOOKUP(D23,'Įkainiai ir sąrašas'!$A$2:$D$177,4,FALSE)</f>
        <v>197</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43</v>
      </c>
      <c r="AG24" s="46">
        <f>VLOOKUP(D24,'Įkainiai ir sąrašas'!$A$2:$D$177,3,FALSE)</f>
        <v>53</v>
      </c>
      <c r="AH24" s="46">
        <f t="shared" si="1"/>
        <v>0</v>
      </c>
      <c r="AI24" s="46">
        <f t="shared" si="2"/>
        <v>0</v>
      </c>
      <c r="AJ24" s="46">
        <f>VLOOKUP(D24,'Įkainiai ir sąrašas'!$A$2:$D$177,4,FALSE)</f>
        <v>145</v>
      </c>
      <c r="AK24" s="46">
        <f t="shared" si="3"/>
        <v>580</v>
      </c>
      <c r="AL24" s="46">
        <f t="shared" si="6"/>
        <v>2427.4449999999997</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103" t="s">
        <v>23</v>
      </c>
      <c r="B72" s="104"/>
      <c r="C72" s="105"/>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32" t="s">
        <v>260</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3"/>
      <c r="AO73" s="3"/>
    </row>
    <row r="74" spans="1:45" ht="45" customHeight="1" x14ac:dyDescent="0.25">
      <c r="A74" s="98" t="s">
        <v>279</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99" t="s">
        <v>287</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3"/>
      <c r="AO76" s="3"/>
    </row>
    <row r="77" spans="1:45" ht="15.75" customHeight="1" x14ac:dyDescent="0.25">
      <c r="A77" s="95"/>
      <c r="B77" s="95"/>
      <c r="C77" s="95"/>
      <c r="D77" s="95"/>
      <c r="E77" s="95"/>
      <c r="F77" s="95"/>
      <c r="G77" s="95"/>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95"/>
      <c r="AL77" s="95"/>
      <c r="AM77" s="95"/>
      <c r="AN77" s="11"/>
      <c r="AO77" s="3"/>
      <c r="AP77" s="23"/>
      <c r="AQ77" s="23"/>
      <c r="AR77" s="23"/>
      <c r="AS77" s="23"/>
    </row>
    <row r="78" spans="1:45" x14ac:dyDescent="0.25">
      <c r="A78" s="131" t="s">
        <v>288</v>
      </c>
      <c r="B78" s="131"/>
      <c r="C78" s="131"/>
      <c r="D78" s="131"/>
      <c r="E78" s="131"/>
      <c r="F78" s="131"/>
      <c r="G78" s="131"/>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96" t="s">
        <v>224</v>
      </c>
      <c r="AL78" s="96"/>
      <c r="AM78" s="96"/>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 ref="L18:M19"/>
    <mergeCell ref="A73:AM73"/>
    <mergeCell ref="AB18:AC19"/>
    <mergeCell ref="K18:K20"/>
    <mergeCell ref="V18:W19"/>
    <mergeCell ref="N18:O19"/>
    <mergeCell ref="P18:Q19"/>
    <mergeCell ref="AJ18:AJ19"/>
    <mergeCell ref="AK18:AK19"/>
    <mergeCell ref="A78:G78"/>
    <mergeCell ref="A72:C72"/>
    <mergeCell ref="A76:AM76"/>
    <mergeCell ref="A77:G77"/>
    <mergeCell ref="A74:AM74"/>
    <mergeCell ref="AK77:AM77"/>
    <mergeCell ref="AK78:AM7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9" t="s">
        <v>31</v>
      </c>
      <c r="B1" s="9" t="s">
        <v>32</v>
      </c>
      <c r="C1" s="10" t="s">
        <v>33</v>
      </c>
      <c r="D1" s="10" t="s">
        <v>201</v>
      </c>
      <c r="E1" s="3"/>
      <c r="F1" s="9" t="s">
        <v>205</v>
      </c>
      <c r="G1" s="9" t="s">
        <v>206</v>
      </c>
      <c r="H1" s="3"/>
      <c r="I1" s="147" t="s">
        <v>208</v>
      </c>
      <c r="J1" s="148"/>
      <c r="K1" s="148"/>
      <c r="L1" s="148"/>
      <c r="M1" s="149"/>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v>57</v>
      </c>
      <c r="D2" s="4">
        <v>197</v>
      </c>
      <c r="E2" s="3"/>
      <c r="F2" s="6" t="s">
        <v>207</v>
      </c>
      <c r="G2" s="4"/>
      <c r="H2" s="3"/>
      <c r="I2" s="13" t="s">
        <v>11</v>
      </c>
      <c r="J2" s="13" t="s">
        <v>213</v>
      </c>
      <c r="K2" s="13" t="s">
        <v>214</v>
      </c>
      <c r="L2" s="13" t="s">
        <v>215</v>
      </c>
      <c r="M2" s="13" t="s">
        <v>216</v>
      </c>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v>57</v>
      </c>
      <c r="D3" s="4">
        <v>188</v>
      </c>
      <c r="E3" s="3"/>
      <c r="F3" s="7" t="s">
        <v>12</v>
      </c>
      <c r="G3" s="4">
        <v>528</v>
      </c>
      <c r="H3" s="3"/>
      <c r="I3" s="5" t="s">
        <v>209</v>
      </c>
      <c r="J3" s="2" t="s">
        <v>9</v>
      </c>
      <c r="K3" s="2" t="s">
        <v>9</v>
      </c>
      <c r="L3" s="2" t="s">
        <v>9</v>
      </c>
      <c r="M3" s="5" t="s">
        <v>209</v>
      </c>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v>58</v>
      </c>
      <c r="D4" s="4">
        <v>191</v>
      </c>
      <c r="E4" s="3"/>
      <c r="F4" s="7" t="s">
        <v>13</v>
      </c>
      <c r="G4" s="4">
        <v>664</v>
      </c>
      <c r="H4" s="3"/>
      <c r="I4" s="5" t="s">
        <v>210</v>
      </c>
      <c r="J4" s="2" t="s">
        <v>10</v>
      </c>
      <c r="K4" s="2" t="s">
        <v>10</v>
      </c>
      <c r="L4" s="2" t="s">
        <v>10</v>
      </c>
      <c r="M4" s="5" t="s">
        <v>210</v>
      </c>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v>43</v>
      </c>
      <c r="D5" s="4">
        <v>110</v>
      </c>
      <c r="E5" s="3"/>
      <c r="F5" s="7" t="s">
        <v>14</v>
      </c>
      <c r="G5" s="4">
        <v>795</v>
      </c>
      <c r="H5" s="3"/>
      <c r="I5" s="5" t="s">
        <v>211</v>
      </c>
      <c r="J5" s="2"/>
      <c r="K5" s="2"/>
      <c r="L5" s="2"/>
      <c r="M5" s="5" t="s">
        <v>211</v>
      </c>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v>58</v>
      </c>
      <c r="D6" s="4">
        <v>174</v>
      </c>
      <c r="E6" s="3"/>
      <c r="F6" s="7" t="s">
        <v>15</v>
      </c>
      <c r="G6" s="4">
        <v>1483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v>32</v>
      </c>
      <c r="D7" s="4">
        <v>110</v>
      </c>
      <c r="E7" s="3"/>
      <c r="F7" s="7" t="s">
        <v>16</v>
      </c>
      <c r="G7" s="4">
        <v>2210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v>36</v>
      </c>
      <c r="D8" s="4">
        <v>122</v>
      </c>
      <c r="E8" s="3"/>
      <c r="F8" s="8" t="s">
        <v>21</v>
      </c>
      <c r="G8" s="4">
        <v>4.9400000000000004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v>40</v>
      </c>
      <c r="D9" s="4">
        <v>103</v>
      </c>
      <c r="E9" s="3"/>
      <c r="F9" s="8" t="s">
        <v>22</v>
      </c>
      <c r="G9" s="4">
        <v>0.21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v>36</v>
      </c>
      <c r="D10" s="4">
        <v>198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v>39</v>
      </c>
      <c r="D11" s="4">
        <v>210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v>35</v>
      </c>
      <c r="D12" s="4">
        <v>210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v>53</v>
      </c>
      <c r="D13" s="4">
        <v>145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v>47</v>
      </c>
      <c r="D14" s="4">
        <v>174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v>35</v>
      </c>
      <c r="D15" s="4">
        <v>200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v>37</v>
      </c>
      <c r="D16" s="4">
        <v>195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v>42</v>
      </c>
      <c r="D17" s="4">
        <v>116</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v>34</v>
      </c>
      <c r="D18" s="4">
        <v>140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v>25</v>
      </c>
      <c r="D19" s="4">
        <v>135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v>24</v>
      </c>
      <c r="D20" s="4">
        <v>100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v>38</v>
      </c>
      <c r="D21" s="4">
        <v>90</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v>22</v>
      </c>
      <c r="D22" s="4">
        <v>100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v>34</v>
      </c>
      <c r="D23" s="4">
        <v>154</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v>38</v>
      </c>
      <c r="D24" s="4">
        <v>135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74">
        <v>40</v>
      </c>
      <c r="D25" s="74">
        <v>250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v>34</v>
      </c>
      <c r="D26" s="4">
        <v>167</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v>29</v>
      </c>
      <c r="D27" s="4">
        <v>140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v>29</v>
      </c>
      <c r="D28" s="4">
        <v>90</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v>36</v>
      </c>
      <c r="D29" s="4">
        <v>115</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v>24</v>
      </c>
      <c r="D30" s="4">
        <v>130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v>35</v>
      </c>
      <c r="D31" s="4">
        <v>145</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v>26</v>
      </c>
      <c r="D32" s="4">
        <v>87</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v>29</v>
      </c>
      <c r="D33" s="4">
        <v>145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v>32</v>
      </c>
      <c r="D34" s="4">
        <v>188</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v>31</v>
      </c>
      <c r="D35" s="4">
        <v>175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v>57</v>
      </c>
      <c r="D36" s="4">
        <v>174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v>28</v>
      </c>
      <c r="D37" s="4">
        <v>130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v>29</v>
      </c>
      <c r="D38" s="4">
        <v>170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v>36</v>
      </c>
      <c r="D39" s="4">
        <v>140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v>29</v>
      </c>
      <c r="D40" s="4">
        <v>140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v>38</v>
      </c>
      <c r="D41" s="4">
        <v>116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v>44</v>
      </c>
      <c r="D42" s="4">
        <v>145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v>38</v>
      </c>
      <c r="D43" s="4">
        <v>145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v>32</v>
      </c>
      <c r="D44" s="4">
        <v>150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v>27</v>
      </c>
      <c r="D45" s="4">
        <v>115</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v>23</v>
      </c>
      <c r="D46" s="4">
        <v>129</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v>44</v>
      </c>
      <c r="D47" s="4">
        <v>120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v>29</v>
      </c>
      <c r="D48" s="4">
        <v>140</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v>28</v>
      </c>
      <c r="D49" s="4">
        <v>116</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v>35</v>
      </c>
      <c r="D50" s="4">
        <v>145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v>35</v>
      </c>
      <c r="D51" s="4">
        <v>215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v>25</v>
      </c>
      <c r="D52" s="4">
        <v>125</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v>26</v>
      </c>
      <c r="D53" s="4">
        <v>160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v>27</v>
      </c>
      <c r="D54" s="4">
        <v>188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v>29</v>
      </c>
      <c r="D55" s="4">
        <v>145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v>38</v>
      </c>
      <c r="D56" s="4">
        <v>145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v>35</v>
      </c>
      <c r="D57" s="4">
        <v>145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v>44</v>
      </c>
      <c r="D58" s="4">
        <v>169</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v>49</v>
      </c>
      <c r="D59" s="4">
        <v>177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v>56</v>
      </c>
      <c r="D60" s="4">
        <v>188</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v>47</v>
      </c>
      <c r="D61" s="4">
        <v>210</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v>36</v>
      </c>
      <c r="D62" s="4">
        <v>205</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v>27</v>
      </c>
      <c r="D63" s="4">
        <v>145</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v>76</v>
      </c>
      <c r="D64" s="4">
        <v>275</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v>38</v>
      </c>
      <c r="D65" s="4">
        <v>180</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v>36</v>
      </c>
      <c r="D66" s="4">
        <v>135</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v>61</v>
      </c>
      <c r="D67" s="4">
        <v>203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v>44</v>
      </c>
      <c r="D68" s="4">
        <v>209</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v>44</v>
      </c>
      <c r="D69" s="4">
        <v>275</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v>47</v>
      </c>
      <c r="D70" s="4">
        <v>195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v>35</v>
      </c>
      <c r="D71" s="4">
        <v>174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v>22</v>
      </c>
      <c r="D72" s="4">
        <v>113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v>41</v>
      </c>
      <c r="D73" s="4">
        <v>105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v>41</v>
      </c>
      <c r="D74" s="4">
        <v>174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v>41</v>
      </c>
      <c r="D75" s="4">
        <v>145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v>41</v>
      </c>
      <c r="D76" s="4">
        <v>175</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v>42</v>
      </c>
      <c r="D77" s="4">
        <v>175</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v>29</v>
      </c>
      <c r="D78" s="4">
        <v>165</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v>38</v>
      </c>
      <c r="D79" s="4">
        <v>156</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v>30</v>
      </c>
      <c r="D80" s="4">
        <v>148</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v>38</v>
      </c>
      <c r="D81" s="4">
        <v>180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v>29</v>
      </c>
      <c r="D82" s="4">
        <v>156</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v>38</v>
      </c>
      <c r="D83" s="4">
        <v>113</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v>44</v>
      </c>
      <c r="D84" s="4">
        <v>166</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v>49</v>
      </c>
      <c r="D85" s="4">
        <v>200</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v>38</v>
      </c>
      <c r="D86" s="4">
        <v>180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v>35</v>
      </c>
      <c r="D87" s="4">
        <v>174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v>25</v>
      </c>
      <c r="D88" s="4">
        <v>140</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v>35</v>
      </c>
      <c r="D89" s="74">
        <v>155</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v>43</v>
      </c>
      <c r="D90" s="4">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v>24</v>
      </c>
      <c r="D91" s="4">
        <v>145</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v>38</v>
      </c>
      <c r="D92" s="4">
        <v>116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v>44</v>
      </c>
      <c r="D93" s="4">
        <v>145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v>38</v>
      </c>
      <c r="D94" s="4">
        <v>145</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v>19</v>
      </c>
      <c r="D95" s="4">
        <v>100</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v>29</v>
      </c>
      <c r="D96" s="4">
        <v>190</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v>29</v>
      </c>
      <c r="D97" s="4">
        <v>150</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v>29</v>
      </c>
      <c r="D98" s="4">
        <v>175</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v>30</v>
      </c>
      <c r="D99" s="4">
        <v>116</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v>50</v>
      </c>
      <c r="D100" s="73">
        <v>208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v>29</v>
      </c>
      <c r="D101" s="4">
        <v>122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v>27</v>
      </c>
      <c r="D102" s="4">
        <v>160</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v>32</v>
      </c>
      <c r="D103" s="4">
        <v>168</v>
      </c>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v>26</v>
      </c>
      <c r="D104" s="4">
        <v>101</v>
      </c>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v>32</v>
      </c>
      <c r="D105" s="4">
        <v>116</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v>36</v>
      </c>
      <c r="D106" s="4">
        <v>153</v>
      </c>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v>27</v>
      </c>
      <c r="D107" s="4">
        <v>140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v>29</v>
      </c>
      <c r="D108" s="4">
        <v>110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v>41</v>
      </c>
      <c r="D109" s="4">
        <v>185</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v>21</v>
      </c>
      <c r="D110" s="4">
        <v>118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v>38</v>
      </c>
      <c r="D111" s="4">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v>42</v>
      </c>
      <c r="D112" s="4">
        <v>176</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v>26</v>
      </c>
      <c r="D113" s="4">
        <v>145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v>26</v>
      </c>
      <c r="D114" s="4">
        <v>141</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v>24</v>
      </c>
      <c r="D115" s="4">
        <v>101</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v>41</v>
      </c>
      <c r="D116" s="4">
        <v>130</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v>24</v>
      </c>
      <c r="D117" s="4">
        <v>135</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v>26</v>
      </c>
      <c r="D118" s="4">
        <v>185</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v>24</v>
      </c>
      <c r="D119" s="4">
        <v>98</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v>28</v>
      </c>
      <c r="D120" s="4">
        <v>160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v>54</v>
      </c>
      <c r="D121" s="4">
        <v>162</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v>58</v>
      </c>
      <c r="D122" s="4">
        <v>188</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v>31</v>
      </c>
      <c r="D123" s="4">
        <v>135</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v>24</v>
      </c>
      <c r="D124" s="4">
        <v>152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v>25</v>
      </c>
      <c r="D125" s="4">
        <v>160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v>24</v>
      </c>
      <c r="D126" s="4">
        <v>140</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v>36</v>
      </c>
      <c r="D127" s="4">
        <v>146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v>32</v>
      </c>
      <c r="D128" s="4">
        <v>145</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v>38</v>
      </c>
      <c r="D129" s="4">
        <v>215</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v>44</v>
      </c>
      <c r="D130" s="4">
        <v>145</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v>38</v>
      </c>
      <c r="D131" s="4">
        <v>120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v>27</v>
      </c>
      <c r="D132" s="4">
        <v>115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v>38</v>
      </c>
      <c r="D133" s="4">
        <v>160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v>29</v>
      </c>
      <c r="D134" s="4">
        <v>131</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39" x14ac:dyDescent="0.25">
      <c r="A135" s="5" t="s">
        <v>204</v>
      </c>
      <c r="B135" s="5" t="s">
        <v>12</v>
      </c>
      <c r="C135" s="4">
        <v>41</v>
      </c>
      <c r="D135" s="4">
        <v>159</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v>41</v>
      </c>
      <c r="D136" s="4">
        <v>159</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v>44</v>
      </c>
      <c r="D137" s="4">
        <v>206</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v>44</v>
      </c>
      <c r="D138" s="4">
        <v>188</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v>25</v>
      </c>
      <c r="D139" s="4">
        <v>129</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v>38</v>
      </c>
      <c r="D140" s="4">
        <v>116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v>34</v>
      </c>
      <c r="D141" s="4">
        <v>95</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v>38</v>
      </c>
      <c r="D142" s="4">
        <v>195</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v>36</v>
      </c>
      <c r="D143" s="4">
        <v>213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v>33</v>
      </c>
      <c r="D144" s="4">
        <v>135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v>35</v>
      </c>
      <c r="D145" s="4">
        <v>174</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v>20</v>
      </c>
      <c r="D146" s="4">
        <v>135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v>36</v>
      </c>
      <c r="D147" s="4">
        <v>153</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v>35</v>
      </c>
      <c r="D148" s="4">
        <v>152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v>32</v>
      </c>
      <c r="D149" s="4">
        <v>165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v>32</v>
      </c>
      <c r="D150" s="4">
        <v>174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v>19</v>
      </c>
      <c r="D151" s="4">
        <v>125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v>38</v>
      </c>
      <c r="D152" s="4">
        <v>215</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v>53</v>
      </c>
      <c r="D153" s="4">
        <v>174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v>24</v>
      </c>
      <c r="D154" s="4">
        <v>125</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v>19</v>
      </c>
      <c r="D155" s="4">
        <v>109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v>53</v>
      </c>
      <c r="D156" s="4">
        <v>191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v>52</v>
      </c>
      <c r="D157" s="74">
        <v>250</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v>38</v>
      </c>
      <c r="D158" s="4">
        <v>110</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v>28</v>
      </c>
      <c r="D159" s="4">
        <v>145</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v>44</v>
      </c>
      <c r="D160" s="4">
        <v>200</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v>29</v>
      </c>
      <c r="D161" s="4">
        <v>200</v>
      </c>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v>25</v>
      </c>
      <c r="D162" s="4">
        <v>95</v>
      </c>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v>44</v>
      </c>
      <c r="D163" s="4">
        <v>145</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v>38</v>
      </c>
      <c r="D164" s="4">
        <v>93</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v>41</v>
      </c>
      <c r="D165" s="4">
        <v>165</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v>35</v>
      </c>
      <c r="D166" s="4">
        <v>150</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v>20</v>
      </c>
      <c r="D167" s="4">
        <v>180</v>
      </c>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v>41</v>
      </c>
      <c r="D168" s="4">
        <v>174</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v>29</v>
      </c>
      <c r="D169" s="4">
        <v>160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v>41</v>
      </c>
      <c r="D170" s="4">
        <v>155</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v>45</v>
      </c>
      <c r="D171" s="4">
        <v>185</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v>28</v>
      </c>
      <c r="D172" s="4">
        <v>139</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v>35</v>
      </c>
      <c r="D173" s="4">
        <v>174</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v>32</v>
      </c>
      <c r="D174" s="4">
        <v>205</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v>35</v>
      </c>
      <c r="D175" s="4">
        <v>135</v>
      </c>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v>35</v>
      </c>
      <c r="D176" s="4">
        <v>145</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v>25</v>
      </c>
      <c r="D177" s="4">
        <v>75</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75" t="s">
        <v>305</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2016-05-31T08:13:29Z</dcterms:modified>
</cp:coreProperties>
</file>