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U70" i="1"/>
  <c r="X70" i="1" s="1"/>
  <c r="U66" i="1"/>
  <c r="X66" i="1" s="1"/>
  <c r="U62" i="1"/>
  <c r="X62" i="1" s="1"/>
  <c r="U58" i="1"/>
  <c r="X58" i="1" s="1"/>
  <c r="U54" i="1"/>
  <c r="X54" i="1" s="1"/>
  <c r="U50" i="1"/>
  <c r="X50" i="1" s="1"/>
  <c r="U46" i="1"/>
  <c r="X46" i="1" s="1"/>
  <c r="U42" i="1"/>
  <c r="U38" i="1"/>
  <c r="U34" i="1"/>
  <c r="X34" i="1" s="1"/>
  <c r="U30" i="1"/>
  <c r="X30" i="1" s="1"/>
  <c r="W72" i="1"/>
  <c r="X72" i="1" s="1"/>
  <c r="W68" i="1"/>
  <c r="W64" i="1"/>
  <c r="X64" i="1" s="1"/>
  <c r="W60" i="1"/>
  <c r="W56" i="1"/>
  <c r="W52" i="1"/>
  <c r="W48" i="1"/>
  <c r="X48" i="1" s="1"/>
  <c r="W44" i="1"/>
  <c r="W40" i="1"/>
  <c r="X40" i="1" s="1"/>
  <c r="W36" i="1"/>
  <c r="W32" i="1"/>
  <c r="X32" i="1" s="1"/>
  <c r="W28" i="1"/>
  <c r="U73" i="1"/>
  <c r="U69" i="1"/>
  <c r="U65" i="1"/>
  <c r="X65" i="1" s="1"/>
  <c r="U61" i="1"/>
  <c r="X61" i="1" s="1"/>
  <c r="U57" i="1"/>
  <c r="U53" i="1"/>
  <c r="U49" i="1"/>
  <c r="X49" i="1" s="1"/>
  <c r="W71" i="1"/>
  <c r="W67" i="1"/>
  <c r="X67" i="1" s="1"/>
  <c r="W63" i="1"/>
  <c r="X63" i="1" s="1"/>
  <c r="W59" i="1"/>
  <c r="W55" i="1"/>
  <c r="W51" i="1"/>
  <c r="X51" i="1" s="1"/>
  <c r="W47" i="1"/>
  <c r="X47" i="1" s="1"/>
  <c r="W43" i="1"/>
  <c r="W39" i="1"/>
  <c r="W35" i="1"/>
  <c r="X35" i="1" s="1"/>
  <c r="W31" i="1"/>
  <c r="X31" i="1" s="1"/>
  <c r="AN68" i="4"/>
  <c r="AN60" i="4"/>
  <c r="AN52" i="4"/>
  <c r="AN44" i="4"/>
  <c r="W29" i="1"/>
  <c r="U45" i="1"/>
  <c r="X45" i="1" s="1"/>
  <c r="U41" i="1"/>
  <c r="U37" i="1"/>
  <c r="U33" i="1"/>
  <c r="U29" i="1"/>
  <c r="AJ67" i="4"/>
  <c r="AJ51" i="4"/>
  <c r="AJ35" i="4"/>
  <c r="AK65" i="4"/>
  <c r="AK49" i="4"/>
  <c r="AK33" i="4"/>
  <c r="AJ70" i="4"/>
  <c r="AJ66" i="4"/>
  <c r="AJ62" i="4"/>
  <c r="AJ58" i="4"/>
  <c r="AJ71" i="4"/>
  <c r="AJ59" i="4"/>
  <c r="AJ55" i="4"/>
  <c r="AJ43" i="4"/>
  <c r="AJ39" i="4"/>
  <c r="AJ27" i="4"/>
  <c r="AK69" i="4"/>
  <c r="AK57" i="4"/>
  <c r="AK45" i="4"/>
  <c r="AK41" i="4"/>
  <c r="AK29" i="4"/>
  <c r="AN71" i="4"/>
  <c r="AN67" i="4"/>
  <c r="AN63" i="4"/>
  <c r="AN59" i="4"/>
  <c r="AN55" i="4"/>
  <c r="AN51" i="4"/>
  <c r="AN47" i="4"/>
  <c r="AN43" i="4"/>
  <c r="AN39" i="4"/>
  <c r="AN35" i="4"/>
  <c r="AN31" i="4"/>
  <c r="AN27" i="4"/>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J56" i="4"/>
  <c r="AJ52" i="4"/>
  <c r="AJ48" i="4"/>
  <c r="AJ44" i="4"/>
  <c r="AJ40" i="4"/>
  <c r="AJ36" i="4"/>
  <c r="AJ32" i="4"/>
  <c r="AJ28" i="4"/>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X37" i="1" l="1"/>
  <c r="X53" i="1"/>
  <c r="X69" i="1"/>
  <c r="X57" i="1"/>
  <c r="X73" i="1"/>
  <c r="X38" i="1"/>
  <c r="X39" i="1"/>
  <c r="X55" i="1"/>
  <c r="X71" i="1"/>
  <c r="X42" i="1"/>
  <c r="X28" i="1"/>
  <c r="AP56" i="4"/>
  <c r="AP52" i="4"/>
  <c r="AP68" i="4"/>
  <c r="X33" i="1"/>
  <c r="X36" i="1"/>
  <c r="X68" i="1"/>
  <c r="AP40" i="4"/>
  <c r="AP28" i="4"/>
  <c r="AP44" i="4"/>
  <c r="AP60" i="4"/>
  <c r="AP27" i="4"/>
  <c r="AP43" i="4"/>
  <c r="AP59" i="4"/>
  <c r="X41" i="1"/>
  <c r="X44" i="1"/>
  <c r="X60" i="1"/>
  <c r="AP29" i="4"/>
  <c r="X56" i="1"/>
  <c r="AP61" i="4"/>
  <c r="AP45" i="4"/>
  <c r="AP36" i="4"/>
  <c r="X52"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O25" i="4"/>
  <c r="AK22" i="4"/>
  <c r="AK23" i="4"/>
  <c r="AO22" i="4"/>
  <c r="U27" i="1"/>
  <c r="U25" i="1"/>
  <c r="X25" i="1" s="1"/>
  <c r="U26" i="1"/>
  <c r="AO23" i="4"/>
  <c r="AJ23" i="4"/>
  <c r="AN23" i="4"/>
  <c r="AJ22" i="4"/>
  <c r="AN25" i="4"/>
  <c r="W27" i="1"/>
  <c r="W25" i="1"/>
  <c r="W26" i="1"/>
  <c r="S27" i="1"/>
  <c r="AG72" i="4"/>
  <c r="AB72" i="4"/>
  <c r="AD72" i="4"/>
  <c r="AE72" i="4"/>
  <c r="AC72" i="4"/>
  <c r="I24" i="1"/>
  <c r="P24" i="1"/>
  <c r="K24" i="1"/>
  <c r="D24" i="1"/>
  <c r="Q24" i="1" s="1"/>
  <c r="AP22" i="4" l="1"/>
  <c r="AP24" i="4"/>
  <c r="X27" i="1"/>
  <c r="X26" i="1"/>
  <c r="AP23" i="4"/>
  <c r="AP25" i="4"/>
  <c r="Q74" i="1"/>
  <c r="AK72" i="4"/>
  <c r="AO72" i="4"/>
  <c r="S24" i="1"/>
  <c r="S74" i="1" s="1"/>
  <c r="R24" i="1"/>
  <c r="R74" i="1" s="1"/>
  <c r="W24" i="1"/>
  <c r="T24" i="1"/>
  <c r="U24" i="1" s="1"/>
  <c r="AP72" i="4" l="1"/>
  <c r="X24" i="1"/>
  <c r="X74" i="1" s="1"/>
  <c r="U74" i="1"/>
  <c r="W74" i="1"/>
  <c r="AJ72" i="4" l="1"/>
  <c r="AF72" i="4"/>
  <c r="AN72" i="4"/>
</calcChain>
</file>

<file path=xl/sharedStrings.xml><?xml version="1.0" encoding="utf-8"?>
<sst xmlns="http://schemas.openxmlformats.org/spreadsheetml/2006/main" count="626" uniqueCount="300">
  <si>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</si>
  <si>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</si>
  <si>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</si>
  <si>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</si>
  <si>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</si>
  <si>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</si>
  <si>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</si>
  <si>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</si>
  <si>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</si>
  <si>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</si>
  <si>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</si>
  <si>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</si>
  <si>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</si>
  <si>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</si>
  <si>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</si>
  <si>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</si>
  <si>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</si>
  <si>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</si>
  <si>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</si>
  <si>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</si>
  <si>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</si>
  <si>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</si>
  <si>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</si>
  <si>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</si>
  <si>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</si>
  <si>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</si>
  <si>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</si>
  <si>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</si>
  <si>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</si>
  <si>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</si>
  <si>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</si>
  <si>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</si>
  <si>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</si>
  <si>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</si>
  <si>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</si>
  <si>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</si>
  <si>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</si>
  <si>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</si>
  <si>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</si>
  <si>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</si>
  <si>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</si>
  <si>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</si>
  <si>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</si>
  <si>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</si>
  <si>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</si>
  <si>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</si>
  <si>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</si>
  <si>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</si>
  <si>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</si>
  <si>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</si>
  <si>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</si>
  <si>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</si>
  <si>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</si>
  <si>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</si>
  <si>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</si>
  <si>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</si>
  <si>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</si>
  <si>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</si>
  <si>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</si>
  <si>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</si>
  <si>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</si>
  <si>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</si>
  <si>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</si>
  <si>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</si>
  <si>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</si>
  <si>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</si>
  <si>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</si>
  <si>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</si>
  <si>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</si>
  <si>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</si>
  <si>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</si>
  <si>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</si>
  <si>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</si>
  <si>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</si>
  <si>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</si>
  <si>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</si>
  <si>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</si>
  <si>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</si>
  <si>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</si>
  <si>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</si>
  <si>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</si>
  <si>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</si>
  <si>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</si>
  <si>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</si>
  <si>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</si>
  <si>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</si>
  <si>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</si>
  <si>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</si>
  <si>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</si>
  <si>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</si>
  <si>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</si>
  <si>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</si>
  <si>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</si>
  <si>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</si>
  <si>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</si>
  <si>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</si>
  <si>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</si>
  <si>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</si>
  <si>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</si>
  <si>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</si>
  <si>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</si>
  <si>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</si>
  <si>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</si>
  <si>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</si>
  <si>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</si>
  <si>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</si>
  <si>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</si>
  <si>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</si>
  <si>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</si>
  <si>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</si>
  <si>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</si>
  <si>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</si>
  <si>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</si>
  <si>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</si>
  <si>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</si>
  <si>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</si>
  <si>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</si>
  <si>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</si>
  <si>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</si>
  <si>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</si>
  <si>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</si>
  <si>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</si>
  <si>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</si>
  <si>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</si>
  <si>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</si>
  <si>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</si>
  <si>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</si>
  <si>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</si>
  <si>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</si>
  <si>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</si>
  <si>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</si>
  <si>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</si>
  <si>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</si>
  <si>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</si>
  <si>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</si>
  <si>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</si>
  <si>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</si>
  <si>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</si>
  <si>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</si>
  <si>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</si>
  <si>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</si>
  <si>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</si>
  <si>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</si>
  <si>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</si>
  <si>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</si>
  <si>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</si>
  <si>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</si>
  <si>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</si>
  <si>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</si>
  <si>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</si>
  <si>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</si>
  <si>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</si>
  <si>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</si>
  <si>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</si>
  <si>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</si>
  <si>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</si>
  <si>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</si>
  <si>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</si>
  <si>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</si>
  <si>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</si>
  <si>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</si>
  <si>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</si>
  <si>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</si>
  <si>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</si>
  <si>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</si>
  <si>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</si>
  <si>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</si>
  <si>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</si>
  <si>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</si>
  <si>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</si>
  <si>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</si>
  <si>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</si>
  <si>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</si>
  <si>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</si>
  <si>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</si>
  <si>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</si>
  <si>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</si>
  <si>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</si>
  <si>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</si>
  <si>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</si>
  <si>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</si>
  <si>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</si>
  <si>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</si>
  <si>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</si>
  <si>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</si>
  <si>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</si>
  <si>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</si>
  <si>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</si>
  <si>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</si>
  <si>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</si>
  <si>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</si>
  <si>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</si>
  <si>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</si>
  <si>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</si>
  <si>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</si>
  <si>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</si>
  <si>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</si>
  <si>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</si>
  <si>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</si>
  <si>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</si>
  <si>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</si>
  <si>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</si>
  <si>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</si>
  <si>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</si>
  <si>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</si>
  <si>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</si>
  <si>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</si>
  <si>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</si>
  <si>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</si>
  <si>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</si>
  <si>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</si>
  <si>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</si>
  <si>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</si>
  <si>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</si>
  <si>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</si>
  <si>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</si>
  <si>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</si>
  <si>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</si>
  <si>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</si>
  <si>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</si>
  <si>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</si>
  <si>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</si>
  <si>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</si>
  <si>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</si>
  <si>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</si>
  <si>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</si>
  <si>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</si>
  <si>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</si>
  <si>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</si>
  <si>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</si>
  <si>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</si>
  <si>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</si>
  <si>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</si>
  <si>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</si>
  <si>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</si>
  <si>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</si>
  <si>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</si>
  <si>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</si>
  <si>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</si>
  <si>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</si>
  <si>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</si>
  <si>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</si>
  <si>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</si>
  <si>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</si>
  <si>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</si>
  <si>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</si>
  <si>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</si>
  <si>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</si>
  <si>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</si>
  <si>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</si>
  <si>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</si>
  <si>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</si>
  <si>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</si>
  <si>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</si>
  <si>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</si>
  <si>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</si>
  <si>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</si>
  <si>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</si>
  <si>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</si>
  <si>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</si>
  <si>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</si>
  <si>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</si>
  <si>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</si>
  <si>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</si>
  <si>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</si>
  <si>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</si>
  <si>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</si>
  <si>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</si>
  <si>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</si>
  <si>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</si>
  <si>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</si>
  <si>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</si>
  <si>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</si>
  <si>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</si>
  <si>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</si>
  <si>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</si>
  <si>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</si>
  <si>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</si>
  <si>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</si>
  <si>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</si>
  <si>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</si>
  <si>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</si>
  <si>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</si>
  <si>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</si>
  <si>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</si>
  <si>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</si>
  <si>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</si>
  <si>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</si>
  <si>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</si>
  <si>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</si>
  <si>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</si>
  <si>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</si>
  <si>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</si>
  <si>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</si>
  <si>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</si>
  <si>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</si>
  <si>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</si>
  <si>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TAR: Įsakymas 2016-05-26 Nr. 1K-203</t>
  </si>
  <si>
    <t>6 Forma (galiojanti forma komandiruotėms nuo 2016-05-28 iki 2016-09-30)</t>
  </si>
  <si>
    <t>7 Forma  (galiojanti forma komandiruotėms nuo 2016-05-28 iki 2016-09-30)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</si>
</sst>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8">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6" fillId="0" borderId="0" xfId="0" applyFont="1"/>
    <xf numFmtId="4" fontId="15" fillId="6"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39" x14ac:dyDescent="0.25">
      <c r="A1" s="51"/>
      <c r="B1" s="25"/>
      <c r="C1" s="25"/>
      <c r="D1" s="25"/>
      <c r="E1" s="25"/>
      <c r="F1" s="25"/>
      <c r="G1" s="25"/>
      <c r="H1" s="25"/>
      <c r="I1" s="25"/>
      <c r="J1" s="25"/>
      <c r="K1" s="25"/>
      <c r="L1" s="25"/>
      <c r="M1" s="25"/>
      <c r="N1" s="25"/>
      <c r="O1" s="25"/>
      <c r="P1" s="25"/>
      <c r="Q1" s="25"/>
      <c r="R1" s="25"/>
      <c r="S1" s="25"/>
      <c r="T1" s="25"/>
      <c r="U1" s="25"/>
      <c r="V1" s="25"/>
      <c r="W1" s="25"/>
      <c r="X1" s="25"/>
      <c r="Y1" s="26" t="s">
        <v>298</v>
      </c>
    </row>
    <row r="2" spans="1:25" ht="15.75" x14ac:dyDescent="0.25">
      <c r="A2" s="87" t="s">
        <v>24</v>
      </c>
      <c r="B2" s="87"/>
      <c r="C2" s="87"/>
      <c r="D2" s="87"/>
      <c r="E2" s="87"/>
      <c r="F2" s="87"/>
      <c r="G2" s="87"/>
      <c r="H2" s="87"/>
      <c r="I2" s="87"/>
      <c r="J2" s="87"/>
      <c r="K2" s="87"/>
      <c r="L2" s="87"/>
      <c r="M2" s="87"/>
      <c r="N2" s="87"/>
      <c r="O2" s="87"/>
      <c r="P2" s="87"/>
      <c r="Q2" s="87"/>
      <c r="R2" s="87"/>
      <c r="S2" s="87"/>
      <c r="T2" s="87"/>
      <c r="U2" s="87"/>
      <c r="V2" s="87"/>
      <c r="W2" s="87"/>
      <c r="X2" s="87"/>
      <c r="Y2" s="87"/>
    </row>
    <row r="3" spans="1:25" x14ac:dyDescent="0.25">
      <c r="A3" s="51"/>
      <c r="B3" s="25"/>
      <c r="C3" s="25"/>
      <c r="D3" s="25"/>
      <c r="E3" s="25"/>
      <c r="F3" s="25"/>
      <c r="G3" s="88" t="s">
        <v>287</v>
      </c>
      <c r="H3" s="88"/>
      <c r="I3" s="88"/>
      <c r="J3" s="88"/>
      <c r="K3" s="88"/>
      <c r="L3" s="88"/>
      <c r="M3" s="88"/>
      <c r="N3" s="88"/>
      <c r="O3" s="88"/>
      <c r="P3" s="88"/>
      <c r="Q3" s="88"/>
      <c r="R3" s="88"/>
      <c r="S3" s="88"/>
      <c r="T3" s="88"/>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9" t="s">
        <v>25</v>
      </c>
      <c r="M10" s="89"/>
      <c r="N10" s="89"/>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107" t="s">
        <v>281</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x14ac:dyDescent="0.25">
      <c r="A13" s="108" t="s">
        <v>285</v>
      </c>
      <c r="B13" s="109"/>
      <c r="C13" s="56" t="s">
        <v>282</v>
      </c>
      <c r="D13" s="112"/>
      <c r="E13" s="112"/>
      <c r="F13" s="112"/>
      <c r="G13" s="112"/>
      <c r="H13" s="112"/>
      <c r="I13" s="112"/>
      <c r="J13" s="112"/>
      <c r="K13" s="112"/>
      <c r="L13" s="112"/>
      <c r="M13" s="112"/>
      <c r="N13" s="112"/>
      <c r="O13" s="112"/>
      <c r="P13" s="112"/>
      <c r="Q13" s="112"/>
      <c r="R13" s="112"/>
      <c r="S13" s="112"/>
      <c r="T13" s="112"/>
      <c r="U13" s="112"/>
      <c r="V13" s="112"/>
      <c r="W13" s="112"/>
      <c r="X13" s="112"/>
      <c r="Y13" s="113"/>
    </row>
    <row r="14" spans="1:25" ht="15.75" thickBot="1" x14ac:dyDescent="0.3">
      <c r="A14" s="110"/>
      <c r="B14" s="111"/>
      <c r="C14" s="57" t="s">
        <v>283</v>
      </c>
      <c r="D14" s="114"/>
      <c r="E14" s="114"/>
      <c r="F14" s="114"/>
      <c r="G14" s="114"/>
      <c r="H14" s="114"/>
      <c r="I14" s="114"/>
      <c r="J14" s="114"/>
      <c r="K14" s="114"/>
      <c r="L14" s="114"/>
      <c r="M14" s="114"/>
      <c r="N14" s="114"/>
      <c r="O14" s="114"/>
      <c r="P14" s="114"/>
      <c r="Q14" s="114"/>
      <c r="R14" s="114"/>
      <c r="S14" s="114"/>
      <c r="T14" s="114"/>
      <c r="U14" s="114"/>
      <c r="V14" s="114"/>
      <c r="W14" s="114"/>
      <c r="X14" s="114"/>
      <c r="Y14" s="115"/>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108" t="s">
        <v>284</v>
      </c>
      <c r="B16" s="109"/>
      <c r="C16" s="56" t="s">
        <v>282</v>
      </c>
      <c r="D16" s="112"/>
      <c r="E16" s="112"/>
      <c r="F16" s="112"/>
      <c r="G16" s="112"/>
      <c r="H16" s="112"/>
      <c r="I16" s="112"/>
      <c r="J16" s="112"/>
      <c r="K16" s="112"/>
      <c r="L16" s="112"/>
      <c r="M16" s="112"/>
      <c r="N16" s="112"/>
      <c r="O16" s="112"/>
      <c r="P16" s="112"/>
      <c r="Q16" s="112"/>
      <c r="R16" s="112"/>
      <c r="S16" s="112"/>
      <c r="T16" s="112"/>
      <c r="U16" s="112"/>
      <c r="V16" s="112"/>
      <c r="W16" s="112"/>
      <c r="X16" s="112"/>
      <c r="Y16" s="113"/>
    </row>
    <row r="17" spans="1:27" ht="15.75" thickBot="1" x14ac:dyDescent="0.3">
      <c r="A17" s="110"/>
      <c r="B17" s="111"/>
      <c r="C17" s="57" t="s">
        <v>283</v>
      </c>
      <c r="D17" s="114"/>
      <c r="E17" s="114"/>
      <c r="F17" s="114"/>
      <c r="G17" s="114"/>
      <c r="H17" s="114"/>
      <c r="I17" s="114"/>
      <c r="J17" s="114"/>
      <c r="K17" s="114"/>
      <c r="L17" s="114"/>
      <c r="M17" s="114"/>
      <c r="N17" s="114"/>
      <c r="O17" s="114"/>
      <c r="P17" s="114"/>
      <c r="Q17" s="114"/>
      <c r="R17" s="114"/>
      <c r="S17" s="114"/>
      <c r="T17" s="114"/>
      <c r="U17" s="114"/>
      <c r="V17" s="114"/>
      <c r="W17" s="114"/>
      <c r="X17" s="114"/>
      <c r="Y17" s="115"/>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106" t="s">
        <v>286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0" spans="1:27" ht="91.5" customHeight="1" x14ac:dyDescent="0.25">
      <c r="A20" s="93" t="s">
        <v>231</v>
      </c>
      <c r="B20" s="95" t="s">
        <v>232</v>
      </c>
      <c r="C20" s="97" t="s">
        <v>233</v>
      </c>
      <c r="D20" s="72" t="s">
        <v>234</v>
      </c>
      <c r="E20" s="99" t="s">
        <v>235</v>
      </c>
      <c r="F20" s="100"/>
      <c r="G20" s="72" t="s">
        <v>236</v>
      </c>
      <c r="H20" s="72" t="s">
        <v>237</v>
      </c>
      <c r="I20" s="72" t="s">
        <v>217</v>
      </c>
      <c r="J20" s="75" t="s">
        <v>238</v>
      </c>
      <c r="K20" s="75" t="s">
        <v>239</v>
      </c>
      <c r="L20" s="75" t="s">
        <v>293</v>
      </c>
      <c r="M20" s="75" t="s">
        <v>240</v>
      </c>
      <c r="N20" s="75" t="s">
        <v>241</v>
      </c>
      <c r="O20" s="75" t="s">
        <v>244</v>
      </c>
      <c r="P20" s="75" t="s">
        <v>246</v>
      </c>
      <c r="Q20" s="72" t="s">
        <v>247</v>
      </c>
      <c r="R20" s="72" t="s">
        <v>248</v>
      </c>
      <c r="S20" s="72" t="s">
        <v>245</v>
      </c>
      <c r="T20" s="72" t="s">
        <v>249</v>
      </c>
      <c r="U20" s="72" t="s">
        <v>220</v>
      </c>
      <c r="V20" s="72" t="s">
        <v>250</v>
      </c>
      <c r="W20" s="72" t="s">
        <v>221</v>
      </c>
      <c r="X20" s="72" t="s">
        <v>295</v>
      </c>
      <c r="Y20" s="103" t="s">
        <v>222</v>
      </c>
    </row>
    <row r="21" spans="1:27" ht="74.25" customHeight="1" x14ac:dyDescent="0.25">
      <c r="A21" s="94"/>
      <c r="B21" s="96"/>
      <c r="C21" s="98"/>
      <c r="D21" s="73"/>
      <c r="E21" s="101"/>
      <c r="F21" s="102"/>
      <c r="G21" s="73"/>
      <c r="H21" s="73"/>
      <c r="I21" s="73"/>
      <c r="J21" s="76"/>
      <c r="K21" s="76"/>
      <c r="L21" s="76"/>
      <c r="M21" s="76"/>
      <c r="N21" s="76"/>
      <c r="O21" s="76"/>
      <c r="P21" s="76"/>
      <c r="Q21" s="73"/>
      <c r="R21" s="73"/>
      <c r="S21" s="73"/>
      <c r="T21" s="73"/>
      <c r="U21" s="73"/>
      <c r="V21" s="73"/>
      <c r="W21" s="73"/>
      <c r="X21" s="73"/>
      <c r="Y21" s="104"/>
    </row>
    <row r="22" spans="1:27" ht="17.25" customHeight="1" x14ac:dyDescent="0.25">
      <c r="A22" s="94"/>
      <c r="B22" s="96"/>
      <c r="C22" s="98"/>
      <c r="D22" s="74"/>
      <c r="E22" s="39" t="s">
        <v>0</v>
      </c>
      <c r="F22" s="39" t="s">
        <v>1</v>
      </c>
      <c r="G22" s="74"/>
      <c r="H22" s="74"/>
      <c r="I22" s="74"/>
      <c r="J22" s="77"/>
      <c r="K22" s="77"/>
      <c r="L22" s="77"/>
      <c r="M22" s="77"/>
      <c r="N22" s="77"/>
      <c r="O22" s="77"/>
      <c r="P22" s="77"/>
      <c r="Q22" s="74"/>
      <c r="R22" s="74"/>
      <c r="S22" s="74"/>
      <c r="T22" s="74"/>
      <c r="U22" s="74"/>
      <c r="V22" s="74"/>
      <c r="W22" s="74"/>
      <c r="X22" s="74"/>
      <c r="Y22" s="105"/>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40</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39</v>
      </c>
      <c r="U24" s="45">
        <f>(T24*I24*(K24/100))</f>
        <v>195</v>
      </c>
      <c r="V24" s="45">
        <f>VLOOKUP(C24,'Įkainiai ir sąrašas'!$A$2:$D$177,4,FALSE)</f>
        <v>210</v>
      </c>
      <c r="W24" s="45">
        <f>V24*(I24-1)*(P24/100)</f>
        <v>840</v>
      </c>
      <c r="X24" s="45">
        <f>Q24+R24+S24+U24+W24</f>
        <v>3270.75</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57</v>
      </c>
      <c r="U25" s="45" t="e">
        <f t="shared" ref="U25:U73" si="3">(T25*I25*(K25/100))</f>
        <v>#VALUE!</v>
      </c>
      <c r="V25" s="45">
        <f>VLOOKUP(C25,'Įkainiai ir sąrašas'!$A$2:$D$177,4,FALSE)</f>
        <v>197</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34</v>
      </c>
      <c r="U26" s="45">
        <f t="shared" si="3"/>
        <v>0</v>
      </c>
      <c r="V26" s="45">
        <f>VLOOKUP(C26,'Įkainiai ir sąrašas'!$A$2:$D$177,4,FALSE)</f>
        <v>154</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47</v>
      </c>
      <c r="U27" s="45">
        <f t="shared" si="3"/>
        <v>0</v>
      </c>
      <c r="V27" s="45">
        <f>VLOOKUP(C27,'Įkainiai ir sąrašas'!$A$2:$D$177,4,FALSE)</f>
        <v>174</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44</v>
      </c>
      <c r="U28" s="45">
        <f t="shared" si="3"/>
        <v>176</v>
      </c>
      <c r="V28" s="45">
        <f>VLOOKUP(C28,'Įkainiai ir sąrašas'!$A$2:$D$177,4,FALSE)</f>
        <v>145</v>
      </c>
      <c r="W28" s="45">
        <f t="shared" si="4"/>
        <v>435</v>
      </c>
      <c r="X28" s="45">
        <f t="shared" si="5"/>
        <v>1159.5999999999999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44</v>
      </c>
      <c r="U29" s="45">
        <f t="shared" si="3"/>
        <v>176</v>
      </c>
      <c r="V29" s="45">
        <f>VLOOKUP(C29,'Įkainiai ir sąrašas'!$A$2:$D$177,4,FALSE)</f>
        <v>145</v>
      </c>
      <c r="W29" s="45">
        <f t="shared" si="4"/>
        <v>435</v>
      </c>
      <c r="X29" s="45">
        <f t="shared" si="5"/>
        <v>631.6</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90" t="s">
        <v>23</v>
      </c>
      <c r="B74" s="91"/>
      <c r="C74" s="92"/>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80" t="s">
        <v>243</v>
      </c>
      <c r="B75" s="81"/>
      <c r="C75" s="81"/>
      <c r="D75" s="81"/>
      <c r="E75" s="81"/>
      <c r="F75" s="81"/>
      <c r="G75" s="81"/>
      <c r="H75" s="81"/>
      <c r="I75" s="81"/>
      <c r="J75" s="81"/>
      <c r="K75" s="81"/>
      <c r="L75" s="81"/>
      <c r="M75" s="81"/>
      <c r="N75" s="81"/>
      <c r="O75" s="81"/>
      <c r="P75" s="81"/>
      <c r="Q75" s="81"/>
      <c r="R75" s="81"/>
      <c r="S75" s="81"/>
      <c r="T75" s="81"/>
      <c r="U75" s="81"/>
      <c r="V75" s="81"/>
      <c r="W75" s="81"/>
      <c r="X75" s="81"/>
      <c r="Y75" s="81"/>
      <c r="Z75" s="1"/>
      <c r="AA75" s="4"/>
    </row>
    <row r="76" spans="1:27" ht="45" customHeight="1" x14ac:dyDescent="0.25">
      <c r="A76" s="82" t="s">
        <v>242</v>
      </c>
      <c r="B76" s="83"/>
      <c r="C76" s="83"/>
      <c r="D76" s="83"/>
      <c r="E76" s="83"/>
      <c r="F76" s="83"/>
      <c r="G76" s="83"/>
      <c r="H76" s="83"/>
      <c r="I76" s="83"/>
      <c r="J76" s="83"/>
      <c r="K76" s="83"/>
      <c r="L76" s="83"/>
      <c r="M76" s="83"/>
      <c r="N76" s="83"/>
      <c r="O76" s="83"/>
      <c r="P76" s="83"/>
      <c r="Q76" s="83"/>
      <c r="R76" s="83"/>
      <c r="S76" s="83"/>
      <c r="T76" s="83"/>
      <c r="U76" s="83"/>
      <c r="V76" s="83"/>
      <c r="W76" s="83"/>
      <c r="X76" s="83"/>
      <c r="Y76" s="83"/>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86" t="s">
        <v>279</v>
      </c>
      <c r="B78" s="86"/>
      <c r="C78" s="86"/>
      <c r="D78" s="86"/>
      <c r="E78" s="86"/>
      <c r="F78" s="86"/>
      <c r="G78" s="86"/>
      <c r="H78" s="86"/>
      <c r="I78" s="86"/>
      <c r="J78" s="86"/>
      <c r="K78" s="86"/>
      <c r="L78" s="86"/>
      <c r="M78" s="86"/>
      <c r="N78" s="86"/>
      <c r="O78" s="86"/>
      <c r="P78" s="86"/>
      <c r="Q78" s="86"/>
      <c r="R78" s="86"/>
      <c r="S78" s="86"/>
      <c r="T78" s="86"/>
      <c r="U78" s="86"/>
      <c r="V78" s="86"/>
      <c r="W78" s="86"/>
      <c r="X78" s="86"/>
      <c r="Y78" s="86"/>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84"/>
      <c r="B80" s="84"/>
      <c r="C80" s="84"/>
      <c r="D80" s="84"/>
      <c r="E80" s="84"/>
      <c r="F80" s="84"/>
      <c r="G80" s="84"/>
      <c r="H80" s="48"/>
      <c r="I80" s="48"/>
      <c r="J80" s="48"/>
      <c r="K80" s="48"/>
      <c r="L80" s="48"/>
      <c r="M80" s="48"/>
      <c r="N80" s="48"/>
      <c r="O80" s="48"/>
      <c r="P80" s="48"/>
      <c r="Q80" s="48"/>
      <c r="R80" s="48"/>
      <c r="S80" s="48"/>
      <c r="T80" s="48"/>
      <c r="U80" s="48"/>
      <c r="V80" s="48"/>
      <c r="W80" s="78"/>
      <c r="X80" s="78"/>
      <c r="Y80" s="78"/>
      <c r="Z80" s="4"/>
      <c r="AA80" s="4"/>
    </row>
    <row r="81" spans="1:27" x14ac:dyDescent="0.25">
      <c r="A81" s="85" t="s">
        <v>251</v>
      </c>
      <c r="B81" s="85"/>
      <c r="C81" s="85"/>
      <c r="D81" s="85"/>
      <c r="E81" s="85"/>
      <c r="F81" s="85"/>
      <c r="G81" s="85"/>
      <c r="H81" s="48"/>
      <c r="I81" s="48"/>
      <c r="J81" s="48"/>
      <c r="K81" s="48"/>
      <c r="L81" s="48"/>
      <c r="M81" s="48"/>
      <c r="N81" s="48"/>
      <c r="O81" s="48"/>
      <c r="P81" s="48"/>
      <c r="Q81" s="48"/>
      <c r="R81" s="48"/>
      <c r="S81" s="48"/>
      <c r="T81" s="48"/>
      <c r="U81" s="48"/>
      <c r="V81" s="48"/>
      <c r="W81" s="79" t="s">
        <v>223</v>
      </c>
      <c r="X81" s="79"/>
      <c r="Y81" s="79"/>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A19:Y19"/>
    <mergeCell ref="A12:Y12"/>
    <mergeCell ref="A13:B14"/>
    <mergeCell ref="D13:Y13"/>
    <mergeCell ref="D14:Y14"/>
    <mergeCell ref="A16:B17"/>
    <mergeCell ref="D16:Y16"/>
    <mergeCell ref="D17:Y17"/>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W80:Y80"/>
    <mergeCell ref="W81:Y81"/>
    <mergeCell ref="A75:Y75"/>
    <mergeCell ref="A76:Y76"/>
    <mergeCell ref="A80:G80"/>
    <mergeCell ref="A81:G81"/>
    <mergeCell ref="A78:Y78"/>
    <mergeCell ref="N20:N22"/>
    <mergeCell ref="O20:O22"/>
    <mergeCell ref="R20:R22"/>
    <mergeCell ref="J20:J22"/>
    <mergeCell ref="K20:K22"/>
    <mergeCell ref="L20:L22"/>
    <mergeCell ref="Q20:Q22"/>
    <mergeCell ref="X20:X22"/>
    <mergeCell ref="S20:S22"/>
    <mergeCell ref="T20:T22"/>
    <mergeCell ref="V20:V22"/>
    <mergeCell ref="U20:U22"/>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Q5" sqref="AQ5"/>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299</v>
      </c>
    </row>
    <row r="2" spans="1:43" ht="15.75" x14ac:dyDescent="0.25">
      <c r="A2" s="136" t="s">
        <v>275</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43" x14ac:dyDescent="0.25">
      <c r="A3" s="25"/>
      <c r="B3" s="25"/>
      <c r="C3" s="25"/>
      <c r="D3" s="25"/>
      <c r="E3" s="25"/>
      <c r="F3" s="25"/>
      <c r="G3" s="25"/>
      <c r="H3" s="25"/>
      <c r="I3" s="88" t="s">
        <v>288</v>
      </c>
      <c r="J3" s="88"/>
      <c r="K3" s="88"/>
      <c r="L3" s="88"/>
      <c r="M3" s="88"/>
      <c r="N3" s="88"/>
      <c r="O3" s="88"/>
      <c r="P3" s="88"/>
      <c r="Q3" s="88"/>
      <c r="R3" s="88"/>
      <c r="S3" s="88"/>
      <c r="T3" s="88"/>
      <c r="U3" s="88"/>
      <c r="V3" s="88"/>
      <c r="W3" s="88"/>
      <c r="X3" s="88"/>
      <c r="Y3" s="88"/>
      <c r="Z3" s="88"/>
      <c r="AA3" s="88"/>
      <c r="AB3" s="88"/>
      <c r="AC3" s="88"/>
      <c r="AD3" s="88"/>
      <c r="AE3" s="88"/>
      <c r="AF3" s="88"/>
      <c r="AG3" s="88"/>
      <c r="AH3" s="88"/>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16" t="s">
        <v>27</v>
      </c>
      <c r="R5" s="116"/>
      <c r="S5" s="28"/>
      <c r="T5" s="28" t="s">
        <v>1</v>
      </c>
      <c r="U5" s="116"/>
      <c r="V5" s="116"/>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17" t="s">
        <v>277</v>
      </c>
      <c r="R6" s="117"/>
      <c r="S6" s="28"/>
      <c r="T6" s="28"/>
      <c r="U6" s="117" t="s">
        <v>278</v>
      </c>
      <c r="V6" s="117"/>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9" t="s">
        <v>25</v>
      </c>
      <c r="R9" s="89"/>
      <c r="S9" s="89"/>
      <c r="T9" s="89"/>
      <c r="U9" s="89"/>
      <c r="V9" s="89"/>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21" t="s">
        <v>281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row>
    <row r="11" spans="1:43" x14ac:dyDescent="0.25">
      <c r="A11" s="122" t="s">
        <v>285</v>
      </c>
      <c r="B11" s="123"/>
      <c r="C11" s="35" t="s">
        <v>282</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7"/>
    </row>
    <row r="12" spans="1:43" ht="15.75" thickBot="1" x14ac:dyDescent="0.3">
      <c r="A12" s="124"/>
      <c r="B12" s="125"/>
      <c r="C12" s="36" t="s">
        <v>283</v>
      </c>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8"/>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22" t="s">
        <v>284</v>
      </c>
      <c r="B14" s="123"/>
      <c r="C14" s="35" t="s">
        <v>282</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7"/>
    </row>
    <row r="15" spans="1:43" ht="15.75" thickBot="1" x14ac:dyDescent="0.3">
      <c r="A15" s="124"/>
      <c r="B15" s="125"/>
      <c r="C15" s="36" t="s">
        <v>283</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8"/>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26" t="s">
        <v>289</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row>
    <row r="18" spans="1:45" ht="91.5" customHeight="1" x14ac:dyDescent="0.25">
      <c r="A18" s="93" t="s">
        <v>252</v>
      </c>
      <c r="B18" s="95" t="s">
        <v>253</v>
      </c>
      <c r="C18" s="99" t="s">
        <v>254</v>
      </c>
      <c r="D18" s="129"/>
      <c r="E18" s="99" t="s">
        <v>255</v>
      </c>
      <c r="F18" s="129"/>
      <c r="G18" s="99" t="s">
        <v>256</v>
      </c>
      <c r="H18" s="100"/>
      <c r="I18" s="72" t="s">
        <v>257</v>
      </c>
      <c r="J18" s="72" t="s">
        <v>258</v>
      </c>
      <c r="K18" s="72" t="s">
        <v>259</v>
      </c>
      <c r="L18" s="97" t="s">
        <v>217</v>
      </c>
      <c r="M18" s="97"/>
      <c r="N18" s="140" t="s">
        <v>264</v>
      </c>
      <c r="O18" s="140"/>
      <c r="P18" s="118" t="s">
        <v>265</v>
      </c>
      <c r="Q18" s="100"/>
      <c r="R18" s="118" t="s">
        <v>261</v>
      </c>
      <c r="S18" s="100"/>
      <c r="T18" s="118" t="s">
        <v>262</v>
      </c>
      <c r="U18" s="100"/>
      <c r="V18" s="118" t="s">
        <v>263</v>
      </c>
      <c r="W18" s="100"/>
      <c r="X18" s="118" t="s">
        <v>266</v>
      </c>
      <c r="Y18" s="100"/>
      <c r="Z18" s="118" t="s">
        <v>268</v>
      </c>
      <c r="AA18" s="100"/>
      <c r="AB18" s="132" t="s">
        <v>269</v>
      </c>
      <c r="AC18" s="133"/>
      <c r="AD18" s="99" t="s">
        <v>270</v>
      </c>
      <c r="AE18" s="129"/>
      <c r="AF18" s="99" t="s">
        <v>271</v>
      </c>
      <c r="AG18" s="129"/>
      <c r="AH18" s="99" t="s">
        <v>272</v>
      </c>
      <c r="AI18" s="129"/>
      <c r="AJ18" s="99" t="s">
        <v>224</v>
      </c>
      <c r="AK18" s="129"/>
      <c r="AL18" s="99" t="s">
        <v>227</v>
      </c>
      <c r="AM18" s="129"/>
      <c r="AN18" s="99" t="s">
        <v>228</v>
      </c>
      <c r="AO18" s="129"/>
      <c r="AP18" s="72" t="s">
        <v>295</v>
      </c>
      <c r="AQ18" s="103" t="s">
        <v>222</v>
      </c>
    </row>
    <row r="19" spans="1:45" ht="74.25" customHeight="1" x14ac:dyDescent="0.25">
      <c r="A19" s="94"/>
      <c r="B19" s="96"/>
      <c r="C19" s="130"/>
      <c r="D19" s="131"/>
      <c r="E19" s="130"/>
      <c r="F19" s="131"/>
      <c r="G19" s="101"/>
      <c r="H19" s="102"/>
      <c r="I19" s="73"/>
      <c r="J19" s="73"/>
      <c r="K19" s="73"/>
      <c r="L19" s="98"/>
      <c r="M19" s="98"/>
      <c r="N19" s="141"/>
      <c r="O19" s="141"/>
      <c r="P19" s="119"/>
      <c r="Q19" s="120"/>
      <c r="R19" s="119"/>
      <c r="S19" s="120"/>
      <c r="T19" s="119"/>
      <c r="U19" s="120"/>
      <c r="V19" s="119"/>
      <c r="W19" s="120"/>
      <c r="X19" s="119"/>
      <c r="Y19" s="120"/>
      <c r="Z19" s="119"/>
      <c r="AA19" s="120"/>
      <c r="AB19" s="134"/>
      <c r="AC19" s="135"/>
      <c r="AD19" s="130"/>
      <c r="AE19" s="131"/>
      <c r="AF19" s="130"/>
      <c r="AG19" s="131"/>
      <c r="AH19" s="130"/>
      <c r="AI19" s="131"/>
      <c r="AJ19" s="130"/>
      <c r="AK19" s="131"/>
      <c r="AL19" s="130"/>
      <c r="AM19" s="131"/>
      <c r="AN19" s="130"/>
      <c r="AO19" s="131"/>
      <c r="AP19" s="73"/>
      <c r="AQ19" s="104"/>
    </row>
    <row r="20" spans="1:45" ht="27.75" customHeight="1" x14ac:dyDescent="0.25">
      <c r="A20" s="94"/>
      <c r="B20" s="96"/>
      <c r="C20" s="38" t="s">
        <v>29</v>
      </c>
      <c r="D20" s="38" t="s">
        <v>30</v>
      </c>
      <c r="E20" s="38" t="s">
        <v>29</v>
      </c>
      <c r="F20" s="38" t="s">
        <v>30</v>
      </c>
      <c r="G20" s="39" t="s">
        <v>0</v>
      </c>
      <c r="H20" s="39" t="s">
        <v>1</v>
      </c>
      <c r="I20" s="74"/>
      <c r="J20" s="74"/>
      <c r="K20" s="74"/>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74"/>
      <c r="AQ20" s="105"/>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57</v>
      </c>
      <c r="AI22" s="45">
        <f>VLOOKUP(D22,'Įkainiai ir sąrašas'!$A$2:$D$177,3,FALSE)</f>
        <v>57</v>
      </c>
      <c r="AJ22" s="45">
        <f>AH22*(L22-0.5)*(P22/100)</f>
        <v>57</v>
      </c>
      <c r="AK22" s="45">
        <f>AI22*(M22+0.5)*(Q22/100)</f>
        <v>114</v>
      </c>
      <c r="AL22" s="45">
        <f>VLOOKUP(C22,'Įkainiai ir sąrašas'!$A$2:$D$177,4,FALSE)</f>
        <v>197</v>
      </c>
      <c r="AM22" s="45">
        <f>VLOOKUP(D22,'Įkainiai ir sąrašas'!$A$2:$D$177,4,FALSE)</f>
        <v>188</v>
      </c>
      <c r="AN22" s="45">
        <f>AL22*(L22-0.5)*(Z22/100)</f>
        <v>197</v>
      </c>
      <c r="AO22" s="45">
        <f>AM22*(M22-0.5)*(AA22/100)</f>
        <v>188</v>
      </c>
      <c r="AP22" s="45">
        <f>AB22+AC22+AD22+AE22+AF22+AG22+AJ22+AK22+AN22+AO22</f>
        <v>1167.45</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57</v>
      </c>
      <c r="AI23" s="45">
        <f>VLOOKUP(D23,'Įkainiai ir sąrašas'!$A$2:$D$177,3,FALSE)</f>
        <v>58</v>
      </c>
      <c r="AJ23" s="45">
        <f t="shared" ref="AJ23:AJ24" si="6">AH23*(L23-0.5)*(P23/100)</f>
        <v>0</v>
      </c>
      <c r="AK23" s="45">
        <f t="shared" ref="AK23:AK71" si="7">AI23*(M23+0.5)*(Q23/100)</f>
        <v>174</v>
      </c>
      <c r="AL23" s="45">
        <f>VLOOKUP(C23,'Įkainiai ir sąrašas'!$A$2:$D$177,4,FALSE)</f>
        <v>197</v>
      </c>
      <c r="AM23" s="45">
        <f>VLOOKUP(D23,'Įkainiai ir sąrašas'!$A$2:$D$177,4,FALSE)</f>
        <v>191</v>
      </c>
      <c r="AN23" s="45">
        <f t="shared" ref="AN23:AN71" si="8">AL23*(L23-0.5)*(Z23/100)</f>
        <v>0</v>
      </c>
      <c r="AO23" s="45">
        <f t="shared" ref="AO23:AO24" si="9">AM23*(M23-0.5)*(AA23/100)</f>
        <v>382</v>
      </c>
      <c r="AP23" s="45">
        <f t="shared" ref="AP23:AP71" si="10">AB23+AC23+AD23+AE23+AF23+AG23+AJ23+AK23+AN23+AO23</f>
        <v>1232.3499999999999</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43</v>
      </c>
      <c r="AI24" s="45">
        <f>VLOOKUP(D24,'Įkainiai ir sąrašas'!$A$2:$D$177,3,FALSE)</f>
        <v>53</v>
      </c>
      <c r="AJ24" s="45">
        <f t="shared" si="6"/>
        <v>0</v>
      </c>
      <c r="AK24" s="45">
        <f t="shared" si="7"/>
        <v>0</v>
      </c>
      <c r="AL24" s="45">
        <f>VLOOKUP(C24,'Įkainiai ir sąrašas'!$A$2:$D$177,4,FALSE)</f>
        <v>110</v>
      </c>
      <c r="AM24" s="45">
        <f>VLOOKUP(D24,'Įkainiai ir sąrašas'!$A$2:$D$177,4,FALSE)</f>
        <v>145</v>
      </c>
      <c r="AN24" s="45">
        <f>AL24*(L24-0.5)*(Z24/100)</f>
        <v>0</v>
      </c>
      <c r="AO24" s="45">
        <f t="shared" si="9"/>
        <v>290</v>
      </c>
      <c r="AP24" s="45">
        <f t="shared" si="10"/>
        <v>2137.0250000000001</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37" t="s">
        <v>23</v>
      </c>
      <c r="B72" s="138"/>
      <c r="C72" s="139"/>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43" t="s">
        <v>260</v>
      </c>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4"/>
      <c r="AS73" s="4"/>
    </row>
    <row r="74" spans="1:45" ht="45" customHeight="1" x14ac:dyDescent="0.25">
      <c r="A74" s="144" t="s">
        <v>267</v>
      </c>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4"/>
      <c r="AS74" s="4"/>
    </row>
    <row r="75" spans="1:45" ht="72" customHeight="1" x14ac:dyDescent="0.25">
      <c r="A75" s="86" t="s">
        <v>279</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78"/>
      <c r="B77" s="78"/>
      <c r="C77" s="78"/>
      <c r="D77" s="78"/>
      <c r="E77" s="78"/>
      <c r="F77" s="78"/>
      <c r="G77" s="78"/>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78"/>
      <c r="AP77" s="78"/>
      <c r="AQ77" s="78"/>
      <c r="AR77" s="13"/>
      <c r="AS77" s="4"/>
    </row>
    <row r="78" spans="1:45" x14ac:dyDescent="0.25">
      <c r="A78" s="142" t="s">
        <v>280</v>
      </c>
      <c r="B78" s="142"/>
      <c r="C78" s="142"/>
      <c r="D78" s="142"/>
      <c r="E78" s="142"/>
      <c r="F78" s="142"/>
      <c r="G78" s="142"/>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79" t="s">
        <v>223</v>
      </c>
      <c r="AP78" s="79"/>
      <c r="AQ78" s="79"/>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AO78:AQ78"/>
    <mergeCell ref="A78:G78"/>
    <mergeCell ref="A77:G77"/>
    <mergeCell ref="A73:AQ73"/>
    <mergeCell ref="A74:AQ74"/>
    <mergeCell ref="AJ18:AK19"/>
    <mergeCell ref="AN18:AO19"/>
    <mergeCell ref="A72:C72"/>
    <mergeCell ref="AO77:AQ77"/>
    <mergeCell ref="A75:AQ75"/>
    <mergeCell ref="J18:J20"/>
    <mergeCell ref="N18:O19"/>
    <mergeCell ref="P18:Q19"/>
    <mergeCell ref="Z18:AA19"/>
    <mergeCell ref="AD18:AE19"/>
    <mergeCell ref="AF18:AG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F23" sqref="F23"/>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11" t="s">
        <v>31</v>
      </c>
      <c r="B1" s="11" t="s">
        <v>32</v>
      </c>
      <c r="C1" s="12" t="s">
        <v>33</v>
      </c>
      <c r="D1" s="12" t="s">
        <v>201</v>
      </c>
      <c r="E1" s="4"/>
      <c r="F1" s="11" t="s">
        <v>205</v>
      </c>
      <c r="G1" s="11" t="s">
        <v>206</v>
      </c>
      <c r="H1" s="4"/>
      <c r="I1" s="145" t="s">
        <v>208</v>
      </c>
      <c r="J1" s="146"/>
      <c r="K1" s="146"/>
      <c r="L1" s="146"/>
      <c r="M1" s="147"/>
      <c r="N1" s="4"/>
      <c r="O1" s="4"/>
      <c r="P1" s="4"/>
      <c r="Q1" s="4"/>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v>57</v>
      </c>
      <c r="D2" s="5">
        <v>197</v>
      </c>
      <c r="E2" s="4"/>
      <c r="F2" s="8" t="s">
        <v>207</v>
      </c>
      <c r="G2" s="5"/>
      <c r="H2" s="4"/>
      <c r="I2" s="14" t="s">
        <v>11</v>
      </c>
      <c r="J2" s="14" t="s">
        <v>213</v>
      </c>
      <c r="K2" s="14" t="s">
        <v>214</v>
      </c>
      <c r="L2" s="14" t="s">
        <v>215</v>
      </c>
      <c r="M2" s="14" t="s">
        <v>216</v>
      </c>
      <c r="N2" s="4"/>
      <c r="O2" s="4"/>
      <c r="P2" s="4"/>
      <c r="Q2" s="4"/>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v>57</v>
      </c>
      <c r="D3" s="5">
        <v>188</v>
      </c>
      <c r="E3" s="4"/>
      <c r="F3" s="9" t="s">
        <v>12</v>
      </c>
      <c r="G3" s="5">
        <v>528</v>
      </c>
      <c r="H3" s="4"/>
      <c r="I3" s="7" t="s">
        <v>209</v>
      </c>
      <c r="J3" s="2" t="s">
        <v>9</v>
      </c>
      <c r="K3" s="2" t="s">
        <v>9</v>
      </c>
      <c r="L3" s="2" t="s">
        <v>9</v>
      </c>
      <c r="M3" s="7" t="s">
        <v>209</v>
      </c>
      <c r="N3" s="4"/>
      <c r="O3" s="4"/>
      <c r="P3" s="4"/>
      <c r="Q3" s="4"/>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v>58</v>
      </c>
      <c r="D4" s="5">
        <v>191</v>
      </c>
      <c r="E4" s="4"/>
      <c r="F4" s="9" t="s">
        <v>13</v>
      </c>
      <c r="G4" s="5">
        <v>664</v>
      </c>
      <c r="H4" s="4"/>
      <c r="I4" s="7" t="s">
        <v>210</v>
      </c>
      <c r="J4" s="2" t="s">
        <v>10</v>
      </c>
      <c r="K4" s="2" t="s">
        <v>10</v>
      </c>
      <c r="L4" s="2" t="s">
        <v>10</v>
      </c>
      <c r="M4" s="7" t="s">
        <v>210</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v>43</v>
      </c>
      <c r="D5" s="5">
        <v>110</v>
      </c>
      <c r="E5" s="4"/>
      <c r="F5" s="9" t="s">
        <v>14</v>
      </c>
      <c r="G5" s="5">
        <v>795</v>
      </c>
      <c r="H5" s="4"/>
      <c r="I5" s="7" t="s">
        <v>211</v>
      </c>
      <c r="J5" s="2"/>
      <c r="K5" s="2"/>
      <c r="L5" s="2"/>
      <c r="M5" s="7" t="s">
        <v>211</v>
      </c>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v>58</v>
      </c>
      <c r="D6" s="5">
        <v>174</v>
      </c>
      <c r="E6" s="4"/>
      <c r="F6" s="9" t="s">
        <v>15</v>
      </c>
      <c r="G6" s="5">
        <v>1483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v>32</v>
      </c>
      <c r="D7" s="5">
        <v>110</v>
      </c>
      <c r="E7" s="4"/>
      <c r="F7" s="9" t="s">
        <v>16</v>
      </c>
      <c r="G7" s="5">
        <v>2210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v>36</v>
      </c>
      <c r="D8" s="5">
        <v>122</v>
      </c>
      <c r="E8" s="4"/>
      <c r="F8" s="10" t="s">
        <v>21</v>
      </c>
      <c r="G8" s="5">
        <v>4.9400000000000004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v>40</v>
      </c>
      <c r="D9" s="5">
        <v>103</v>
      </c>
      <c r="E9" s="4"/>
      <c r="F9" s="10" t="s">
        <v>22</v>
      </c>
      <c r="G9" s="5">
        <v>0.21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v>36</v>
      </c>
      <c r="D10" s="5">
        <v>198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v>39</v>
      </c>
      <c r="D11" s="5">
        <v>210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v>35</v>
      </c>
      <c r="D12" s="5">
        <v>210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v>53</v>
      </c>
      <c r="D13" s="5">
        <v>145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v>47</v>
      </c>
      <c r="D14" s="5">
        <v>174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v>35</v>
      </c>
      <c r="D15" s="5">
        <v>200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v>37</v>
      </c>
      <c r="D16" s="5">
        <v>195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v>42</v>
      </c>
      <c r="D17" s="5">
        <v>116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v>34</v>
      </c>
      <c r="D18" s="5">
        <v>140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v>25</v>
      </c>
      <c r="D19" s="5">
        <v>135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v>24</v>
      </c>
      <c r="D20" s="5">
        <v>100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v>38</v>
      </c>
      <c r="D21" s="5">
        <v>90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v>22</v>
      </c>
      <c r="D22" s="5">
        <v>100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v>34</v>
      </c>
      <c r="D23" s="5">
        <v>154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v>38</v>
      </c>
      <c r="D24" s="5">
        <v>135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71">
        <v>40</v>
      </c>
      <c r="D25" s="71">
        <v>250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v>34</v>
      </c>
      <c r="D26" s="5">
        <v>167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v>29</v>
      </c>
      <c r="D27" s="5">
        <v>140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v>29</v>
      </c>
      <c r="D28" s="5">
        <v>90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v>36</v>
      </c>
      <c r="D29" s="5">
        <v>115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v>24</v>
      </c>
      <c r="D30" s="5">
        <v>130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v>35</v>
      </c>
      <c r="D31" s="5">
        <v>145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v>26</v>
      </c>
      <c r="D32" s="5">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v>29</v>
      </c>
      <c r="D33" s="5">
        <v>145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v>32</v>
      </c>
      <c r="D34" s="5">
        <v>188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v>31</v>
      </c>
      <c r="D35" s="5">
        <v>175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v>57</v>
      </c>
      <c r="D36" s="5">
        <v>174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v>28</v>
      </c>
      <c r="D37" s="5">
        <v>130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v>29</v>
      </c>
      <c r="D38" s="5">
        <v>170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v>36</v>
      </c>
      <c r="D39" s="5">
        <v>140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v>29</v>
      </c>
      <c r="D40" s="5">
        <v>140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v>38</v>
      </c>
      <c r="D41" s="5">
        <v>116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v>44</v>
      </c>
      <c r="D42" s="5">
        <v>145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v>38</v>
      </c>
      <c r="D43" s="5">
        <v>145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v>32</v>
      </c>
      <c r="D44" s="5">
        <v>150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v>27</v>
      </c>
      <c r="D45" s="5">
        <v>115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v>23</v>
      </c>
      <c r="D46" s="5">
        <v>129</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v>44</v>
      </c>
      <c r="D47" s="5">
        <v>120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v>29</v>
      </c>
      <c r="D48" s="5">
        <v>140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v>28</v>
      </c>
      <c r="D49" s="5">
        <v>116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v>35</v>
      </c>
      <c r="D50" s="5">
        <v>145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v>35</v>
      </c>
      <c r="D51" s="5">
        <v>215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v>25</v>
      </c>
      <c r="D52" s="5">
        <v>125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v>26</v>
      </c>
      <c r="D53" s="5">
        <v>160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v>27</v>
      </c>
      <c r="D54" s="5">
        <v>188</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v>29</v>
      </c>
      <c r="D55" s="5">
        <v>145</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v>38</v>
      </c>
      <c r="D56" s="5">
        <v>145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v>35</v>
      </c>
      <c r="D57" s="5">
        <v>145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v>44</v>
      </c>
      <c r="D58" s="5">
        <v>169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v>49</v>
      </c>
      <c r="D59" s="5">
        <v>177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v>56</v>
      </c>
      <c r="D60" s="5">
        <v>188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v>47</v>
      </c>
      <c r="D61" s="5">
        <v>210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v>36</v>
      </c>
      <c r="D62" s="5">
        <v>205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v>27</v>
      </c>
      <c r="D63" s="5">
        <v>145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v>76</v>
      </c>
      <c r="D64" s="5">
        <v>275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v>38</v>
      </c>
      <c r="D65" s="5">
        <v>180</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v>36</v>
      </c>
      <c r="D66" s="5">
        <v>135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v>61</v>
      </c>
      <c r="D67" s="5">
        <v>203</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v>44</v>
      </c>
      <c r="D68" s="5">
        <v>209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v>44</v>
      </c>
      <c r="D69" s="5">
        <v>275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v>47</v>
      </c>
      <c r="D70" s="5">
        <v>195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v>35</v>
      </c>
      <c r="D71" s="5">
        <v>174</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v>22</v>
      </c>
      <c r="D72" s="5">
        <v>113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v>41</v>
      </c>
      <c r="D73" s="5">
        <v>105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v>41</v>
      </c>
      <c r="D74" s="5">
        <v>174</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v>41</v>
      </c>
      <c r="D75" s="5">
        <v>145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v>41</v>
      </c>
      <c r="D76" s="5">
        <v>175</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v>42</v>
      </c>
      <c r="D77" s="5">
        <v>175</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v>29</v>
      </c>
      <c r="D78" s="5">
        <v>165</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v>38</v>
      </c>
      <c r="D79" s="5">
        <v>156</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v>30</v>
      </c>
      <c r="D80" s="5">
        <v>148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v>38</v>
      </c>
      <c r="D81" s="5">
        <v>180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v>29</v>
      </c>
      <c r="D82" s="5">
        <v>156</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v>38</v>
      </c>
      <c r="D83" s="5">
        <v>113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v>44</v>
      </c>
      <c r="D84" s="5">
        <v>166</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v>49</v>
      </c>
      <c r="D85" s="5">
        <v>200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v>38</v>
      </c>
      <c r="D86" s="5">
        <v>180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v>35</v>
      </c>
      <c r="D87" s="5">
        <v>174</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v>25</v>
      </c>
      <c r="D88" s="5">
        <v>140</v>
      </c>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v>35</v>
      </c>
      <c r="D89" s="71">
        <v>155</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v>43</v>
      </c>
      <c r="D90" s="5">
        <v>195</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v>24</v>
      </c>
      <c r="D91" s="5">
        <v>145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v>38</v>
      </c>
      <c r="D92" s="5">
        <v>116</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v>44</v>
      </c>
      <c r="D93" s="5">
        <v>145</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v>38</v>
      </c>
      <c r="D94" s="5">
        <v>145</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v>19</v>
      </c>
      <c r="D95" s="5">
        <v>100</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v>29</v>
      </c>
      <c r="D96" s="5">
        <v>190</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v>29</v>
      </c>
      <c r="D97" s="5">
        <v>150</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v>29</v>
      </c>
      <c r="D98" s="5">
        <v>175</v>
      </c>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v>30</v>
      </c>
      <c r="D99" s="5">
        <v>116</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v>50</v>
      </c>
      <c r="D100" s="70">
        <v>208</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v>29</v>
      </c>
      <c r="D101" s="5">
        <v>122</v>
      </c>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v>27</v>
      </c>
      <c r="D102" s="5">
        <v>160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v>32</v>
      </c>
      <c r="D103" s="5">
        <v>168</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v>26</v>
      </c>
      <c r="D104" s="5">
        <v>101</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v>32</v>
      </c>
      <c r="D105" s="5">
        <v>116</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v>36</v>
      </c>
      <c r="D106" s="5">
        <v>153</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v>27</v>
      </c>
      <c r="D107" s="5">
        <v>140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v>29</v>
      </c>
      <c r="D108" s="5">
        <v>110</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v>41</v>
      </c>
      <c r="D109" s="5">
        <v>185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v>21</v>
      </c>
      <c r="D110" s="5">
        <v>118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v>38</v>
      </c>
      <c r="D111" s="5">
        <v>88</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v>42</v>
      </c>
      <c r="D112" s="5">
        <v>176</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v>26</v>
      </c>
      <c r="D113" s="5">
        <v>145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v>26</v>
      </c>
      <c r="D114" s="5">
        <v>141</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v>24</v>
      </c>
      <c r="D115" s="5">
        <v>101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v>41</v>
      </c>
      <c r="D116" s="5">
        <v>130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v>24</v>
      </c>
      <c r="D117" s="5">
        <v>135</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v>26</v>
      </c>
      <c r="D118" s="5">
        <v>185</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v>24</v>
      </c>
      <c r="D119" s="5">
        <v>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v>28</v>
      </c>
      <c r="D120" s="5">
        <v>160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v>54</v>
      </c>
      <c r="D121" s="5">
        <v>162</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v>58</v>
      </c>
      <c r="D122" s="5">
        <v>188</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v>31</v>
      </c>
      <c r="D123" s="5">
        <v>135</v>
      </c>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v>24</v>
      </c>
      <c r="D124" s="5">
        <v>152</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v>25</v>
      </c>
      <c r="D125" s="5">
        <v>160</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v>24</v>
      </c>
      <c r="D126" s="5">
        <v>140</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v>36</v>
      </c>
      <c r="D127" s="5">
        <v>146</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v>32</v>
      </c>
      <c r="D128" s="5">
        <v>145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v>38</v>
      </c>
      <c r="D129" s="5">
        <v>215</v>
      </c>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v>44</v>
      </c>
      <c r="D130" s="5">
        <v>145</v>
      </c>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v>38</v>
      </c>
      <c r="D131" s="5">
        <v>120</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v>27</v>
      </c>
      <c r="D132" s="5">
        <v>115</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v>38</v>
      </c>
      <c r="D133" s="5">
        <v>160</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v>29</v>
      </c>
      <c r="D134" s="5">
        <v>131</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39" x14ac:dyDescent="0.25">
      <c r="A135" s="7" t="s">
        <v>204</v>
      </c>
      <c r="B135" s="7" t="s">
        <v>12</v>
      </c>
      <c r="C135" s="5">
        <v>41</v>
      </c>
      <c r="D135" s="5">
        <v>159</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v>41</v>
      </c>
      <c r="D136" s="5">
        <v>159</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v>44</v>
      </c>
      <c r="D137" s="5">
        <v>206</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v>44</v>
      </c>
      <c r="D138" s="5">
        <v>188</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v>25</v>
      </c>
      <c r="D139" s="5">
        <v>129</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v>38</v>
      </c>
      <c r="D140" s="5">
        <v>116</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v>34</v>
      </c>
      <c r="D141" s="5">
        <v>95</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v>38</v>
      </c>
      <c r="D142" s="5">
        <v>195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v>36</v>
      </c>
      <c r="D143" s="5">
        <v>213</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v>33</v>
      </c>
      <c r="D144" s="5">
        <v>135</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v>35</v>
      </c>
      <c r="D145" s="5">
        <v>174</v>
      </c>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v>20</v>
      </c>
      <c r="D146" s="5">
        <v>135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v>36</v>
      </c>
      <c r="D147" s="5">
        <v>153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v>35</v>
      </c>
      <c r="D148" s="5">
        <v>152</v>
      </c>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v>32</v>
      </c>
      <c r="D149" s="5">
        <v>165</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v>32</v>
      </c>
      <c r="D150" s="5">
        <v>174</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v>19</v>
      </c>
      <c r="D151" s="5">
        <v>125</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v>38</v>
      </c>
      <c r="D152" s="5">
        <v>215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v>53</v>
      </c>
      <c r="D153" s="5">
        <v>174</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v>24</v>
      </c>
      <c r="D154" s="5">
        <v>125</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v>19</v>
      </c>
      <c r="D155" s="5">
        <v>109</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v>53</v>
      </c>
      <c r="D156" s="5">
        <v>191</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v>52</v>
      </c>
      <c r="D157" s="71">
        <v>250</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v>38</v>
      </c>
      <c r="D158" s="5">
        <v>110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v>28</v>
      </c>
      <c r="D159" s="5">
        <v>145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v>44</v>
      </c>
      <c r="D160" s="5">
        <v>200</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v>29</v>
      </c>
      <c r="D161" s="5">
        <v>200</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v>25</v>
      </c>
      <c r="D162" s="5">
        <v>95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v>44</v>
      </c>
      <c r="D163" s="5">
        <v>145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v>38</v>
      </c>
      <c r="D164" s="5">
        <v>93</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v>41</v>
      </c>
      <c r="D165" s="5">
        <v>165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v>35</v>
      </c>
      <c r="D166" s="5">
        <v>150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v>20</v>
      </c>
      <c r="D167" s="5">
        <v>180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v>41</v>
      </c>
      <c r="D168" s="5">
        <v>174</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v>29</v>
      </c>
      <c r="D169" s="5">
        <v>160</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v>41</v>
      </c>
      <c r="D170" s="5">
        <v>155</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v>45</v>
      </c>
      <c r="D171" s="5">
        <v>185</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v>28</v>
      </c>
      <c r="D172" s="5">
        <v>139</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v>35</v>
      </c>
      <c r="D173" s="5">
        <v>174</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v>32</v>
      </c>
      <c r="D174" s="5">
        <v>205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v>35</v>
      </c>
      <c r="D175" s="5">
        <v>135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v>35</v>
      </c>
      <c r="D176" s="5">
        <v>145</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v>25</v>
      </c>
      <c r="D177" s="5">
        <v>75</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69" t="s">
        <v>297</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2016-05-31T08:22:38Z</dcterms:modified>
</cp:coreProperties>
</file>