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9440" windowHeight="9480"/>
  </bookViews>
  <sheets>
    <sheet name="Komandiruotės ir kelionės LT" sheetId="28" r:id="rId1"/>
    <sheet name="Įkainiai ir sąrašas" sheetId="33" state="hidden" r:id="rId2"/>
  </sheets>
  <definedNames>
    <definedName name="_xlnm.Print_Area" localSheetId="0">'Komandiruotės ir kelionės LT'!$A$3:$P$129</definedName>
  </definedNames>
  <calcPr calcId="145621"/>
</workbook>
</file>

<file path=xl/calcChain.xml><?xml version="1.0" encoding="utf-8"?>
<calcChain xmlns="http://schemas.openxmlformats.org/spreadsheetml/2006/main">
  <c r="N24" i="28" l="1"/>
  <c r="N26" i="28"/>
  <c r="N27" i="28"/>
  <c r="N29" i="28"/>
  <c r="N30" i="28"/>
  <c r="N31" i="28"/>
  <c r="N32" i="28"/>
  <c r="N33" i="28"/>
  <c r="N34" i="28"/>
  <c r="N35" i="28"/>
  <c r="N36" i="28"/>
  <c r="N37" i="28"/>
  <c r="N38" i="28"/>
  <c r="N39" i="28"/>
  <c r="N40" i="28"/>
  <c r="N41" i="28"/>
  <c r="N42" i="28"/>
  <c r="N43" i="28"/>
  <c r="N44" i="28"/>
  <c r="N45" i="28"/>
  <c r="N46" i="28"/>
  <c r="N47" i="28"/>
  <c r="N48" i="28"/>
  <c r="N49" i="28"/>
  <c r="N50" i="28"/>
  <c r="N51" i="28"/>
  <c r="N52" i="28"/>
  <c r="N53" i="28"/>
  <c r="N54" i="28"/>
  <c r="N55" i="28"/>
  <c r="N56" i="28"/>
  <c r="N57" i="28"/>
  <c r="N58" i="28"/>
  <c r="N59" i="28"/>
  <c r="N60" i="28"/>
  <c r="N61" i="28"/>
  <c r="N62" i="28"/>
  <c r="N63" i="28"/>
  <c r="N64" i="28"/>
  <c r="N65" i="28"/>
  <c r="N66" i="28"/>
  <c r="N67" i="28"/>
  <c r="N68" i="28"/>
  <c r="N69" i="28"/>
  <c r="N70" i="28"/>
  <c r="N71" i="28"/>
  <c r="N72" i="28"/>
  <c r="N73" i="28"/>
  <c r="N74" i="28"/>
  <c r="N75" i="28"/>
  <c r="N76" i="28"/>
  <c r="N77" i="28"/>
  <c r="N78" i="28"/>
  <c r="N79" i="28"/>
  <c r="N80" i="28"/>
  <c r="N81" i="28"/>
  <c r="N82" i="28"/>
  <c r="N83" i="28"/>
  <c r="N84" i="28"/>
  <c r="N85" i="28"/>
  <c r="N86" i="28"/>
  <c r="N87" i="28"/>
  <c r="N88" i="28"/>
  <c r="N89" i="28"/>
  <c r="N90" i="28"/>
  <c r="N91" i="28"/>
  <c r="N92" i="28"/>
  <c r="N93" i="28"/>
  <c r="N94" i="28"/>
  <c r="N95" i="28"/>
  <c r="N96" i="28"/>
  <c r="N97" i="28"/>
  <c r="N98" i="28"/>
  <c r="N99" i="28"/>
  <c r="N100" i="28"/>
  <c r="N101" i="28"/>
  <c r="N102" i="28"/>
  <c r="N103" i="28"/>
  <c r="N104" i="28"/>
  <c r="N105" i="28"/>
  <c r="N106" i="28"/>
  <c r="N107" i="28"/>
  <c r="N108" i="28"/>
  <c r="N109" i="28"/>
  <c r="N110" i="28"/>
  <c r="N111" i="28"/>
  <c r="N112" i="28"/>
  <c r="N113" i="28"/>
  <c r="N114" i="28"/>
  <c r="N115" i="28"/>
  <c r="N116" i="28"/>
  <c r="N117" i="28"/>
  <c r="N118" i="28"/>
  <c r="N119" i="28"/>
  <c r="N120" i="28"/>
  <c r="N121" i="28"/>
  <c r="N122" i="28"/>
  <c r="M24" i="28"/>
  <c r="M25" i="28"/>
  <c r="M26" i="28"/>
  <c r="M27" i="28"/>
  <c r="M28" i="28"/>
  <c r="M29" i="28"/>
  <c r="M30" i="28"/>
  <c r="M31" i="28"/>
  <c r="M32" i="28"/>
  <c r="M33" i="28"/>
  <c r="M34" i="28"/>
  <c r="M35" i="28"/>
  <c r="M36" i="28"/>
  <c r="M37" i="28"/>
  <c r="M38" i="28"/>
  <c r="M39" i="28"/>
  <c r="M40" i="28"/>
  <c r="M41" i="28"/>
  <c r="M42" i="28"/>
  <c r="M43" i="28"/>
  <c r="M44" i="28"/>
  <c r="M45" i="28"/>
  <c r="M46" i="28"/>
  <c r="M47" i="28"/>
  <c r="M48" i="28"/>
  <c r="M49" i="28"/>
  <c r="M50" i="28"/>
  <c r="M51" i="28"/>
  <c r="M52" i="28"/>
  <c r="M53" i="28"/>
  <c r="M54" i="28"/>
  <c r="M55" i="28"/>
  <c r="M56" i="28"/>
  <c r="M57" i="28"/>
  <c r="M58" i="28"/>
  <c r="M59" i="28"/>
  <c r="M60" i="28"/>
  <c r="M61" i="28"/>
  <c r="M62" i="28"/>
  <c r="M63" i="28"/>
  <c r="M64" i="28"/>
  <c r="M65" i="28"/>
  <c r="M66" i="28"/>
  <c r="M67" i="28"/>
  <c r="M68" i="28"/>
  <c r="M69" i="28"/>
  <c r="M70" i="28"/>
  <c r="M71" i="28"/>
  <c r="M72" i="28"/>
  <c r="M73" i="28"/>
  <c r="M74" i="28"/>
  <c r="M75" i="28"/>
  <c r="M76" i="28"/>
  <c r="M77" i="28"/>
  <c r="M78" i="28"/>
  <c r="M79" i="28"/>
  <c r="M80" i="28"/>
  <c r="M81" i="28"/>
  <c r="M82" i="28"/>
  <c r="M83" i="28"/>
  <c r="M84" i="28"/>
  <c r="M85" i="28"/>
  <c r="M86" i="28"/>
  <c r="M87" i="28"/>
  <c r="M88" i="28"/>
  <c r="M89" i="28"/>
  <c r="M90" i="28"/>
  <c r="M91" i="28"/>
  <c r="M92" i="28"/>
  <c r="M93" i="28"/>
  <c r="M94" i="28"/>
  <c r="M95" i="28"/>
  <c r="M96" i="28"/>
  <c r="M97" i="28"/>
  <c r="M98" i="28"/>
  <c r="M99" i="28"/>
  <c r="M100" i="28"/>
  <c r="M101" i="28"/>
  <c r="M102" i="28"/>
  <c r="M103" i="28"/>
  <c r="M104" i="28"/>
  <c r="M105" i="28"/>
  <c r="M106" i="28"/>
  <c r="M107" i="28"/>
  <c r="M108" i="28"/>
  <c r="M109" i="28"/>
  <c r="M110" i="28"/>
  <c r="M111" i="28"/>
  <c r="M112" i="28"/>
  <c r="M113" i="28"/>
  <c r="M114" i="28"/>
  <c r="M115" i="28"/>
  <c r="M116" i="28"/>
  <c r="M117" i="28"/>
  <c r="M118" i="28"/>
  <c r="M119" i="28"/>
  <c r="M120" i="28"/>
  <c r="M121" i="28"/>
  <c r="M122" i="28"/>
  <c r="K24" i="28"/>
  <c r="L24" i="28" s="1"/>
  <c r="O24" i="28" s="1"/>
  <c r="K25" i="28"/>
  <c r="L25" i="28" s="1"/>
  <c r="K26" i="28"/>
  <c r="L26" i="28" s="1"/>
  <c r="K27" i="28"/>
  <c r="L27" i="28" s="1"/>
  <c r="O27" i="28" s="1"/>
  <c r="K28" i="28"/>
  <c r="L28" i="28" s="1"/>
  <c r="K29" i="28"/>
  <c r="L29" i="28" s="1"/>
  <c r="K30" i="28"/>
  <c r="L30" i="28" s="1"/>
  <c r="O30" i="28" s="1"/>
  <c r="K31" i="28"/>
  <c r="L31" i="28" s="1"/>
  <c r="O31" i="28" s="1"/>
  <c r="K32" i="28"/>
  <c r="L32" i="28" s="1"/>
  <c r="K33" i="28"/>
  <c r="L33" i="28" s="1"/>
  <c r="K34" i="28"/>
  <c r="L34" i="28" s="1"/>
  <c r="O34" i="28" s="1"/>
  <c r="K35" i="28"/>
  <c r="L35" i="28" s="1"/>
  <c r="O35" i="28" s="1"/>
  <c r="K36" i="28"/>
  <c r="L36" i="28" s="1"/>
  <c r="K37" i="28"/>
  <c r="L37" i="28" s="1"/>
  <c r="K38" i="28"/>
  <c r="L38" i="28" s="1"/>
  <c r="O38" i="28" s="1"/>
  <c r="K39" i="28"/>
  <c r="L39" i="28" s="1"/>
  <c r="O39" i="28" s="1"/>
  <c r="K40" i="28"/>
  <c r="L40" i="28" s="1"/>
  <c r="K41" i="28"/>
  <c r="L41" i="28" s="1"/>
  <c r="K42" i="28"/>
  <c r="L42" i="28" s="1"/>
  <c r="O42" i="28" s="1"/>
  <c r="K43" i="28"/>
  <c r="L43" i="28" s="1"/>
  <c r="O43" i="28" s="1"/>
  <c r="K44" i="28"/>
  <c r="L44" i="28" s="1"/>
  <c r="K45" i="28"/>
  <c r="L45" i="28" s="1"/>
  <c r="K46" i="28"/>
  <c r="L46" i="28" s="1"/>
  <c r="O46" i="28" s="1"/>
  <c r="K47" i="28"/>
  <c r="L47" i="28" s="1"/>
  <c r="O47" i="28" s="1"/>
  <c r="K48" i="28"/>
  <c r="L48" i="28" s="1"/>
  <c r="K49" i="28"/>
  <c r="L49" i="28" s="1"/>
  <c r="K50" i="28"/>
  <c r="L50" i="28" s="1"/>
  <c r="O50" i="28" s="1"/>
  <c r="K51" i="28"/>
  <c r="L51" i="28" s="1"/>
  <c r="O51" i="28" s="1"/>
  <c r="K52" i="28"/>
  <c r="L52" i="28" s="1"/>
  <c r="K53" i="28"/>
  <c r="L53" i="28" s="1"/>
  <c r="K54" i="28"/>
  <c r="L54" i="28" s="1"/>
  <c r="O54" i="28" s="1"/>
  <c r="K55" i="28"/>
  <c r="L55" i="28" s="1"/>
  <c r="O55" i="28" s="1"/>
  <c r="K56" i="28"/>
  <c r="L56" i="28" s="1"/>
  <c r="K57" i="28"/>
  <c r="L57" i="28" s="1"/>
  <c r="K58" i="28"/>
  <c r="L58" i="28" s="1"/>
  <c r="O58" i="28" s="1"/>
  <c r="K59" i="28"/>
  <c r="L59" i="28" s="1"/>
  <c r="O59" i="28" s="1"/>
  <c r="K60" i="28"/>
  <c r="L60" i="28" s="1"/>
  <c r="K61" i="28"/>
  <c r="L61" i="28" s="1"/>
  <c r="K62" i="28"/>
  <c r="L62" i="28" s="1"/>
  <c r="O62" i="28" s="1"/>
  <c r="K63" i="28"/>
  <c r="L63" i="28" s="1"/>
  <c r="O63" i="28" s="1"/>
  <c r="K64" i="28"/>
  <c r="L64" i="28" s="1"/>
  <c r="K65" i="28"/>
  <c r="L65" i="28" s="1"/>
  <c r="K66" i="28"/>
  <c r="L66" i="28" s="1"/>
  <c r="O66" i="28" s="1"/>
  <c r="K67" i="28"/>
  <c r="L67" i="28" s="1"/>
  <c r="O67" i="28" s="1"/>
  <c r="K68" i="28"/>
  <c r="L68" i="28" s="1"/>
  <c r="K69" i="28"/>
  <c r="L69" i="28" s="1"/>
  <c r="K70" i="28"/>
  <c r="L70" i="28" s="1"/>
  <c r="O70" i="28" s="1"/>
  <c r="K71" i="28"/>
  <c r="L71" i="28" s="1"/>
  <c r="O71" i="28" s="1"/>
  <c r="K72" i="28"/>
  <c r="L72" i="28" s="1"/>
  <c r="K73" i="28"/>
  <c r="L73" i="28" s="1"/>
  <c r="K74" i="28"/>
  <c r="L74" i="28" s="1"/>
  <c r="O74" i="28" s="1"/>
  <c r="K75" i="28"/>
  <c r="L75" i="28" s="1"/>
  <c r="O75" i="28" s="1"/>
  <c r="K76" i="28"/>
  <c r="L76" i="28" s="1"/>
  <c r="K77" i="28"/>
  <c r="L77" i="28" s="1"/>
  <c r="K78" i="28"/>
  <c r="L78" i="28" s="1"/>
  <c r="O78" i="28" s="1"/>
  <c r="K79" i="28"/>
  <c r="L79" i="28" s="1"/>
  <c r="O79" i="28" s="1"/>
  <c r="K80" i="28"/>
  <c r="L80" i="28" s="1"/>
  <c r="K81" i="28"/>
  <c r="L81" i="28" s="1"/>
  <c r="K82" i="28"/>
  <c r="L82" i="28" s="1"/>
  <c r="O82" i="28" s="1"/>
  <c r="K83" i="28"/>
  <c r="L83" i="28" s="1"/>
  <c r="O83" i="28" s="1"/>
  <c r="K84" i="28"/>
  <c r="L84" i="28" s="1"/>
  <c r="K85" i="28"/>
  <c r="L85" i="28" s="1"/>
  <c r="K86" i="28"/>
  <c r="L86" i="28" s="1"/>
  <c r="O86" i="28" s="1"/>
  <c r="K87" i="28"/>
  <c r="L87" i="28" s="1"/>
  <c r="O87" i="28" s="1"/>
  <c r="K88" i="28"/>
  <c r="L88" i="28" s="1"/>
  <c r="K89" i="28"/>
  <c r="L89" i="28" s="1"/>
  <c r="K90" i="28"/>
  <c r="L90" i="28" s="1"/>
  <c r="O90" i="28" s="1"/>
  <c r="K91" i="28"/>
  <c r="L91" i="28" s="1"/>
  <c r="O91" i="28" s="1"/>
  <c r="K92" i="28"/>
  <c r="L92" i="28" s="1"/>
  <c r="K93" i="28"/>
  <c r="L93" i="28" s="1"/>
  <c r="K94" i="28"/>
  <c r="L94" i="28" s="1"/>
  <c r="O94" i="28" s="1"/>
  <c r="K95" i="28"/>
  <c r="L95" i="28" s="1"/>
  <c r="O95" i="28" s="1"/>
  <c r="K96" i="28"/>
  <c r="L96" i="28" s="1"/>
  <c r="K97" i="28"/>
  <c r="L97" i="28" s="1"/>
  <c r="K98" i="28"/>
  <c r="L98" i="28" s="1"/>
  <c r="O98" i="28" s="1"/>
  <c r="K99" i="28"/>
  <c r="L99" i="28" s="1"/>
  <c r="O99" i="28" s="1"/>
  <c r="K100" i="28"/>
  <c r="L100" i="28" s="1"/>
  <c r="K101" i="28"/>
  <c r="L101" i="28" s="1"/>
  <c r="K102" i="28"/>
  <c r="L102" i="28" s="1"/>
  <c r="O102" i="28" s="1"/>
  <c r="K103" i="28"/>
  <c r="L103" i="28" s="1"/>
  <c r="O103" i="28" s="1"/>
  <c r="K104" i="28"/>
  <c r="L104" i="28" s="1"/>
  <c r="K105" i="28"/>
  <c r="L105" i="28" s="1"/>
  <c r="K106" i="28"/>
  <c r="L106" i="28" s="1"/>
  <c r="O106" i="28" s="1"/>
  <c r="K107" i="28"/>
  <c r="L107" i="28" s="1"/>
  <c r="O107" i="28" s="1"/>
  <c r="K108" i="28"/>
  <c r="L108" i="28" s="1"/>
  <c r="K109" i="28"/>
  <c r="L109" i="28" s="1"/>
  <c r="K110" i="28"/>
  <c r="L110" i="28" s="1"/>
  <c r="O110" i="28" s="1"/>
  <c r="K111" i="28"/>
  <c r="L111" i="28" s="1"/>
  <c r="O111" i="28" s="1"/>
  <c r="K112" i="28"/>
  <c r="L112" i="28" s="1"/>
  <c r="K113" i="28"/>
  <c r="L113" i="28" s="1"/>
  <c r="K114" i="28"/>
  <c r="L114" i="28" s="1"/>
  <c r="O114" i="28" s="1"/>
  <c r="K115" i="28"/>
  <c r="L115" i="28" s="1"/>
  <c r="O115" i="28" s="1"/>
  <c r="K116" i="28"/>
  <c r="L116" i="28" s="1"/>
  <c r="K117" i="28"/>
  <c r="L117" i="28" s="1"/>
  <c r="K118" i="28"/>
  <c r="L118" i="28" s="1"/>
  <c r="O118" i="28" s="1"/>
  <c r="K119" i="28"/>
  <c r="L119" i="28" s="1"/>
  <c r="O119" i="28" s="1"/>
  <c r="K120" i="28"/>
  <c r="L120" i="28" s="1"/>
  <c r="K121" i="28"/>
  <c r="L121" i="28" s="1"/>
  <c r="K122" i="28"/>
  <c r="L122" i="28" s="1"/>
  <c r="O122" i="28" s="1"/>
  <c r="I24" i="28"/>
  <c r="I25" i="28"/>
  <c r="I26" i="28"/>
  <c r="I27" i="28"/>
  <c r="I28" i="28"/>
  <c r="N28" i="28" s="1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O26" i="28" l="1"/>
  <c r="O121" i="28"/>
  <c r="O117" i="28"/>
  <c r="O113" i="28"/>
  <c r="O109" i="28"/>
  <c r="O105" i="28"/>
  <c r="O101" i="28"/>
  <c r="O97" i="28"/>
  <c r="O93" i="28"/>
  <c r="O89" i="28"/>
  <c r="O85" i="28"/>
  <c r="O81" i="28"/>
  <c r="O77" i="28"/>
  <c r="O73" i="28"/>
  <c r="O69" i="28"/>
  <c r="O65" i="28"/>
  <c r="O61" i="28"/>
  <c r="O57" i="28"/>
  <c r="O53" i="28"/>
  <c r="O49" i="28"/>
  <c r="O45" i="28"/>
  <c r="O41" i="28"/>
  <c r="O37" i="28"/>
  <c r="O33" i="28"/>
  <c r="O29" i="28"/>
  <c r="O120" i="28"/>
  <c r="O116" i="28"/>
  <c r="O112" i="28"/>
  <c r="O108" i="28"/>
  <c r="O104" i="28"/>
  <c r="O100" i="28"/>
  <c r="O96" i="28"/>
  <c r="O92" i="28"/>
  <c r="O88" i="28"/>
  <c r="O84" i="28"/>
  <c r="O80" i="28"/>
  <c r="O76" i="28"/>
  <c r="O72" i="28"/>
  <c r="O68" i="28"/>
  <c r="O64" i="28"/>
  <c r="O60" i="28"/>
  <c r="O56" i="28"/>
  <c r="O52" i="28"/>
  <c r="O48" i="28"/>
  <c r="O44" i="28"/>
  <c r="O40" i="28"/>
  <c r="O36" i="28"/>
  <c r="O32" i="28"/>
  <c r="O28" i="28"/>
  <c r="N25" i="28"/>
  <c r="O25" i="28" s="1"/>
  <c r="M23" i="28"/>
  <c r="B3" i="33"/>
  <c r="J123" i="28"/>
  <c r="K23" i="28"/>
  <c r="L23" i="28" s="1"/>
  <c r="I23" i="28"/>
  <c r="N23" i="28" s="1"/>
  <c r="O23" i="28" l="1"/>
  <c r="L123" i="28"/>
  <c r="O123" i="28" l="1"/>
</calcChain>
</file>

<file path=xl/sharedStrings.xml><?xml version="1.0" encoding="utf-8"?>
<sst xmlns="http://schemas.openxmlformats.org/spreadsheetml/2006/main" count="74" uniqueCount="62">
  <si>
    <t>(data)</t>
  </si>
  <si>
    <t>Iš viso:</t>
  </si>
  <si>
    <t>Data</t>
  </si>
  <si>
    <t>Nr.</t>
  </si>
  <si>
    <t xml:space="preserve">                                  ___________________      Nr._____</t>
  </si>
  <si>
    <t>Vardenis Pavardenis</t>
  </si>
  <si>
    <t>XYZ-123</t>
  </si>
  <si>
    <t>Pastabos</t>
  </si>
  <si>
    <t>Vardenė Pavardenė</t>
  </si>
  <si>
    <t>(biudžetinėms įstaigoms, kurios yra techninės paramos gavėjos)</t>
  </si>
  <si>
    <r>
      <t xml:space="preserve">Eil. Nr.
</t>
    </r>
    <r>
      <rPr>
        <sz val="8"/>
        <color rgb="FFFF0000"/>
        <rFont val="Times New Roman"/>
        <family val="1"/>
        <charset val="186"/>
      </rPr>
      <t>(Įrašyti)</t>
    </r>
  </si>
  <si>
    <t>PAŽYMA DĖL KOMANDIRUOČIŲ IR KELIONIŲ LIETUVOJE IŠLAIDŲ APSKAIČIAVIMO</t>
  </si>
  <si>
    <r>
      <t xml:space="preserve">Išlaidų rūšis
</t>
    </r>
    <r>
      <rPr>
        <sz val="8"/>
        <color rgb="FFFF0000"/>
        <rFont val="Times New Roman"/>
        <family val="1"/>
        <charset val="186"/>
      </rPr>
      <t>(Pasirinkti iš sąrašo)</t>
    </r>
  </si>
  <si>
    <t>Fiksuotieji įkainiai</t>
  </si>
  <si>
    <t>Sąrašas</t>
  </si>
  <si>
    <t>Išlaidų rūšis</t>
  </si>
  <si>
    <t>Komandiruotė</t>
  </si>
  <si>
    <t>Kelionė</t>
  </si>
  <si>
    <r>
      <t xml:space="preserve">Į komandiruotę vykusio asmens vardas, pavardė
</t>
    </r>
    <r>
      <rPr>
        <i/>
        <sz val="8"/>
        <color rgb="FFFF0000"/>
        <rFont val="Times New Roman"/>
        <family val="1"/>
        <charset val="186"/>
      </rPr>
      <t>(Pildoma tik komandiruotėms. Kelionėms nepildoma)</t>
    </r>
  </si>
  <si>
    <r>
      <t xml:space="preserve">Komandiruotės maršrutas
</t>
    </r>
    <r>
      <rPr>
        <sz val="8"/>
        <color rgb="FFFF0000"/>
        <rFont val="Times New Roman"/>
        <family val="1"/>
        <charset val="186"/>
      </rPr>
      <t>(Įrašyti)</t>
    </r>
  </si>
  <si>
    <t>9=(8)-(7)+1</t>
  </si>
  <si>
    <r>
      <t>Vilnius</t>
    </r>
    <r>
      <rPr>
        <sz val="10"/>
        <rFont val="Calibri"/>
        <family val="2"/>
        <charset val="186"/>
      </rPr>
      <t>−</t>
    </r>
    <r>
      <rPr>
        <sz val="10"/>
        <rFont val="Times New Roman"/>
        <family val="1"/>
        <charset val="186"/>
      </rPr>
      <t>Kaunas</t>
    </r>
  </si>
  <si>
    <t>11</t>
  </si>
  <si>
    <t>Po Vilnių</t>
  </si>
  <si>
    <t>Vilnius−Kaunas</t>
  </si>
  <si>
    <t>VTA-859</t>
  </si>
  <si>
    <t>Lvovo g. 25-Lukiškių g. 2</t>
  </si>
  <si>
    <t>Kuro ir viešojo transporto išlaidų 
fiksuotasis įkainis su PVM</t>
  </si>
  <si>
    <t>Eur</t>
  </si>
  <si>
    <r>
      <t xml:space="preserve">Komandiruotės trukmė 
(dienų skaičius)
</t>
    </r>
    <r>
      <rPr>
        <sz val="8"/>
        <color rgb="FFFF0000"/>
        <rFont val="Times New Roman"/>
        <family val="1"/>
        <charset val="186"/>
      </rPr>
      <t>(Apskaičiuojama tik komandiruočių trukmė automatiškai pagal formulę)</t>
    </r>
  </si>
  <si>
    <t>12=(10)*(11)</t>
  </si>
  <si>
    <t>Dienpinigiai</t>
  </si>
  <si>
    <t>Bazinė socialinė išmoka</t>
  </si>
  <si>
    <t>Procentas dienpinigiams</t>
  </si>
  <si>
    <t>13</t>
  </si>
  <si>
    <t>14=(8)*(12)</t>
  </si>
  <si>
    <r>
      <t xml:space="preserve">Nustatytas kuro ir viešojo transporto išlaidų fiksuotasis įkainis, eurais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</si>
  <si>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kuro ir viešojo transporto išlaidų suma, eurais
</t>
    </r>
    <r>
      <rPr>
        <sz val="8"/>
        <color rgb="FFFF0000"/>
        <rFont val="Times New Roman"/>
        <family val="1"/>
        <charset val="186"/>
      </rPr>
      <t>(Apskaičiuojama automatiškai pagal formulę)</t>
    </r>
  </si>
  <si>
    <r>
      <t xml:space="preserve">Nuvažiuotų kilomentrų skaičius, vnt.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</si>
  <si>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Išvykimo į komandiruotę / kelionę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</si>
  <si>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Grįžimo iš komandiruotės / kelionės data
</t>
    </r>
    <r>
      <rPr>
        <sz val="8"/>
        <color rgb="FFFF0000"/>
        <rFont val="Times New Roman"/>
        <family val="1"/>
        <charset val="186"/>
      </rPr>
      <t>(Įrašyti)</t>
    </r>
  </si>
  <si>
    <r>
      <t xml:space="preserve">Apskaičiuota dienpinigių suma, eurais
</t>
    </r>
    <r>
      <rPr>
        <sz val="8"/>
        <color rgb="FFFF0000"/>
        <rFont val="Times New Roman"/>
        <family val="1"/>
        <charset val="186"/>
      </rPr>
      <t>(Skaičiuojama tik komandiruotėms)</t>
    </r>
  </si>
  <si>
    <r>
      <t xml:space="preserve">Dienpinigių fiksuotasis įkainis, eurais
</t>
    </r>
    <r>
      <rPr>
        <sz val="8"/>
        <color rgb="FFFF0000"/>
        <rFont val="Times New Roman"/>
        <family val="1"/>
        <charset val="186"/>
      </rPr>
      <t>(Komandiruotėms įkeliama automatiškai, Kelionėms nepildoma)</t>
    </r>
  </si>
  <si>
    <t xml:space="preserve">(Techninės paramos gavėjo vadovo ar jo įgalioto asmens pareigos, vardas ir pavardė)                                                                                           </t>
  </si>
  <si>
    <t>(parašas)</t>
  </si>
  <si>
    <r>
      <t xml:space="preserve">Įsakymo / potvarkio ar kito dokumento, kuriuo darbuotojas siunčiamas į komandiruotę duomenys
</t>
    </r>
    <r>
      <rPr>
        <sz val="8"/>
        <color rgb="FFFF0000"/>
        <rFont val="Times New Roman"/>
        <family val="1"/>
        <charset val="186"/>
      </rPr>
      <t>(Pildoma tik komandiruotėms. Kelionėms nepildoma.)</t>
    </r>
  </si>
  <si>
    <t>1. BENDROJI DALIS</t>
  </si>
  <si>
    <t>Projekto vykdytojo rekvizitai:</t>
  </si>
  <si>
    <t>Pavadinimas</t>
  </si>
  <si>
    <t>Kodas</t>
  </si>
  <si>
    <t>Projekto duomenys:</t>
  </si>
  <si>
    <t>2. INFORMACIJA APIE KELIONES IR KOMANDIRUOTES</t>
  </si>
  <si>
    <t>Pateikdami šią pažymą patvirtiname, kad:
1. šioje pažymoje pateikta informacija yra teisinga;
2. prašomos finansuoti tarnybinių komandiruočių ir (arba) kelionių Lietuvoje išlaidos yra susijusios su Europos Sąjungos struktūrinių fondų lėšų administravimo funkcijomis;
3. šioje pažymoje deklaruojamos tarnybinių komandiruočių ir (arba) kelionių Lietuvoje išlaidos nėra apmokėtos iš kitų finansavimo šaltinių dėl ko jos būtų pripažintos tinkamomis finansuoti ir (arba) apmokėtos daugiau nei vieną kartą.</t>
  </si>
  <si>
    <t>Nuo</t>
  </si>
  <si>
    <t>Iki</t>
  </si>
  <si>
    <t>(laikotarpis)</t>
  </si>
  <si>
    <r>
      <t xml:space="preserve">Apskaičiuota komandiruotės Lietuvoje išlaidų, deklaruojamų taikant fiksuotąjį įkainį, suma, eurais
</t>
    </r>
    <r>
      <rPr>
        <sz val="8"/>
        <color rgb="FFFF0000"/>
        <rFont val="Times New Roman"/>
        <family val="1"/>
        <charset val="186"/>
      </rPr>
      <t>(Apskaičiuojama automatiškai)</t>
    </r>
  </si>
  <si>
    <t>16</t>
  </si>
  <si>
    <t>15=(12)+(14)</t>
  </si>
  <si>
    <r>
      <t xml:space="preserve">Vardenis Pavardenis į komandiruotę vyko kartu su Vardene pavardene jos transporto priemone, </t>
    </r>
    <r>
      <rPr>
        <b/>
        <u/>
        <sz val="10"/>
        <rFont val="Times New Roman"/>
        <family val="1"/>
        <charset val="186"/>
      </rPr>
      <t>todėl kuro išlaidos neskaičiuojamos</t>
    </r>
    <r>
      <rPr>
        <sz val="10"/>
        <rFont val="Times New Roman"/>
        <family val="1"/>
        <charset val="186"/>
      </rPr>
      <t>.</t>
    </r>
  </si>
  <si>
    <t>1 Forma (galiojanti forma komandiruotėms nuo 2015-01-01)</t>
  </si>
  <si>
    <t>TAR: 2014-09-10 Nr. 924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</si>
</sst>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L_t_-;\-* #,##0.00\ _L_t_-;_-* &quot;-&quot;??\ _L_t_-;_-@_-"/>
    <numFmt numFmtId="165" formatCode="_(* #,##0.0_);_(* \(#,##0.0\);_(* &quot;-&quot;?_);@_)"/>
    <numFmt numFmtId="166" formatCode="0.0%"/>
    <numFmt numFmtId="167" formatCode="_(* #,##0.00_);_(* \(#,##0.00\);_(* &quot;-&quot;??_);_(@_)"/>
    <numFmt numFmtId="168" formatCode="&quot;£&quot;#,##0;\-&quot;£&quot;#,##0"/>
  </numFmts>
  <fonts count="26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</font>
    <font>
      <sz val="9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b/>
      <sz val="8"/>
      <color indexed="24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9"/>
      <color indexed="24"/>
      <name val="Arial"/>
      <family val="2"/>
      <charset val="186"/>
    </font>
    <font>
      <b/>
      <sz val="11"/>
      <color indexed="24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color rgb="FFFF0000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0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i/>
      <sz val="8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0" fontId="4" fillId="0" borderId="0"/>
    <xf numFmtId="0" fontId="5" fillId="0" borderId="0"/>
    <xf numFmtId="0" fontId="3" fillId="0" borderId="0"/>
    <xf numFmtId="0" fontId="3" fillId="0" borderId="0"/>
    <xf numFmtId="49" fontId="6" fillId="0" borderId="0" applyFont="0" applyFill="0" applyBorder="0" applyAlignment="0" applyProtection="0">
      <alignment horizontal="left"/>
    </xf>
    <xf numFmtId="165" fontId="7" fillId="0" borderId="0" applyAlignment="0" applyProtection="0"/>
    <xf numFmtId="166" fontId="8" fillId="0" borderId="0" applyFill="0" applyBorder="0" applyAlignment="0" applyProtection="0"/>
    <xf numFmtId="49" fontId="8" fillId="0" borderId="0" applyNumberFormat="0" applyAlignment="0" applyProtection="0">
      <alignment horizontal="left"/>
    </xf>
    <xf numFmtId="49" fontId="9" fillId="0" borderId="9" applyNumberFormat="0" applyAlignment="0" applyProtection="0">
      <alignment horizontal="left" wrapText="1"/>
    </xf>
    <xf numFmtId="49" fontId="9" fillId="0" borderId="0" applyNumberFormat="0" applyAlignment="0" applyProtection="0">
      <alignment horizontal="left" wrapText="1"/>
    </xf>
    <xf numFmtId="49" fontId="10" fillId="0" borderId="0" applyAlignment="0" applyProtection="0">
      <alignment horizontal="left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/>
    <xf numFmtId="0" fontId="5" fillId="0" borderId="0"/>
  </cellStyleXfs>
  <cellXfs count="96">
    <xf numFmtId="0" fontId="0" fillId="0" borderId="0" xfId="0"/>
    <xf numFmtId="0" fontId="5" fillId="0" borderId="0" xfId="60"/>
    <xf numFmtId="0" fontId="5" fillId="0" borderId="0" xfId="60" applyFont="1" applyAlignment="1"/>
    <xf numFmtId="0" fontId="5" fillId="0" borderId="0" xfId="60" applyFill="1"/>
    <xf numFmtId="0" fontId="16" fillId="0" borderId="0" xfId="60" applyFont="1"/>
    <xf numFmtId="0" fontId="20" fillId="0" borderId="0" xfId="0" applyFont="1"/>
    <xf numFmtId="0" fontId="24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" fillId="0" borderId="0" xfId="60" applyAlignment="1">
      <alignment wrapText="1"/>
    </xf>
    <xf numFmtId="0" fontId="5" fillId="0" borderId="0" xfId="60" applyAlignment="1" applyProtection="1">
      <alignment wrapText="1"/>
      <protection locked="0"/>
    </xf>
    <xf numFmtId="0" fontId="15" fillId="0" borderId="0" xfId="60" applyFont="1" applyAlignment="1" applyProtection="1">
      <alignment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0" xfId="60" applyFont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right" wrapText="1"/>
      <protection locked="0"/>
    </xf>
    <xf numFmtId="0" fontId="19" fillId="0" borderId="6" xfId="60" applyFont="1" applyBorder="1" applyAlignment="1" applyProtection="1">
      <alignment horizontal="right" wrapText="1"/>
      <protection locked="0"/>
    </xf>
    <xf numFmtId="0" fontId="13" fillId="0" borderId="0" xfId="60" applyFont="1" applyBorder="1" applyAlignment="1" applyProtection="1">
      <alignment horizontal="right" wrapText="1"/>
      <protection locked="0"/>
    </xf>
    <xf numFmtId="0" fontId="19" fillId="0" borderId="6" xfId="60" applyFont="1" applyBorder="1" applyAlignment="1" applyProtection="1">
      <alignment horizontal="center" wrapText="1"/>
      <protection locked="0"/>
    </xf>
    <xf numFmtId="0" fontId="19" fillId="0" borderId="8" xfId="60" applyFont="1" applyBorder="1" applyAlignment="1" applyProtection="1">
      <alignment horizontal="left" vertical="center" wrapText="1"/>
      <protection locked="0"/>
    </xf>
    <xf numFmtId="0" fontId="19" fillId="0" borderId="24" xfId="60" applyFont="1" applyBorder="1" applyAlignment="1" applyProtection="1">
      <alignment horizontal="left" vertical="center" wrapText="1"/>
      <protection locked="0"/>
    </xf>
    <xf numFmtId="0" fontId="19" fillId="0" borderId="8" xfId="60" applyFont="1" applyBorder="1" applyAlignment="1" applyProtection="1">
      <alignment horizontal="left" wrapText="1"/>
      <protection locked="0"/>
    </xf>
    <xf numFmtId="0" fontId="19" fillId="0" borderId="24" xfId="60" applyFont="1" applyBorder="1" applyAlignment="1" applyProtection="1">
      <alignment horizontal="left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2" borderId="16" xfId="60" applyFont="1" applyFill="1" applyBorder="1" applyAlignment="1" applyProtection="1">
      <alignment horizontal="center" vertical="center" wrapText="1"/>
      <protection locked="0"/>
    </xf>
    <xf numFmtId="0" fontId="13" fillId="2" borderId="27" xfId="60" applyFont="1" applyFill="1" applyBorder="1" applyAlignment="1" applyProtection="1">
      <alignment horizontal="center" vertical="center" wrapText="1"/>
      <protection locked="0"/>
    </xf>
    <xf numFmtId="0" fontId="13" fillId="2" borderId="1" xfId="60" applyFont="1" applyFill="1" applyBorder="1" applyAlignment="1" applyProtection="1">
      <alignment horizontal="center" vertical="center" wrapText="1"/>
      <protection locked="0"/>
    </xf>
    <xf numFmtId="49" fontId="13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60" applyNumberFormat="1" applyFont="1" applyFill="1" applyBorder="1" applyAlignment="1" applyProtection="1">
      <alignment horizontal="center" vertical="center" wrapText="1"/>
      <protection locked="0"/>
    </xf>
    <xf numFmtId="49" fontId="13" fillId="3" borderId="21" xfId="6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0" borderId="4" xfId="60" applyNumberFormat="1" applyFont="1" applyFill="1" applyBorder="1" applyAlignment="1" applyProtection="1">
      <alignment horizontal="center" vertical="center" wrapText="1"/>
      <protection locked="0"/>
    </xf>
    <xf numFmtId="0" fontId="15" fillId="4" borderId="26" xfId="60" applyFont="1" applyFill="1" applyBorder="1" applyAlignment="1" applyProtection="1">
      <alignment horizontal="right" wrapText="1"/>
      <protection locked="0"/>
    </xf>
    <xf numFmtId="2" fontId="15" fillId="4" borderId="26" xfId="60" applyNumberFormat="1" applyFont="1" applyFill="1" applyBorder="1" applyAlignment="1" applyProtection="1">
      <alignment horizontal="center" wrapText="1"/>
      <protection locked="0"/>
    </xf>
    <xf numFmtId="2" fontId="15" fillId="4" borderId="23" xfId="60" applyNumberFormat="1" applyFont="1" applyFill="1" applyBorder="1" applyAlignment="1" applyProtection="1">
      <alignment horizontal="center" wrapText="1"/>
      <protection locked="0"/>
    </xf>
    <xf numFmtId="2" fontId="15" fillId="4" borderId="22" xfId="60" applyNumberFormat="1" applyFont="1" applyFill="1" applyBorder="1" applyAlignment="1" applyProtection="1">
      <alignment horizontal="center" wrapText="1"/>
      <protection locked="0"/>
    </xf>
    <xf numFmtId="2" fontId="17" fillId="4" borderId="28" xfId="60" applyNumberFormat="1" applyFont="1" applyFill="1" applyBorder="1" applyAlignment="1" applyProtection="1">
      <alignment horizontal="center" wrapText="1"/>
      <protection locked="0"/>
    </xf>
    <xf numFmtId="2" fontId="15" fillId="4" borderId="11" xfId="60" applyNumberFormat="1" applyFont="1" applyFill="1" applyBorder="1" applyAlignment="1" applyProtection="1">
      <alignment horizontal="center" wrapText="1"/>
      <protection locked="0"/>
    </xf>
    <xf numFmtId="0" fontId="14" fillId="0" borderId="0" xfId="60" applyFont="1" applyFill="1" applyBorder="1" applyAlignment="1" applyProtection="1">
      <alignment horizontal="left" wrapText="1"/>
      <protection locked="0"/>
    </xf>
    <xf numFmtId="2" fontId="15" fillId="0" borderId="0" xfId="60" applyNumberFormat="1" applyFont="1" applyFill="1" applyBorder="1" applyAlignment="1" applyProtection="1">
      <alignment horizontal="center" wrapText="1"/>
      <protection locked="0"/>
    </xf>
    <xf numFmtId="0" fontId="15" fillId="0" borderId="0" xfId="60" applyFont="1" applyBorder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16" xfId="60" applyFont="1" applyFill="1" applyBorder="1" applyAlignment="1" applyProtection="1">
      <alignment horizontal="center" vertical="center" wrapText="1"/>
      <protection locked="0"/>
    </xf>
    <xf numFmtId="0" fontId="13" fillId="6" borderId="27" xfId="60" applyFont="1" applyFill="1" applyBorder="1" applyAlignment="1" applyProtection="1">
      <alignment horizontal="center" vertical="center" wrapText="1"/>
      <protection locked="0"/>
    </xf>
    <xf numFmtId="0" fontId="13" fillId="6" borderId="1" xfId="60" applyFont="1" applyFill="1" applyBorder="1" applyAlignment="1" applyProtection="1">
      <alignment vertical="center" wrapText="1"/>
      <protection locked="0"/>
    </xf>
    <xf numFmtId="0" fontId="13" fillId="6" borderId="1" xfId="60" applyFont="1" applyFill="1" applyBorder="1" applyAlignment="1" applyProtection="1">
      <alignment horizontal="center" vertical="center" wrapText="1"/>
      <protection locked="0"/>
    </xf>
    <xf numFmtId="14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1" xfId="60" applyNumberFormat="1" applyFont="1" applyFill="1" applyBorder="1" applyAlignment="1" applyProtection="1">
      <alignment horizontal="center" vertical="center" wrapText="1"/>
      <protection locked="0"/>
    </xf>
    <xf numFmtId="2" fontId="13" fillId="6" borderId="21" xfId="60" applyNumberFormat="1" applyFont="1" applyFill="1" applyBorder="1" applyAlignment="1" applyProtection="1">
      <alignment horizontal="center" vertical="center" wrapText="1"/>
      <protection locked="0"/>
    </xf>
    <xf numFmtId="0" fontId="19" fillId="0" borderId="15" xfId="60" applyFont="1" applyBorder="1" applyAlignment="1" applyProtection="1">
      <alignment horizontal="left" vertical="center" wrapText="1"/>
      <protection locked="0"/>
    </xf>
    <xf numFmtId="0" fontId="19" fillId="0" borderId="8" xfId="60" applyFont="1" applyBorder="1" applyAlignment="1" applyProtection="1">
      <alignment horizontal="left" vertical="center" wrapText="1"/>
      <protection locked="0"/>
    </xf>
    <xf numFmtId="0" fontId="19" fillId="0" borderId="30" xfId="60" applyFont="1" applyBorder="1" applyAlignment="1" applyProtection="1">
      <alignment horizontal="left" vertical="center" wrapText="1"/>
      <protection locked="0"/>
    </xf>
    <xf numFmtId="0" fontId="19" fillId="0" borderId="24" xfId="60" applyFont="1" applyBorder="1" applyAlignment="1" applyProtection="1">
      <alignment horizontal="left" vertical="center" wrapText="1"/>
      <protection locked="0"/>
    </xf>
    <xf numFmtId="0" fontId="13" fillId="0" borderId="15" xfId="60" applyFont="1" applyBorder="1" applyAlignment="1" applyProtection="1">
      <alignment horizontal="center" vertical="center" wrapText="1"/>
      <protection locked="0"/>
    </xf>
    <xf numFmtId="0" fontId="13" fillId="0" borderId="16" xfId="60" applyFont="1" applyBorder="1" applyAlignment="1" applyProtection="1">
      <alignment horizontal="center" vertical="center" wrapText="1"/>
      <protection locked="0"/>
    </xf>
    <xf numFmtId="0" fontId="13" fillId="0" borderId="17" xfId="60" applyFont="1" applyFill="1" applyBorder="1" applyAlignment="1" applyProtection="1">
      <alignment horizontal="center" vertical="center" wrapText="1"/>
      <protection locked="0"/>
    </xf>
    <xf numFmtId="0" fontId="13" fillId="0" borderId="2" xfId="60" applyFont="1" applyFill="1" applyBorder="1" applyAlignment="1" applyProtection="1">
      <alignment horizontal="center" vertical="center" wrapText="1"/>
      <protection locked="0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1" fillId="0" borderId="10" xfId="60" applyFont="1" applyBorder="1" applyAlignment="1" applyProtection="1">
      <alignment horizontal="left" vertical="center" wrapText="1"/>
      <protection locked="0"/>
    </xf>
    <xf numFmtId="0" fontId="14" fillId="0" borderId="6" xfId="60" applyFont="1" applyFill="1" applyBorder="1" applyAlignment="1" applyProtection="1">
      <alignment horizontal="center" wrapText="1"/>
      <protection locked="0"/>
    </xf>
    <xf numFmtId="0" fontId="19" fillId="0" borderId="0" xfId="59" applyFont="1" applyBorder="1" applyAlignment="1" applyProtection="1">
      <alignment horizontal="left" wrapText="1"/>
      <protection locked="0"/>
    </xf>
    <xf numFmtId="0" fontId="14" fillId="0" borderId="14" xfId="60" applyFont="1" applyFill="1" applyBorder="1" applyAlignment="1" applyProtection="1">
      <alignment horizontal="left" wrapText="1"/>
      <protection locked="0"/>
    </xf>
    <xf numFmtId="0" fontId="15" fillId="4" borderId="11" xfId="60" applyFont="1" applyFill="1" applyBorder="1" applyAlignment="1" applyProtection="1">
      <alignment horizontal="right" wrapText="1"/>
      <protection locked="0"/>
    </xf>
    <xf numFmtId="0" fontId="15" fillId="4" borderId="10" xfId="60" applyFont="1" applyFill="1" applyBorder="1" applyAlignment="1" applyProtection="1">
      <alignment horizontal="right" wrapText="1"/>
      <protection locked="0"/>
    </xf>
    <xf numFmtId="0" fontId="15" fillId="4" borderId="12" xfId="60" applyFont="1" applyFill="1" applyBorder="1" applyAlignment="1" applyProtection="1">
      <alignment horizontal="right" wrapText="1"/>
      <protection locked="0"/>
    </xf>
    <xf numFmtId="0" fontId="13" fillId="0" borderId="20" xfId="60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0" fontId="15" fillId="0" borderId="6" xfId="60" applyFont="1" applyBorder="1" applyAlignment="1" applyProtection="1">
      <alignment horizontal="center" wrapText="1"/>
      <protection locked="0"/>
    </xf>
    <xf numFmtId="0" fontId="13" fillId="0" borderId="29" xfId="60" applyFont="1" applyBorder="1" applyAlignment="1" applyProtection="1">
      <alignment horizontal="center" wrapText="1"/>
      <protection locked="0"/>
    </xf>
    <xf numFmtId="0" fontId="13" fillId="0" borderId="17" xfId="60" applyFont="1" applyBorder="1" applyAlignment="1" applyProtection="1">
      <alignment horizontal="center" vertical="center" wrapText="1"/>
      <protection locked="0"/>
    </xf>
    <xf numFmtId="0" fontId="13" fillId="0" borderId="2" xfId="60" applyFont="1" applyBorder="1" applyAlignment="1" applyProtection="1">
      <alignment horizontal="center" vertical="center" wrapText="1"/>
      <protection locked="0"/>
    </xf>
    <xf numFmtId="0" fontId="13" fillId="0" borderId="5" xfId="60" applyFont="1" applyBorder="1" applyAlignment="1" applyProtection="1">
      <alignment horizontal="center" vertical="center" wrapText="1"/>
      <protection locked="0"/>
    </xf>
    <xf numFmtId="0" fontId="13" fillId="0" borderId="0" xfId="60" applyFont="1" applyFill="1" applyBorder="1" applyAlignment="1" applyProtection="1">
      <alignment horizontal="left" vertical="top" wrapText="1"/>
      <protection locked="0"/>
    </xf>
    <xf numFmtId="0" fontId="21" fillId="0" borderId="0" xfId="60" applyFont="1" applyFill="1" applyAlignment="1" applyProtection="1">
      <alignment horizontal="center" vertical="center" wrapText="1"/>
      <protection locked="0"/>
    </xf>
    <xf numFmtId="0" fontId="15" fillId="0" borderId="0" xfId="60" applyFont="1" applyFill="1" applyAlignment="1" applyProtection="1">
      <alignment horizontal="center" wrapText="1"/>
      <protection locked="0"/>
    </xf>
    <xf numFmtId="0" fontId="19" fillId="0" borderId="0" xfId="60" applyFont="1" applyAlignment="1" applyProtection="1">
      <alignment horizontal="center" wrapText="1"/>
      <protection locked="0"/>
    </xf>
    <xf numFmtId="0" fontId="13" fillId="0" borderId="13" xfId="60" applyFont="1" applyFill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8" xfId="60" applyFont="1" applyBorder="1" applyAlignment="1" applyProtection="1">
      <alignment horizontal="center" vertical="center" wrapText="1"/>
      <protection locked="0"/>
    </xf>
    <xf numFmtId="0" fontId="13" fillId="0" borderId="1" xfId="60" applyFont="1" applyBorder="1" applyAlignment="1" applyProtection="1">
      <alignment horizontal="center" vertical="center" wrapText="1"/>
      <protection locked="0"/>
    </xf>
    <xf numFmtId="0" fontId="13" fillId="0" borderId="8" xfId="60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11" fillId="0" borderId="0" xfId="60" applyFont="1" applyAlignment="1" applyProtection="1">
      <alignment horizontal="left" wrapText="1"/>
      <protection locked="0"/>
    </xf>
    <xf numFmtId="0" fontId="19" fillId="0" borderId="8" xfId="60" applyFont="1" applyBorder="1" applyAlignment="1" applyProtection="1">
      <alignment horizontal="center" wrapText="1"/>
      <protection locked="0"/>
    </xf>
    <xf numFmtId="0" fontId="19" fillId="0" borderId="20" xfId="60" applyFont="1" applyBorder="1" applyAlignment="1" applyProtection="1">
      <alignment horizontal="center" wrapText="1"/>
      <protection locked="0"/>
    </xf>
    <xf numFmtId="0" fontId="19" fillId="0" borderId="24" xfId="60" applyFont="1" applyBorder="1" applyAlignment="1" applyProtection="1">
      <alignment horizontal="center" wrapText="1"/>
      <protection locked="0"/>
    </xf>
    <xf numFmtId="0" fontId="19" fillId="0" borderId="25" xfId="60" applyFont="1" applyBorder="1" applyAlignment="1" applyProtection="1">
      <alignment horizontal="center" wrapText="1"/>
      <protection locked="0"/>
    </xf>
  </cellXfs>
  <cellStyles count="61">
    <cellStyle name="Brand Align Left Text" xfId="5"/>
    <cellStyle name="Brand Default" xfId="6"/>
    <cellStyle name="Brand Percent" xfId="7"/>
    <cellStyle name="Brand Source" xfId="8"/>
    <cellStyle name="Brand Subtitle with Underline" xfId="9"/>
    <cellStyle name="Brand Subtitle without Underline" xfId="10"/>
    <cellStyle name="Brand Title" xfId="11"/>
    <cellStyle name="Comma 2" xfId="12"/>
    <cellStyle name="Comma 2 2" xfId="13"/>
    <cellStyle name="Comma 3" xfId="14"/>
    <cellStyle name="Comma 3 2" xfId="15"/>
    <cellStyle name="Comma 4" xfId="16"/>
    <cellStyle name="Comma 4 2" xfId="17"/>
    <cellStyle name="Comma 5" xfId="18"/>
    <cellStyle name="Comma 5 2" xfId="19"/>
    <cellStyle name="Comma 6" xfId="20"/>
    <cellStyle name="Įprastas" xfId="0" builtinId="0"/>
    <cellStyle name="Įprastas 2" xfId="1"/>
    <cellStyle name="Įprastas 2 2" xfId="4"/>
    <cellStyle name="Įprastas 2 3" xfId="60"/>
    <cellStyle name="Įprastas 3" xfId="54"/>
    <cellStyle name="Įprastas 3 2" xfId="55"/>
    <cellStyle name="Įprastas 4" xfId="58"/>
    <cellStyle name="Įprastas 5" xfId="59"/>
    <cellStyle name="Kablelis 2" xfId="56"/>
    <cellStyle name="Normal 10" xfId="21"/>
    <cellStyle name="Normal 10 2" xfId="22"/>
    <cellStyle name="Normal 11" xfId="23"/>
    <cellStyle name="Normal 11 2" xfId="24"/>
    <cellStyle name="Normal 12" xfId="25"/>
    <cellStyle name="Normal 12 2" xfId="26"/>
    <cellStyle name="Normal 13" xfId="27"/>
    <cellStyle name="Normal 13 2" xfId="28"/>
    <cellStyle name="Normal 14" xfId="29"/>
    <cellStyle name="Normal 14 2" xfId="30"/>
    <cellStyle name="Normal 2" xfId="2"/>
    <cellStyle name="Normal 2 2" xfId="31"/>
    <cellStyle name="Normal 2 3" xfId="32"/>
    <cellStyle name="Normal 3" xfId="3"/>
    <cellStyle name="Normal 3 2" xfId="33"/>
    <cellStyle name="Normal 3 3" xfId="34"/>
    <cellStyle name="Normal 4" xfId="35"/>
    <cellStyle name="Normal 5" xfId="36"/>
    <cellStyle name="Normal 5 2" xfId="37"/>
    <cellStyle name="Normal 6" xfId="38"/>
    <cellStyle name="Normal 6 2" xfId="39"/>
    <cellStyle name="Normal 7" xfId="40"/>
    <cellStyle name="Normal 7 2" xfId="41"/>
    <cellStyle name="Normal 8" xfId="42"/>
    <cellStyle name="Normal 8 2" xfId="43"/>
    <cellStyle name="Normal 9" xfId="44"/>
    <cellStyle name="Normal 9 2" xfId="45"/>
    <cellStyle name="Paprastas 2" xfId="46"/>
    <cellStyle name="Paprastas 2 2" xfId="57"/>
    <cellStyle name="Paprastas_Lapas1" xfId="47"/>
    <cellStyle name="Percent 10" xfId="48"/>
    <cellStyle name="Percent 10 2" xfId="49"/>
    <cellStyle name="Percent 3" xfId="50"/>
    <cellStyle name="Percent 3 2" xfId="51"/>
    <cellStyle name="Percent 4" xfId="52"/>
    <cellStyle name="Percent 4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7"/>
  <sheetViews>
    <sheetView tabSelected="1" zoomScaleNormal="110" zoomScaleSheetLayoutView="50" workbookViewId="0">
      <pane ySplit="22" topLeftCell="A44" activePane="bottomLeft" state="frozen"/>
      <selection pane="bottomLeft" activeCell="P7" sqref="P7"/>
    </sheetView>
  </sheetViews>
  <sheetFormatPr defaultRowHeight="12.75" x14ac:dyDescent="0.2"/>
  <cols>
    <col min="1" max="1" width="7" style="12" customWidth="1"/>
    <col min="2" max="2" width="16.140625" style="12" customWidth="1"/>
    <col min="3" max="3" width="19.5703125" style="12" customWidth="1"/>
    <col min="4" max="4" width="21.42578125" style="12" customWidth="1"/>
    <col min="5" max="5" width="11.5703125" style="12" customWidth="1"/>
    <col min="6" max="6" width="11.42578125" style="12" customWidth="1"/>
    <col min="7" max="7" width="12.85546875" style="12" customWidth="1"/>
    <col min="8" max="8" width="14.140625" style="12" customWidth="1"/>
    <col min="9" max="9" width="15.5703125" style="12" customWidth="1"/>
    <col min="10" max="10" width="14.5703125" style="12" customWidth="1"/>
    <col min="11" max="11" width="11.140625" style="12" customWidth="1"/>
    <col min="12" max="12" width="13.28515625" style="12" customWidth="1"/>
    <col min="13" max="13" width="12" style="12" customWidth="1"/>
    <col min="14" max="15" width="13.28515625" style="12" customWidth="1"/>
    <col min="16" max="16" width="21.28515625" style="12" customWidth="1"/>
    <col min="17" max="259" width="9.140625" style="1"/>
    <col min="260" max="260" width="7" style="1" customWidth="1"/>
    <col min="261" max="261" width="19.5703125" style="1" customWidth="1"/>
    <col min="262" max="262" width="16.28515625" style="1" customWidth="1"/>
    <col min="263" max="263" width="12.85546875" style="1" customWidth="1"/>
    <col min="264" max="264" width="14.140625" style="1" customWidth="1"/>
    <col min="265" max="265" width="13.28515625" style="1" customWidth="1"/>
    <col min="266" max="267" width="14.5703125" style="1" customWidth="1"/>
    <col min="268" max="269" width="12" style="1" customWidth="1"/>
    <col min="270" max="270" width="21.7109375" style="1" customWidth="1"/>
    <col min="271" max="515" width="9.140625" style="1"/>
    <col min="516" max="516" width="7" style="1" customWidth="1"/>
    <col min="517" max="517" width="19.5703125" style="1" customWidth="1"/>
    <col min="518" max="518" width="16.28515625" style="1" customWidth="1"/>
    <col min="519" max="519" width="12.85546875" style="1" customWidth="1"/>
    <col min="520" max="520" width="14.140625" style="1" customWidth="1"/>
    <col min="521" max="521" width="13.28515625" style="1" customWidth="1"/>
    <col min="522" max="523" width="14.5703125" style="1" customWidth="1"/>
    <col min="524" max="525" width="12" style="1" customWidth="1"/>
    <col min="526" max="526" width="21.7109375" style="1" customWidth="1"/>
    <col min="527" max="771" width="9.140625" style="1"/>
    <col min="772" max="772" width="7" style="1" customWidth="1"/>
    <col min="773" max="773" width="19.5703125" style="1" customWidth="1"/>
    <col min="774" max="774" width="16.28515625" style="1" customWidth="1"/>
    <col min="775" max="775" width="12.85546875" style="1" customWidth="1"/>
    <col min="776" max="776" width="14.140625" style="1" customWidth="1"/>
    <col min="777" max="777" width="13.28515625" style="1" customWidth="1"/>
    <col min="778" max="779" width="14.5703125" style="1" customWidth="1"/>
    <col min="780" max="781" width="12" style="1" customWidth="1"/>
    <col min="782" max="782" width="21.7109375" style="1" customWidth="1"/>
    <col min="783" max="1027" width="9.140625" style="1"/>
    <col min="1028" max="1028" width="7" style="1" customWidth="1"/>
    <col min="1029" max="1029" width="19.5703125" style="1" customWidth="1"/>
    <col min="1030" max="1030" width="16.28515625" style="1" customWidth="1"/>
    <col min="1031" max="1031" width="12.85546875" style="1" customWidth="1"/>
    <col min="1032" max="1032" width="14.140625" style="1" customWidth="1"/>
    <col min="1033" max="1033" width="13.28515625" style="1" customWidth="1"/>
    <col min="1034" max="1035" width="14.5703125" style="1" customWidth="1"/>
    <col min="1036" max="1037" width="12" style="1" customWidth="1"/>
    <col min="1038" max="1038" width="21.7109375" style="1" customWidth="1"/>
    <col min="1039" max="1283" width="9.140625" style="1"/>
    <col min="1284" max="1284" width="7" style="1" customWidth="1"/>
    <col min="1285" max="1285" width="19.5703125" style="1" customWidth="1"/>
    <col min="1286" max="1286" width="16.28515625" style="1" customWidth="1"/>
    <col min="1287" max="1287" width="12.85546875" style="1" customWidth="1"/>
    <col min="1288" max="1288" width="14.140625" style="1" customWidth="1"/>
    <col min="1289" max="1289" width="13.28515625" style="1" customWidth="1"/>
    <col min="1290" max="1291" width="14.5703125" style="1" customWidth="1"/>
    <col min="1292" max="1293" width="12" style="1" customWidth="1"/>
    <col min="1294" max="1294" width="21.7109375" style="1" customWidth="1"/>
    <col min="1295" max="1539" width="9.140625" style="1"/>
    <col min="1540" max="1540" width="7" style="1" customWidth="1"/>
    <col min="1541" max="1541" width="19.5703125" style="1" customWidth="1"/>
    <col min="1542" max="1542" width="16.28515625" style="1" customWidth="1"/>
    <col min="1543" max="1543" width="12.85546875" style="1" customWidth="1"/>
    <col min="1544" max="1544" width="14.140625" style="1" customWidth="1"/>
    <col min="1545" max="1545" width="13.28515625" style="1" customWidth="1"/>
    <col min="1546" max="1547" width="14.5703125" style="1" customWidth="1"/>
    <col min="1548" max="1549" width="12" style="1" customWidth="1"/>
    <col min="1550" max="1550" width="21.7109375" style="1" customWidth="1"/>
    <col min="1551" max="1795" width="9.140625" style="1"/>
    <col min="1796" max="1796" width="7" style="1" customWidth="1"/>
    <col min="1797" max="1797" width="19.5703125" style="1" customWidth="1"/>
    <col min="1798" max="1798" width="16.28515625" style="1" customWidth="1"/>
    <col min="1799" max="1799" width="12.85546875" style="1" customWidth="1"/>
    <col min="1800" max="1800" width="14.140625" style="1" customWidth="1"/>
    <col min="1801" max="1801" width="13.28515625" style="1" customWidth="1"/>
    <col min="1802" max="1803" width="14.5703125" style="1" customWidth="1"/>
    <col min="1804" max="1805" width="12" style="1" customWidth="1"/>
    <col min="1806" max="1806" width="21.7109375" style="1" customWidth="1"/>
    <col min="1807" max="2051" width="9.140625" style="1"/>
    <col min="2052" max="2052" width="7" style="1" customWidth="1"/>
    <col min="2053" max="2053" width="19.5703125" style="1" customWidth="1"/>
    <col min="2054" max="2054" width="16.28515625" style="1" customWidth="1"/>
    <col min="2055" max="2055" width="12.85546875" style="1" customWidth="1"/>
    <col min="2056" max="2056" width="14.140625" style="1" customWidth="1"/>
    <col min="2057" max="2057" width="13.28515625" style="1" customWidth="1"/>
    <col min="2058" max="2059" width="14.5703125" style="1" customWidth="1"/>
    <col min="2060" max="2061" width="12" style="1" customWidth="1"/>
    <col min="2062" max="2062" width="21.7109375" style="1" customWidth="1"/>
    <col min="2063" max="2307" width="9.140625" style="1"/>
    <col min="2308" max="2308" width="7" style="1" customWidth="1"/>
    <col min="2309" max="2309" width="19.5703125" style="1" customWidth="1"/>
    <col min="2310" max="2310" width="16.28515625" style="1" customWidth="1"/>
    <col min="2311" max="2311" width="12.85546875" style="1" customWidth="1"/>
    <col min="2312" max="2312" width="14.140625" style="1" customWidth="1"/>
    <col min="2313" max="2313" width="13.28515625" style="1" customWidth="1"/>
    <col min="2314" max="2315" width="14.5703125" style="1" customWidth="1"/>
    <col min="2316" max="2317" width="12" style="1" customWidth="1"/>
    <col min="2318" max="2318" width="21.7109375" style="1" customWidth="1"/>
    <col min="2319" max="2563" width="9.140625" style="1"/>
    <col min="2564" max="2564" width="7" style="1" customWidth="1"/>
    <col min="2565" max="2565" width="19.5703125" style="1" customWidth="1"/>
    <col min="2566" max="2566" width="16.28515625" style="1" customWidth="1"/>
    <col min="2567" max="2567" width="12.85546875" style="1" customWidth="1"/>
    <col min="2568" max="2568" width="14.140625" style="1" customWidth="1"/>
    <col min="2569" max="2569" width="13.28515625" style="1" customWidth="1"/>
    <col min="2570" max="2571" width="14.5703125" style="1" customWidth="1"/>
    <col min="2572" max="2573" width="12" style="1" customWidth="1"/>
    <col min="2574" max="2574" width="21.7109375" style="1" customWidth="1"/>
    <col min="2575" max="2819" width="9.140625" style="1"/>
    <col min="2820" max="2820" width="7" style="1" customWidth="1"/>
    <col min="2821" max="2821" width="19.5703125" style="1" customWidth="1"/>
    <col min="2822" max="2822" width="16.28515625" style="1" customWidth="1"/>
    <col min="2823" max="2823" width="12.85546875" style="1" customWidth="1"/>
    <col min="2824" max="2824" width="14.140625" style="1" customWidth="1"/>
    <col min="2825" max="2825" width="13.28515625" style="1" customWidth="1"/>
    <col min="2826" max="2827" width="14.5703125" style="1" customWidth="1"/>
    <col min="2828" max="2829" width="12" style="1" customWidth="1"/>
    <col min="2830" max="2830" width="21.7109375" style="1" customWidth="1"/>
    <col min="2831" max="3075" width="9.140625" style="1"/>
    <col min="3076" max="3076" width="7" style="1" customWidth="1"/>
    <col min="3077" max="3077" width="19.5703125" style="1" customWidth="1"/>
    <col min="3078" max="3078" width="16.28515625" style="1" customWidth="1"/>
    <col min="3079" max="3079" width="12.85546875" style="1" customWidth="1"/>
    <col min="3080" max="3080" width="14.140625" style="1" customWidth="1"/>
    <col min="3081" max="3081" width="13.28515625" style="1" customWidth="1"/>
    <col min="3082" max="3083" width="14.5703125" style="1" customWidth="1"/>
    <col min="3084" max="3085" width="12" style="1" customWidth="1"/>
    <col min="3086" max="3086" width="21.7109375" style="1" customWidth="1"/>
    <col min="3087" max="3331" width="9.140625" style="1"/>
    <col min="3332" max="3332" width="7" style="1" customWidth="1"/>
    <col min="3333" max="3333" width="19.5703125" style="1" customWidth="1"/>
    <col min="3334" max="3334" width="16.28515625" style="1" customWidth="1"/>
    <col min="3335" max="3335" width="12.85546875" style="1" customWidth="1"/>
    <col min="3336" max="3336" width="14.140625" style="1" customWidth="1"/>
    <col min="3337" max="3337" width="13.28515625" style="1" customWidth="1"/>
    <col min="3338" max="3339" width="14.5703125" style="1" customWidth="1"/>
    <col min="3340" max="3341" width="12" style="1" customWidth="1"/>
    <col min="3342" max="3342" width="21.7109375" style="1" customWidth="1"/>
    <col min="3343" max="3587" width="9.140625" style="1"/>
    <col min="3588" max="3588" width="7" style="1" customWidth="1"/>
    <col min="3589" max="3589" width="19.5703125" style="1" customWidth="1"/>
    <col min="3590" max="3590" width="16.28515625" style="1" customWidth="1"/>
    <col min="3591" max="3591" width="12.85546875" style="1" customWidth="1"/>
    <col min="3592" max="3592" width="14.140625" style="1" customWidth="1"/>
    <col min="3593" max="3593" width="13.28515625" style="1" customWidth="1"/>
    <col min="3594" max="3595" width="14.5703125" style="1" customWidth="1"/>
    <col min="3596" max="3597" width="12" style="1" customWidth="1"/>
    <col min="3598" max="3598" width="21.7109375" style="1" customWidth="1"/>
    <col min="3599" max="3843" width="9.140625" style="1"/>
    <col min="3844" max="3844" width="7" style="1" customWidth="1"/>
    <col min="3845" max="3845" width="19.5703125" style="1" customWidth="1"/>
    <col min="3846" max="3846" width="16.28515625" style="1" customWidth="1"/>
    <col min="3847" max="3847" width="12.85546875" style="1" customWidth="1"/>
    <col min="3848" max="3848" width="14.140625" style="1" customWidth="1"/>
    <col min="3849" max="3849" width="13.28515625" style="1" customWidth="1"/>
    <col min="3850" max="3851" width="14.5703125" style="1" customWidth="1"/>
    <col min="3852" max="3853" width="12" style="1" customWidth="1"/>
    <col min="3854" max="3854" width="21.7109375" style="1" customWidth="1"/>
    <col min="3855" max="4099" width="9.140625" style="1"/>
    <col min="4100" max="4100" width="7" style="1" customWidth="1"/>
    <col min="4101" max="4101" width="19.5703125" style="1" customWidth="1"/>
    <col min="4102" max="4102" width="16.28515625" style="1" customWidth="1"/>
    <col min="4103" max="4103" width="12.85546875" style="1" customWidth="1"/>
    <col min="4104" max="4104" width="14.140625" style="1" customWidth="1"/>
    <col min="4105" max="4105" width="13.28515625" style="1" customWidth="1"/>
    <col min="4106" max="4107" width="14.5703125" style="1" customWidth="1"/>
    <col min="4108" max="4109" width="12" style="1" customWidth="1"/>
    <col min="4110" max="4110" width="21.7109375" style="1" customWidth="1"/>
    <col min="4111" max="4355" width="9.140625" style="1"/>
    <col min="4356" max="4356" width="7" style="1" customWidth="1"/>
    <col min="4357" max="4357" width="19.5703125" style="1" customWidth="1"/>
    <col min="4358" max="4358" width="16.28515625" style="1" customWidth="1"/>
    <col min="4359" max="4359" width="12.85546875" style="1" customWidth="1"/>
    <col min="4360" max="4360" width="14.140625" style="1" customWidth="1"/>
    <col min="4361" max="4361" width="13.28515625" style="1" customWidth="1"/>
    <col min="4362" max="4363" width="14.5703125" style="1" customWidth="1"/>
    <col min="4364" max="4365" width="12" style="1" customWidth="1"/>
    <col min="4366" max="4366" width="21.7109375" style="1" customWidth="1"/>
    <col min="4367" max="4611" width="9.140625" style="1"/>
    <col min="4612" max="4612" width="7" style="1" customWidth="1"/>
    <col min="4613" max="4613" width="19.5703125" style="1" customWidth="1"/>
    <col min="4614" max="4614" width="16.28515625" style="1" customWidth="1"/>
    <col min="4615" max="4615" width="12.85546875" style="1" customWidth="1"/>
    <col min="4616" max="4616" width="14.140625" style="1" customWidth="1"/>
    <col min="4617" max="4617" width="13.28515625" style="1" customWidth="1"/>
    <col min="4618" max="4619" width="14.5703125" style="1" customWidth="1"/>
    <col min="4620" max="4621" width="12" style="1" customWidth="1"/>
    <col min="4622" max="4622" width="21.7109375" style="1" customWidth="1"/>
    <col min="4623" max="4867" width="9.140625" style="1"/>
    <col min="4868" max="4868" width="7" style="1" customWidth="1"/>
    <col min="4869" max="4869" width="19.5703125" style="1" customWidth="1"/>
    <col min="4870" max="4870" width="16.28515625" style="1" customWidth="1"/>
    <col min="4871" max="4871" width="12.85546875" style="1" customWidth="1"/>
    <col min="4872" max="4872" width="14.140625" style="1" customWidth="1"/>
    <col min="4873" max="4873" width="13.28515625" style="1" customWidth="1"/>
    <col min="4874" max="4875" width="14.5703125" style="1" customWidth="1"/>
    <col min="4876" max="4877" width="12" style="1" customWidth="1"/>
    <col min="4878" max="4878" width="21.7109375" style="1" customWidth="1"/>
    <col min="4879" max="5123" width="9.140625" style="1"/>
    <col min="5124" max="5124" width="7" style="1" customWidth="1"/>
    <col min="5125" max="5125" width="19.5703125" style="1" customWidth="1"/>
    <col min="5126" max="5126" width="16.28515625" style="1" customWidth="1"/>
    <col min="5127" max="5127" width="12.85546875" style="1" customWidth="1"/>
    <col min="5128" max="5128" width="14.140625" style="1" customWidth="1"/>
    <col min="5129" max="5129" width="13.28515625" style="1" customWidth="1"/>
    <col min="5130" max="5131" width="14.5703125" style="1" customWidth="1"/>
    <col min="5132" max="5133" width="12" style="1" customWidth="1"/>
    <col min="5134" max="5134" width="21.7109375" style="1" customWidth="1"/>
    <col min="5135" max="5379" width="9.140625" style="1"/>
    <col min="5380" max="5380" width="7" style="1" customWidth="1"/>
    <col min="5381" max="5381" width="19.5703125" style="1" customWidth="1"/>
    <col min="5382" max="5382" width="16.28515625" style="1" customWidth="1"/>
    <col min="5383" max="5383" width="12.85546875" style="1" customWidth="1"/>
    <col min="5384" max="5384" width="14.140625" style="1" customWidth="1"/>
    <col min="5385" max="5385" width="13.28515625" style="1" customWidth="1"/>
    <col min="5386" max="5387" width="14.5703125" style="1" customWidth="1"/>
    <col min="5388" max="5389" width="12" style="1" customWidth="1"/>
    <col min="5390" max="5390" width="21.7109375" style="1" customWidth="1"/>
    <col min="5391" max="5635" width="9.140625" style="1"/>
    <col min="5636" max="5636" width="7" style="1" customWidth="1"/>
    <col min="5637" max="5637" width="19.5703125" style="1" customWidth="1"/>
    <col min="5638" max="5638" width="16.28515625" style="1" customWidth="1"/>
    <col min="5639" max="5639" width="12.85546875" style="1" customWidth="1"/>
    <col min="5640" max="5640" width="14.140625" style="1" customWidth="1"/>
    <col min="5641" max="5641" width="13.28515625" style="1" customWidth="1"/>
    <col min="5642" max="5643" width="14.5703125" style="1" customWidth="1"/>
    <col min="5644" max="5645" width="12" style="1" customWidth="1"/>
    <col min="5646" max="5646" width="21.7109375" style="1" customWidth="1"/>
    <col min="5647" max="5891" width="9.140625" style="1"/>
    <col min="5892" max="5892" width="7" style="1" customWidth="1"/>
    <col min="5893" max="5893" width="19.5703125" style="1" customWidth="1"/>
    <col min="5894" max="5894" width="16.28515625" style="1" customWidth="1"/>
    <col min="5895" max="5895" width="12.85546875" style="1" customWidth="1"/>
    <col min="5896" max="5896" width="14.140625" style="1" customWidth="1"/>
    <col min="5897" max="5897" width="13.28515625" style="1" customWidth="1"/>
    <col min="5898" max="5899" width="14.5703125" style="1" customWidth="1"/>
    <col min="5900" max="5901" width="12" style="1" customWidth="1"/>
    <col min="5902" max="5902" width="21.7109375" style="1" customWidth="1"/>
    <col min="5903" max="6147" width="9.140625" style="1"/>
    <col min="6148" max="6148" width="7" style="1" customWidth="1"/>
    <col min="6149" max="6149" width="19.5703125" style="1" customWidth="1"/>
    <col min="6150" max="6150" width="16.28515625" style="1" customWidth="1"/>
    <col min="6151" max="6151" width="12.85546875" style="1" customWidth="1"/>
    <col min="6152" max="6152" width="14.140625" style="1" customWidth="1"/>
    <col min="6153" max="6153" width="13.28515625" style="1" customWidth="1"/>
    <col min="6154" max="6155" width="14.5703125" style="1" customWidth="1"/>
    <col min="6156" max="6157" width="12" style="1" customWidth="1"/>
    <col min="6158" max="6158" width="21.7109375" style="1" customWidth="1"/>
    <col min="6159" max="6403" width="9.140625" style="1"/>
    <col min="6404" max="6404" width="7" style="1" customWidth="1"/>
    <col min="6405" max="6405" width="19.5703125" style="1" customWidth="1"/>
    <col min="6406" max="6406" width="16.28515625" style="1" customWidth="1"/>
    <col min="6407" max="6407" width="12.85546875" style="1" customWidth="1"/>
    <col min="6408" max="6408" width="14.140625" style="1" customWidth="1"/>
    <col min="6409" max="6409" width="13.28515625" style="1" customWidth="1"/>
    <col min="6410" max="6411" width="14.5703125" style="1" customWidth="1"/>
    <col min="6412" max="6413" width="12" style="1" customWidth="1"/>
    <col min="6414" max="6414" width="21.7109375" style="1" customWidth="1"/>
    <col min="6415" max="6659" width="9.140625" style="1"/>
    <col min="6660" max="6660" width="7" style="1" customWidth="1"/>
    <col min="6661" max="6661" width="19.5703125" style="1" customWidth="1"/>
    <col min="6662" max="6662" width="16.28515625" style="1" customWidth="1"/>
    <col min="6663" max="6663" width="12.85546875" style="1" customWidth="1"/>
    <col min="6664" max="6664" width="14.140625" style="1" customWidth="1"/>
    <col min="6665" max="6665" width="13.28515625" style="1" customWidth="1"/>
    <col min="6666" max="6667" width="14.5703125" style="1" customWidth="1"/>
    <col min="6668" max="6669" width="12" style="1" customWidth="1"/>
    <col min="6670" max="6670" width="21.7109375" style="1" customWidth="1"/>
    <col min="6671" max="6915" width="9.140625" style="1"/>
    <col min="6916" max="6916" width="7" style="1" customWidth="1"/>
    <col min="6917" max="6917" width="19.5703125" style="1" customWidth="1"/>
    <col min="6918" max="6918" width="16.28515625" style="1" customWidth="1"/>
    <col min="6919" max="6919" width="12.85546875" style="1" customWidth="1"/>
    <col min="6920" max="6920" width="14.140625" style="1" customWidth="1"/>
    <col min="6921" max="6921" width="13.28515625" style="1" customWidth="1"/>
    <col min="6922" max="6923" width="14.5703125" style="1" customWidth="1"/>
    <col min="6924" max="6925" width="12" style="1" customWidth="1"/>
    <col min="6926" max="6926" width="21.7109375" style="1" customWidth="1"/>
    <col min="6927" max="7171" width="9.140625" style="1"/>
    <col min="7172" max="7172" width="7" style="1" customWidth="1"/>
    <col min="7173" max="7173" width="19.5703125" style="1" customWidth="1"/>
    <col min="7174" max="7174" width="16.28515625" style="1" customWidth="1"/>
    <col min="7175" max="7175" width="12.85546875" style="1" customWidth="1"/>
    <col min="7176" max="7176" width="14.140625" style="1" customWidth="1"/>
    <col min="7177" max="7177" width="13.28515625" style="1" customWidth="1"/>
    <col min="7178" max="7179" width="14.5703125" style="1" customWidth="1"/>
    <col min="7180" max="7181" width="12" style="1" customWidth="1"/>
    <col min="7182" max="7182" width="21.7109375" style="1" customWidth="1"/>
    <col min="7183" max="7427" width="9.140625" style="1"/>
    <col min="7428" max="7428" width="7" style="1" customWidth="1"/>
    <col min="7429" max="7429" width="19.5703125" style="1" customWidth="1"/>
    <col min="7430" max="7430" width="16.28515625" style="1" customWidth="1"/>
    <col min="7431" max="7431" width="12.85546875" style="1" customWidth="1"/>
    <col min="7432" max="7432" width="14.140625" style="1" customWidth="1"/>
    <col min="7433" max="7433" width="13.28515625" style="1" customWidth="1"/>
    <col min="7434" max="7435" width="14.5703125" style="1" customWidth="1"/>
    <col min="7436" max="7437" width="12" style="1" customWidth="1"/>
    <col min="7438" max="7438" width="21.7109375" style="1" customWidth="1"/>
    <col min="7439" max="7683" width="9.140625" style="1"/>
    <col min="7684" max="7684" width="7" style="1" customWidth="1"/>
    <col min="7685" max="7685" width="19.5703125" style="1" customWidth="1"/>
    <col min="7686" max="7686" width="16.28515625" style="1" customWidth="1"/>
    <col min="7687" max="7687" width="12.85546875" style="1" customWidth="1"/>
    <col min="7688" max="7688" width="14.140625" style="1" customWidth="1"/>
    <col min="7689" max="7689" width="13.28515625" style="1" customWidth="1"/>
    <col min="7690" max="7691" width="14.5703125" style="1" customWidth="1"/>
    <col min="7692" max="7693" width="12" style="1" customWidth="1"/>
    <col min="7694" max="7694" width="21.7109375" style="1" customWidth="1"/>
    <col min="7695" max="7939" width="9.140625" style="1"/>
    <col min="7940" max="7940" width="7" style="1" customWidth="1"/>
    <col min="7941" max="7941" width="19.5703125" style="1" customWidth="1"/>
    <col min="7942" max="7942" width="16.28515625" style="1" customWidth="1"/>
    <col min="7943" max="7943" width="12.85546875" style="1" customWidth="1"/>
    <col min="7944" max="7944" width="14.140625" style="1" customWidth="1"/>
    <col min="7945" max="7945" width="13.28515625" style="1" customWidth="1"/>
    <col min="7946" max="7947" width="14.5703125" style="1" customWidth="1"/>
    <col min="7948" max="7949" width="12" style="1" customWidth="1"/>
    <col min="7950" max="7950" width="21.7109375" style="1" customWidth="1"/>
    <col min="7951" max="8195" width="9.140625" style="1"/>
    <col min="8196" max="8196" width="7" style="1" customWidth="1"/>
    <col min="8197" max="8197" width="19.5703125" style="1" customWidth="1"/>
    <col min="8198" max="8198" width="16.28515625" style="1" customWidth="1"/>
    <col min="8199" max="8199" width="12.85546875" style="1" customWidth="1"/>
    <col min="8200" max="8200" width="14.140625" style="1" customWidth="1"/>
    <col min="8201" max="8201" width="13.28515625" style="1" customWidth="1"/>
    <col min="8202" max="8203" width="14.5703125" style="1" customWidth="1"/>
    <col min="8204" max="8205" width="12" style="1" customWidth="1"/>
    <col min="8206" max="8206" width="21.7109375" style="1" customWidth="1"/>
    <col min="8207" max="8451" width="9.140625" style="1"/>
    <col min="8452" max="8452" width="7" style="1" customWidth="1"/>
    <col min="8453" max="8453" width="19.5703125" style="1" customWidth="1"/>
    <col min="8454" max="8454" width="16.28515625" style="1" customWidth="1"/>
    <col min="8455" max="8455" width="12.85546875" style="1" customWidth="1"/>
    <col min="8456" max="8456" width="14.140625" style="1" customWidth="1"/>
    <col min="8457" max="8457" width="13.28515625" style="1" customWidth="1"/>
    <col min="8458" max="8459" width="14.5703125" style="1" customWidth="1"/>
    <col min="8460" max="8461" width="12" style="1" customWidth="1"/>
    <col min="8462" max="8462" width="21.7109375" style="1" customWidth="1"/>
    <col min="8463" max="8707" width="9.140625" style="1"/>
    <col min="8708" max="8708" width="7" style="1" customWidth="1"/>
    <col min="8709" max="8709" width="19.5703125" style="1" customWidth="1"/>
    <col min="8710" max="8710" width="16.28515625" style="1" customWidth="1"/>
    <col min="8711" max="8711" width="12.85546875" style="1" customWidth="1"/>
    <col min="8712" max="8712" width="14.140625" style="1" customWidth="1"/>
    <col min="8713" max="8713" width="13.28515625" style="1" customWidth="1"/>
    <col min="8714" max="8715" width="14.5703125" style="1" customWidth="1"/>
    <col min="8716" max="8717" width="12" style="1" customWidth="1"/>
    <col min="8718" max="8718" width="21.7109375" style="1" customWidth="1"/>
    <col min="8719" max="8963" width="9.140625" style="1"/>
    <col min="8964" max="8964" width="7" style="1" customWidth="1"/>
    <col min="8965" max="8965" width="19.5703125" style="1" customWidth="1"/>
    <col min="8966" max="8966" width="16.28515625" style="1" customWidth="1"/>
    <col min="8967" max="8967" width="12.85546875" style="1" customWidth="1"/>
    <col min="8968" max="8968" width="14.140625" style="1" customWidth="1"/>
    <col min="8969" max="8969" width="13.28515625" style="1" customWidth="1"/>
    <col min="8970" max="8971" width="14.5703125" style="1" customWidth="1"/>
    <col min="8972" max="8973" width="12" style="1" customWidth="1"/>
    <col min="8974" max="8974" width="21.7109375" style="1" customWidth="1"/>
    <col min="8975" max="9219" width="9.140625" style="1"/>
    <col min="9220" max="9220" width="7" style="1" customWidth="1"/>
    <col min="9221" max="9221" width="19.5703125" style="1" customWidth="1"/>
    <col min="9222" max="9222" width="16.28515625" style="1" customWidth="1"/>
    <col min="9223" max="9223" width="12.85546875" style="1" customWidth="1"/>
    <col min="9224" max="9224" width="14.140625" style="1" customWidth="1"/>
    <col min="9225" max="9225" width="13.28515625" style="1" customWidth="1"/>
    <col min="9226" max="9227" width="14.5703125" style="1" customWidth="1"/>
    <col min="9228" max="9229" width="12" style="1" customWidth="1"/>
    <col min="9230" max="9230" width="21.7109375" style="1" customWidth="1"/>
    <col min="9231" max="9475" width="9.140625" style="1"/>
    <col min="9476" max="9476" width="7" style="1" customWidth="1"/>
    <col min="9477" max="9477" width="19.5703125" style="1" customWidth="1"/>
    <col min="9478" max="9478" width="16.28515625" style="1" customWidth="1"/>
    <col min="9479" max="9479" width="12.85546875" style="1" customWidth="1"/>
    <col min="9480" max="9480" width="14.140625" style="1" customWidth="1"/>
    <col min="9481" max="9481" width="13.28515625" style="1" customWidth="1"/>
    <col min="9482" max="9483" width="14.5703125" style="1" customWidth="1"/>
    <col min="9484" max="9485" width="12" style="1" customWidth="1"/>
    <col min="9486" max="9486" width="21.7109375" style="1" customWidth="1"/>
    <col min="9487" max="9731" width="9.140625" style="1"/>
    <col min="9732" max="9732" width="7" style="1" customWidth="1"/>
    <col min="9733" max="9733" width="19.5703125" style="1" customWidth="1"/>
    <col min="9734" max="9734" width="16.28515625" style="1" customWidth="1"/>
    <col min="9735" max="9735" width="12.85546875" style="1" customWidth="1"/>
    <col min="9736" max="9736" width="14.140625" style="1" customWidth="1"/>
    <col min="9737" max="9737" width="13.28515625" style="1" customWidth="1"/>
    <col min="9738" max="9739" width="14.5703125" style="1" customWidth="1"/>
    <col min="9740" max="9741" width="12" style="1" customWidth="1"/>
    <col min="9742" max="9742" width="21.7109375" style="1" customWidth="1"/>
    <col min="9743" max="9987" width="9.140625" style="1"/>
    <col min="9988" max="9988" width="7" style="1" customWidth="1"/>
    <col min="9989" max="9989" width="19.5703125" style="1" customWidth="1"/>
    <col min="9990" max="9990" width="16.28515625" style="1" customWidth="1"/>
    <col min="9991" max="9991" width="12.85546875" style="1" customWidth="1"/>
    <col min="9992" max="9992" width="14.140625" style="1" customWidth="1"/>
    <col min="9993" max="9993" width="13.28515625" style="1" customWidth="1"/>
    <col min="9994" max="9995" width="14.5703125" style="1" customWidth="1"/>
    <col min="9996" max="9997" width="12" style="1" customWidth="1"/>
    <col min="9998" max="9998" width="21.7109375" style="1" customWidth="1"/>
    <col min="9999" max="10243" width="9.140625" style="1"/>
    <col min="10244" max="10244" width="7" style="1" customWidth="1"/>
    <col min="10245" max="10245" width="19.5703125" style="1" customWidth="1"/>
    <col min="10246" max="10246" width="16.28515625" style="1" customWidth="1"/>
    <col min="10247" max="10247" width="12.85546875" style="1" customWidth="1"/>
    <col min="10248" max="10248" width="14.140625" style="1" customWidth="1"/>
    <col min="10249" max="10249" width="13.28515625" style="1" customWidth="1"/>
    <col min="10250" max="10251" width="14.5703125" style="1" customWidth="1"/>
    <col min="10252" max="10253" width="12" style="1" customWidth="1"/>
    <col min="10254" max="10254" width="21.7109375" style="1" customWidth="1"/>
    <col min="10255" max="10499" width="9.140625" style="1"/>
    <col min="10500" max="10500" width="7" style="1" customWidth="1"/>
    <col min="10501" max="10501" width="19.5703125" style="1" customWidth="1"/>
    <col min="10502" max="10502" width="16.28515625" style="1" customWidth="1"/>
    <col min="10503" max="10503" width="12.85546875" style="1" customWidth="1"/>
    <col min="10504" max="10504" width="14.140625" style="1" customWidth="1"/>
    <col min="10505" max="10505" width="13.28515625" style="1" customWidth="1"/>
    <col min="10506" max="10507" width="14.5703125" style="1" customWidth="1"/>
    <col min="10508" max="10509" width="12" style="1" customWidth="1"/>
    <col min="10510" max="10510" width="21.7109375" style="1" customWidth="1"/>
    <col min="10511" max="10755" width="9.140625" style="1"/>
    <col min="10756" max="10756" width="7" style="1" customWidth="1"/>
    <col min="10757" max="10757" width="19.5703125" style="1" customWidth="1"/>
    <col min="10758" max="10758" width="16.28515625" style="1" customWidth="1"/>
    <col min="10759" max="10759" width="12.85546875" style="1" customWidth="1"/>
    <col min="10760" max="10760" width="14.140625" style="1" customWidth="1"/>
    <col min="10761" max="10761" width="13.28515625" style="1" customWidth="1"/>
    <col min="10762" max="10763" width="14.5703125" style="1" customWidth="1"/>
    <col min="10764" max="10765" width="12" style="1" customWidth="1"/>
    <col min="10766" max="10766" width="21.7109375" style="1" customWidth="1"/>
    <col min="10767" max="11011" width="9.140625" style="1"/>
    <col min="11012" max="11012" width="7" style="1" customWidth="1"/>
    <col min="11013" max="11013" width="19.5703125" style="1" customWidth="1"/>
    <col min="11014" max="11014" width="16.28515625" style="1" customWidth="1"/>
    <col min="11015" max="11015" width="12.85546875" style="1" customWidth="1"/>
    <col min="11016" max="11016" width="14.140625" style="1" customWidth="1"/>
    <col min="11017" max="11017" width="13.28515625" style="1" customWidth="1"/>
    <col min="11018" max="11019" width="14.5703125" style="1" customWidth="1"/>
    <col min="11020" max="11021" width="12" style="1" customWidth="1"/>
    <col min="11022" max="11022" width="21.7109375" style="1" customWidth="1"/>
    <col min="11023" max="11267" width="9.140625" style="1"/>
    <col min="11268" max="11268" width="7" style="1" customWidth="1"/>
    <col min="11269" max="11269" width="19.5703125" style="1" customWidth="1"/>
    <col min="11270" max="11270" width="16.28515625" style="1" customWidth="1"/>
    <col min="11271" max="11271" width="12.85546875" style="1" customWidth="1"/>
    <col min="11272" max="11272" width="14.140625" style="1" customWidth="1"/>
    <col min="11273" max="11273" width="13.28515625" style="1" customWidth="1"/>
    <col min="11274" max="11275" width="14.5703125" style="1" customWidth="1"/>
    <col min="11276" max="11277" width="12" style="1" customWidth="1"/>
    <col min="11278" max="11278" width="21.7109375" style="1" customWidth="1"/>
    <col min="11279" max="11523" width="9.140625" style="1"/>
    <col min="11524" max="11524" width="7" style="1" customWidth="1"/>
    <col min="11525" max="11525" width="19.5703125" style="1" customWidth="1"/>
    <col min="11526" max="11526" width="16.28515625" style="1" customWidth="1"/>
    <col min="11527" max="11527" width="12.85546875" style="1" customWidth="1"/>
    <col min="11528" max="11528" width="14.140625" style="1" customWidth="1"/>
    <col min="11529" max="11529" width="13.28515625" style="1" customWidth="1"/>
    <col min="11530" max="11531" width="14.5703125" style="1" customWidth="1"/>
    <col min="11532" max="11533" width="12" style="1" customWidth="1"/>
    <col min="11534" max="11534" width="21.7109375" style="1" customWidth="1"/>
    <col min="11535" max="11779" width="9.140625" style="1"/>
    <col min="11780" max="11780" width="7" style="1" customWidth="1"/>
    <col min="11781" max="11781" width="19.5703125" style="1" customWidth="1"/>
    <col min="11782" max="11782" width="16.28515625" style="1" customWidth="1"/>
    <col min="11783" max="11783" width="12.85546875" style="1" customWidth="1"/>
    <col min="11784" max="11784" width="14.140625" style="1" customWidth="1"/>
    <col min="11785" max="11785" width="13.28515625" style="1" customWidth="1"/>
    <col min="11786" max="11787" width="14.5703125" style="1" customWidth="1"/>
    <col min="11788" max="11789" width="12" style="1" customWidth="1"/>
    <col min="11790" max="11790" width="21.7109375" style="1" customWidth="1"/>
    <col min="11791" max="12035" width="9.140625" style="1"/>
    <col min="12036" max="12036" width="7" style="1" customWidth="1"/>
    <col min="12037" max="12037" width="19.5703125" style="1" customWidth="1"/>
    <col min="12038" max="12038" width="16.28515625" style="1" customWidth="1"/>
    <col min="12039" max="12039" width="12.85546875" style="1" customWidth="1"/>
    <col min="12040" max="12040" width="14.140625" style="1" customWidth="1"/>
    <col min="12041" max="12041" width="13.28515625" style="1" customWidth="1"/>
    <col min="12042" max="12043" width="14.5703125" style="1" customWidth="1"/>
    <col min="12044" max="12045" width="12" style="1" customWidth="1"/>
    <col min="12046" max="12046" width="21.7109375" style="1" customWidth="1"/>
    <col min="12047" max="12291" width="9.140625" style="1"/>
    <col min="12292" max="12292" width="7" style="1" customWidth="1"/>
    <col min="12293" max="12293" width="19.5703125" style="1" customWidth="1"/>
    <col min="12294" max="12294" width="16.28515625" style="1" customWidth="1"/>
    <col min="12295" max="12295" width="12.85546875" style="1" customWidth="1"/>
    <col min="12296" max="12296" width="14.140625" style="1" customWidth="1"/>
    <col min="12297" max="12297" width="13.28515625" style="1" customWidth="1"/>
    <col min="12298" max="12299" width="14.5703125" style="1" customWidth="1"/>
    <col min="12300" max="12301" width="12" style="1" customWidth="1"/>
    <col min="12302" max="12302" width="21.7109375" style="1" customWidth="1"/>
    <col min="12303" max="12547" width="9.140625" style="1"/>
    <col min="12548" max="12548" width="7" style="1" customWidth="1"/>
    <col min="12549" max="12549" width="19.5703125" style="1" customWidth="1"/>
    <col min="12550" max="12550" width="16.28515625" style="1" customWidth="1"/>
    <col min="12551" max="12551" width="12.85546875" style="1" customWidth="1"/>
    <col min="12552" max="12552" width="14.140625" style="1" customWidth="1"/>
    <col min="12553" max="12553" width="13.28515625" style="1" customWidth="1"/>
    <col min="12554" max="12555" width="14.5703125" style="1" customWidth="1"/>
    <col min="12556" max="12557" width="12" style="1" customWidth="1"/>
    <col min="12558" max="12558" width="21.7109375" style="1" customWidth="1"/>
    <col min="12559" max="12803" width="9.140625" style="1"/>
    <col min="12804" max="12804" width="7" style="1" customWidth="1"/>
    <col min="12805" max="12805" width="19.5703125" style="1" customWidth="1"/>
    <col min="12806" max="12806" width="16.28515625" style="1" customWidth="1"/>
    <col min="12807" max="12807" width="12.85546875" style="1" customWidth="1"/>
    <col min="12808" max="12808" width="14.140625" style="1" customWidth="1"/>
    <col min="12809" max="12809" width="13.28515625" style="1" customWidth="1"/>
    <col min="12810" max="12811" width="14.5703125" style="1" customWidth="1"/>
    <col min="12812" max="12813" width="12" style="1" customWidth="1"/>
    <col min="12814" max="12814" width="21.7109375" style="1" customWidth="1"/>
    <col min="12815" max="13059" width="9.140625" style="1"/>
    <col min="13060" max="13060" width="7" style="1" customWidth="1"/>
    <col min="13061" max="13061" width="19.5703125" style="1" customWidth="1"/>
    <col min="13062" max="13062" width="16.28515625" style="1" customWidth="1"/>
    <col min="13063" max="13063" width="12.85546875" style="1" customWidth="1"/>
    <col min="13064" max="13064" width="14.140625" style="1" customWidth="1"/>
    <col min="13065" max="13065" width="13.28515625" style="1" customWidth="1"/>
    <col min="13066" max="13067" width="14.5703125" style="1" customWidth="1"/>
    <col min="13068" max="13069" width="12" style="1" customWidth="1"/>
    <col min="13070" max="13070" width="21.7109375" style="1" customWidth="1"/>
    <col min="13071" max="13315" width="9.140625" style="1"/>
    <col min="13316" max="13316" width="7" style="1" customWidth="1"/>
    <col min="13317" max="13317" width="19.5703125" style="1" customWidth="1"/>
    <col min="13318" max="13318" width="16.28515625" style="1" customWidth="1"/>
    <col min="13319" max="13319" width="12.85546875" style="1" customWidth="1"/>
    <col min="13320" max="13320" width="14.140625" style="1" customWidth="1"/>
    <col min="13321" max="13321" width="13.28515625" style="1" customWidth="1"/>
    <col min="13322" max="13323" width="14.5703125" style="1" customWidth="1"/>
    <col min="13324" max="13325" width="12" style="1" customWidth="1"/>
    <col min="13326" max="13326" width="21.7109375" style="1" customWidth="1"/>
    <col min="13327" max="13571" width="9.140625" style="1"/>
    <col min="13572" max="13572" width="7" style="1" customWidth="1"/>
    <col min="13573" max="13573" width="19.5703125" style="1" customWidth="1"/>
    <col min="13574" max="13574" width="16.28515625" style="1" customWidth="1"/>
    <col min="13575" max="13575" width="12.85546875" style="1" customWidth="1"/>
    <col min="13576" max="13576" width="14.140625" style="1" customWidth="1"/>
    <col min="13577" max="13577" width="13.28515625" style="1" customWidth="1"/>
    <col min="13578" max="13579" width="14.5703125" style="1" customWidth="1"/>
    <col min="13580" max="13581" width="12" style="1" customWidth="1"/>
    <col min="13582" max="13582" width="21.7109375" style="1" customWidth="1"/>
    <col min="13583" max="13827" width="9.140625" style="1"/>
    <col min="13828" max="13828" width="7" style="1" customWidth="1"/>
    <col min="13829" max="13829" width="19.5703125" style="1" customWidth="1"/>
    <col min="13830" max="13830" width="16.28515625" style="1" customWidth="1"/>
    <col min="13831" max="13831" width="12.85546875" style="1" customWidth="1"/>
    <col min="13832" max="13832" width="14.140625" style="1" customWidth="1"/>
    <col min="13833" max="13833" width="13.28515625" style="1" customWidth="1"/>
    <col min="13834" max="13835" width="14.5703125" style="1" customWidth="1"/>
    <col min="13836" max="13837" width="12" style="1" customWidth="1"/>
    <col min="13838" max="13838" width="21.7109375" style="1" customWidth="1"/>
    <col min="13839" max="14083" width="9.140625" style="1"/>
    <col min="14084" max="14084" width="7" style="1" customWidth="1"/>
    <col min="14085" max="14085" width="19.5703125" style="1" customWidth="1"/>
    <col min="14086" max="14086" width="16.28515625" style="1" customWidth="1"/>
    <col min="14087" max="14087" width="12.85546875" style="1" customWidth="1"/>
    <col min="14088" max="14088" width="14.140625" style="1" customWidth="1"/>
    <col min="14089" max="14089" width="13.28515625" style="1" customWidth="1"/>
    <col min="14090" max="14091" width="14.5703125" style="1" customWidth="1"/>
    <col min="14092" max="14093" width="12" style="1" customWidth="1"/>
    <col min="14094" max="14094" width="21.7109375" style="1" customWidth="1"/>
    <col min="14095" max="14339" width="9.140625" style="1"/>
    <col min="14340" max="14340" width="7" style="1" customWidth="1"/>
    <col min="14341" max="14341" width="19.5703125" style="1" customWidth="1"/>
    <col min="14342" max="14342" width="16.28515625" style="1" customWidth="1"/>
    <col min="14343" max="14343" width="12.85546875" style="1" customWidth="1"/>
    <col min="14344" max="14344" width="14.140625" style="1" customWidth="1"/>
    <col min="14345" max="14345" width="13.28515625" style="1" customWidth="1"/>
    <col min="14346" max="14347" width="14.5703125" style="1" customWidth="1"/>
    <col min="14348" max="14349" width="12" style="1" customWidth="1"/>
    <col min="14350" max="14350" width="21.7109375" style="1" customWidth="1"/>
    <col min="14351" max="14595" width="9.140625" style="1"/>
    <col min="14596" max="14596" width="7" style="1" customWidth="1"/>
    <col min="14597" max="14597" width="19.5703125" style="1" customWidth="1"/>
    <col min="14598" max="14598" width="16.28515625" style="1" customWidth="1"/>
    <col min="14599" max="14599" width="12.85546875" style="1" customWidth="1"/>
    <col min="14600" max="14600" width="14.140625" style="1" customWidth="1"/>
    <col min="14601" max="14601" width="13.28515625" style="1" customWidth="1"/>
    <col min="14602" max="14603" width="14.5703125" style="1" customWidth="1"/>
    <col min="14604" max="14605" width="12" style="1" customWidth="1"/>
    <col min="14606" max="14606" width="21.7109375" style="1" customWidth="1"/>
    <col min="14607" max="14851" width="9.140625" style="1"/>
    <col min="14852" max="14852" width="7" style="1" customWidth="1"/>
    <col min="14853" max="14853" width="19.5703125" style="1" customWidth="1"/>
    <col min="14854" max="14854" width="16.28515625" style="1" customWidth="1"/>
    <col min="14855" max="14855" width="12.85546875" style="1" customWidth="1"/>
    <col min="14856" max="14856" width="14.140625" style="1" customWidth="1"/>
    <col min="14857" max="14857" width="13.28515625" style="1" customWidth="1"/>
    <col min="14858" max="14859" width="14.5703125" style="1" customWidth="1"/>
    <col min="14860" max="14861" width="12" style="1" customWidth="1"/>
    <col min="14862" max="14862" width="21.7109375" style="1" customWidth="1"/>
    <col min="14863" max="15107" width="9.140625" style="1"/>
    <col min="15108" max="15108" width="7" style="1" customWidth="1"/>
    <col min="15109" max="15109" width="19.5703125" style="1" customWidth="1"/>
    <col min="15110" max="15110" width="16.28515625" style="1" customWidth="1"/>
    <col min="15111" max="15111" width="12.85546875" style="1" customWidth="1"/>
    <col min="15112" max="15112" width="14.140625" style="1" customWidth="1"/>
    <col min="15113" max="15113" width="13.28515625" style="1" customWidth="1"/>
    <col min="15114" max="15115" width="14.5703125" style="1" customWidth="1"/>
    <col min="15116" max="15117" width="12" style="1" customWidth="1"/>
    <col min="15118" max="15118" width="21.7109375" style="1" customWidth="1"/>
    <col min="15119" max="15363" width="9.140625" style="1"/>
    <col min="15364" max="15364" width="7" style="1" customWidth="1"/>
    <col min="15365" max="15365" width="19.5703125" style="1" customWidth="1"/>
    <col min="15366" max="15366" width="16.28515625" style="1" customWidth="1"/>
    <col min="15367" max="15367" width="12.85546875" style="1" customWidth="1"/>
    <col min="15368" max="15368" width="14.140625" style="1" customWidth="1"/>
    <col min="15369" max="15369" width="13.28515625" style="1" customWidth="1"/>
    <col min="15370" max="15371" width="14.5703125" style="1" customWidth="1"/>
    <col min="15372" max="15373" width="12" style="1" customWidth="1"/>
    <col min="15374" max="15374" width="21.7109375" style="1" customWidth="1"/>
    <col min="15375" max="15619" width="9.140625" style="1"/>
    <col min="15620" max="15620" width="7" style="1" customWidth="1"/>
    <col min="15621" max="15621" width="19.5703125" style="1" customWidth="1"/>
    <col min="15622" max="15622" width="16.28515625" style="1" customWidth="1"/>
    <col min="15623" max="15623" width="12.85546875" style="1" customWidth="1"/>
    <col min="15624" max="15624" width="14.140625" style="1" customWidth="1"/>
    <col min="15625" max="15625" width="13.28515625" style="1" customWidth="1"/>
    <col min="15626" max="15627" width="14.5703125" style="1" customWidth="1"/>
    <col min="15628" max="15629" width="12" style="1" customWidth="1"/>
    <col min="15630" max="15630" width="21.7109375" style="1" customWidth="1"/>
    <col min="15631" max="15875" width="9.140625" style="1"/>
    <col min="15876" max="15876" width="7" style="1" customWidth="1"/>
    <col min="15877" max="15877" width="19.5703125" style="1" customWidth="1"/>
    <col min="15878" max="15878" width="16.28515625" style="1" customWidth="1"/>
    <col min="15879" max="15879" width="12.85546875" style="1" customWidth="1"/>
    <col min="15880" max="15880" width="14.140625" style="1" customWidth="1"/>
    <col min="15881" max="15881" width="13.28515625" style="1" customWidth="1"/>
    <col min="15882" max="15883" width="14.5703125" style="1" customWidth="1"/>
    <col min="15884" max="15885" width="12" style="1" customWidth="1"/>
    <col min="15886" max="15886" width="21.7109375" style="1" customWidth="1"/>
    <col min="15887" max="16131" width="9.140625" style="1"/>
    <col min="16132" max="16132" width="7" style="1" customWidth="1"/>
    <col min="16133" max="16133" width="19.5703125" style="1" customWidth="1"/>
    <col min="16134" max="16134" width="16.28515625" style="1" customWidth="1"/>
    <col min="16135" max="16135" width="12.85546875" style="1" customWidth="1"/>
    <col min="16136" max="16136" width="14.140625" style="1" customWidth="1"/>
    <col min="16137" max="16137" width="13.28515625" style="1" customWidth="1"/>
    <col min="16138" max="16139" width="14.5703125" style="1" customWidth="1"/>
    <col min="16140" max="16141" width="12" style="1" customWidth="1"/>
    <col min="16142" max="16142" width="21.7109375" style="1" customWidth="1"/>
    <col min="16143" max="16384" width="9.140625" style="1"/>
  </cols>
  <sheetData>
    <row r="1" spans="1:16" ht="38.2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 t="s">
        <v>60</v>
      </c>
    </row>
    <row r="2" spans="1:16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</row>
    <row r="3" spans="1:16" ht="18" customHeight="1" x14ac:dyDescent="0.2">
      <c r="A3" s="77" t="s">
        <v>11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17.25" customHeight="1" x14ac:dyDescent="0.2">
      <c r="A4" s="76" t="s">
        <v>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5" customHeight="1" x14ac:dyDescent="0.2">
      <c r="A5" s="78" t="s">
        <v>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 ht="15" customHeight="1" x14ac:dyDescent="0.2">
      <c r="A6" s="15"/>
      <c r="B6" s="15"/>
      <c r="C6" s="15"/>
      <c r="D6" s="15"/>
      <c r="E6" s="15"/>
      <c r="F6" s="15"/>
      <c r="G6" s="15"/>
      <c r="H6" s="15"/>
      <c r="I6" s="16" t="s">
        <v>0</v>
      </c>
      <c r="J6" s="15"/>
      <c r="K6" s="15"/>
      <c r="L6" s="15"/>
      <c r="M6" s="15"/>
      <c r="N6" s="15"/>
      <c r="O6" s="44"/>
      <c r="P6" s="15"/>
    </row>
    <row r="7" spans="1:16" ht="15" customHeight="1" x14ac:dyDescent="0.2">
      <c r="A7" s="15"/>
      <c r="B7" s="15"/>
      <c r="C7" s="15"/>
      <c r="D7" s="15"/>
      <c r="E7" s="15"/>
      <c r="F7" s="15"/>
      <c r="G7" s="15"/>
      <c r="H7" s="15"/>
      <c r="I7" s="16"/>
      <c r="J7" s="15"/>
      <c r="K7" s="15"/>
      <c r="L7" s="15"/>
      <c r="M7" s="15"/>
      <c r="N7" s="15"/>
      <c r="O7" s="44"/>
      <c r="P7" s="15"/>
    </row>
    <row r="8" spans="1:16" ht="15" customHeight="1" x14ac:dyDescent="0.2">
      <c r="A8" s="15"/>
      <c r="B8" s="15"/>
      <c r="C8" s="15"/>
      <c r="D8" s="15"/>
      <c r="E8" s="15"/>
      <c r="F8" s="15"/>
      <c r="G8" s="17" t="s">
        <v>53</v>
      </c>
      <c r="H8" s="18"/>
      <c r="I8" s="19" t="s">
        <v>54</v>
      </c>
      <c r="J8" s="20"/>
      <c r="K8" s="15"/>
      <c r="L8" s="15"/>
      <c r="M8" s="15"/>
      <c r="N8" s="15"/>
      <c r="O8" s="44"/>
      <c r="P8" s="15"/>
    </row>
    <row r="9" spans="1:16" ht="15" customHeight="1" x14ac:dyDescent="0.2">
      <c r="A9" s="15"/>
      <c r="B9" s="15"/>
      <c r="C9" s="15"/>
      <c r="D9" s="15"/>
      <c r="E9" s="15"/>
      <c r="F9" s="15"/>
      <c r="G9" s="15"/>
      <c r="H9" s="15"/>
      <c r="I9" s="16" t="s">
        <v>55</v>
      </c>
      <c r="J9" s="15"/>
      <c r="K9" s="15"/>
      <c r="L9" s="15"/>
      <c r="M9" s="15"/>
      <c r="N9" s="15"/>
      <c r="O9" s="44"/>
      <c r="P9" s="15"/>
    </row>
    <row r="10" spans="1:16" ht="15" customHeight="1" x14ac:dyDescent="0.2">
      <c r="A10" s="15"/>
      <c r="B10" s="15"/>
      <c r="C10" s="15"/>
      <c r="D10" s="15"/>
      <c r="E10" s="15"/>
      <c r="F10" s="15"/>
      <c r="G10" s="15"/>
      <c r="H10" s="15"/>
      <c r="I10" s="16"/>
      <c r="J10" s="15"/>
      <c r="K10" s="15"/>
      <c r="L10" s="15"/>
      <c r="M10" s="15"/>
      <c r="N10" s="15"/>
      <c r="O10" s="44"/>
      <c r="P10" s="15"/>
    </row>
    <row r="11" spans="1:16" ht="15" customHeight="1" thickBot="1" x14ac:dyDescent="0.25">
      <c r="A11" s="91" t="s">
        <v>46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</row>
    <row r="12" spans="1:16" ht="15" customHeight="1" x14ac:dyDescent="0.2">
      <c r="A12" s="52" t="s">
        <v>47</v>
      </c>
      <c r="B12" s="53"/>
      <c r="C12" s="21" t="s">
        <v>48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3"/>
    </row>
    <row r="13" spans="1:16" ht="15" customHeight="1" thickBot="1" x14ac:dyDescent="0.25">
      <c r="A13" s="54"/>
      <c r="B13" s="55"/>
      <c r="C13" s="22" t="s">
        <v>49</v>
      </c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5"/>
    </row>
    <row r="14" spans="1:16" ht="15" customHeight="1" thickBo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4"/>
      <c r="P14" s="15"/>
    </row>
    <row r="15" spans="1:16" ht="15" customHeight="1" x14ac:dyDescent="0.2">
      <c r="A15" s="52" t="s">
        <v>50</v>
      </c>
      <c r="B15" s="53"/>
      <c r="C15" s="23" t="s">
        <v>48</v>
      </c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3"/>
    </row>
    <row r="16" spans="1:16" ht="15" customHeight="1" thickBot="1" x14ac:dyDescent="0.25">
      <c r="A16" s="54"/>
      <c r="B16" s="55"/>
      <c r="C16" s="24" t="s">
        <v>49</v>
      </c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5"/>
    </row>
    <row r="17" spans="1:19" ht="1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4"/>
      <c r="P17" s="15"/>
    </row>
    <row r="18" spans="1:19" ht="15" customHeight="1" thickBot="1" x14ac:dyDescent="0.25">
      <c r="A18" s="61" t="s">
        <v>51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</row>
    <row r="19" spans="1:19" s="2" customFormat="1" ht="13.5" customHeight="1" x14ac:dyDescent="0.2">
      <c r="A19" s="56" t="s">
        <v>10</v>
      </c>
      <c r="B19" s="72" t="s">
        <v>12</v>
      </c>
      <c r="C19" s="84" t="s">
        <v>18</v>
      </c>
      <c r="D19" s="86" t="s">
        <v>19</v>
      </c>
      <c r="E19" s="79" t="s">
        <v>45</v>
      </c>
      <c r="F19" s="88"/>
      <c r="G19" s="58" t="s">
        <v>39</v>
      </c>
      <c r="H19" s="58" t="s">
        <v>40</v>
      </c>
      <c r="I19" s="58" t="s">
        <v>29</v>
      </c>
      <c r="J19" s="58" t="s">
        <v>38</v>
      </c>
      <c r="K19" s="58" t="s">
        <v>36</v>
      </c>
      <c r="L19" s="58" t="s">
        <v>37</v>
      </c>
      <c r="M19" s="58" t="s">
        <v>42</v>
      </c>
      <c r="N19" s="79" t="s">
        <v>41</v>
      </c>
      <c r="O19" s="58" t="s">
        <v>56</v>
      </c>
      <c r="P19" s="68" t="s">
        <v>7</v>
      </c>
    </row>
    <row r="20" spans="1:19" s="2" customFormat="1" ht="67.5" customHeight="1" x14ac:dyDescent="0.2">
      <c r="A20" s="57"/>
      <c r="B20" s="73"/>
      <c r="C20" s="85"/>
      <c r="D20" s="87"/>
      <c r="E20" s="89"/>
      <c r="F20" s="90"/>
      <c r="G20" s="59"/>
      <c r="H20" s="59"/>
      <c r="I20" s="59"/>
      <c r="J20" s="59"/>
      <c r="K20" s="59"/>
      <c r="L20" s="82"/>
      <c r="M20" s="82"/>
      <c r="N20" s="80"/>
      <c r="O20" s="59"/>
      <c r="P20" s="69"/>
    </row>
    <row r="21" spans="1:19" s="2" customFormat="1" ht="69.75" customHeight="1" x14ac:dyDescent="0.2">
      <c r="A21" s="57"/>
      <c r="B21" s="74"/>
      <c r="C21" s="85"/>
      <c r="D21" s="87"/>
      <c r="E21" s="25" t="s">
        <v>2</v>
      </c>
      <c r="F21" s="25" t="s">
        <v>3</v>
      </c>
      <c r="G21" s="60"/>
      <c r="H21" s="60"/>
      <c r="I21" s="60"/>
      <c r="J21" s="60"/>
      <c r="K21" s="60"/>
      <c r="L21" s="83"/>
      <c r="M21" s="83"/>
      <c r="N21" s="81"/>
      <c r="O21" s="60"/>
      <c r="P21" s="69"/>
    </row>
    <row r="22" spans="1:19" ht="29.25" customHeight="1" x14ac:dyDescent="0.2">
      <c r="A22" s="26">
        <v>1</v>
      </c>
      <c r="B22" s="27">
        <v>2</v>
      </c>
      <c r="C22" s="28">
        <v>3</v>
      </c>
      <c r="D22" s="28">
        <v>4</v>
      </c>
      <c r="E22" s="28">
        <v>5</v>
      </c>
      <c r="F22" s="28">
        <v>6</v>
      </c>
      <c r="G22" s="28">
        <v>7</v>
      </c>
      <c r="H22" s="28">
        <v>8</v>
      </c>
      <c r="I22" s="28" t="s">
        <v>20</v>
      </c>
      <c r="J22" s="28">
        <v>10</v>
      </c>
      <c r="K22" s="29" t="s">
        <v>22</v>
      </c>
      <c r="L22" s="30" t="s">
        <v>30</v>
      </c>
      <c r="M22" s="30" t="s">
        <v>34</v>
      </c>
      <c r="N22" s="30" t="s">
        <v>35</v>
      </c>
      <c r="O22" s="30" t="s">
        <v>58</v>
      </c>
      <c r="P22" s="31" t="s">
        <v>57</v>
      </c>
      <c r="Q22" s="3"/>
      <c r="R22" s="3"/>
      <c r="S22" s="3"/>
    </row>
    <row r="23" spans="1:19" s="4" customFormat="1" x14ac:dyDescent="0.2">
      <c r="A23" s="45">
        <v>1</v>
      </c>
      <c r="B23" s="46" t="s">
        <v>16</v>
      </c>
      <c r="C23" s="47" t="s">
        <v>5</v>
      </c>
      <c r="D23" s="48" t="s">
        <v>21</v>
      </c>
      <c r="E23" s="49">
        <v>42024</v>
      </c>
      <c r="F23" s="48" t="s">
        <v>6</v>
      </c>
      <c r="G23" s="49">
        <v>42024</v>
      </c>
      <c r="H23" s="49">
        <v>42024</v>
      </c>
      <c r="I23" s="32">
        <f>IF(B23="Komandiruotė",H23-G23+1,IF(B23="Kelionė","-"))</f>
        <v>1</v>
      </c>
      <c r="J23" s="50">
        <v>102</v>
      </c>
      <c r="K23" s="33">
        <f>'Įkainiai ir sąrašas'!$B$2</f>
        <v>0.08</v>
      </c>
      <c r="L23" s="34">
        <f>J23*K23</f>
        <v>8.16</v>
      </c>
      <c r="M23" s="34">
        <f>IF(B23="Komandiruotė",'Įkainiai ir sąrašas'!$B$3,IF(B23="Kelionė","-"))</f>
        <v>5.7</v>
      </c>
      <c r="N23" s="34">
        <f>IF(B23="Komandiruotė",IF(I23=1,0,IF(I23&gt;1,I23*M23)),IF(B23="Kelionė",0))</f>
        <v>0</v>
      </c>
      <c r="O23" s="34">
        <f>L23+N23</f>
        <v>8.16</v>
      </c>
      <c r="P23" s="51"/>
    </row>
    <row r="24" spans="1:19" s="4" customFormat="1" x14ac:dyDescent="0.2">
      <c r="A24" s="45">
        <v>2</v>
      </c>
      <c r="B24" s="46" t="s">
        <v>17</v>
      </c>
      <c r="C24" s="47"/>
      <c r="D24" s="48" t="s">
        <v>23</v>
      </c>
      <c r="E24" s="49"/>
      <c r="F24" s="48"/>
      <c r="G24" s="49">
        <v>42005</v>
      </c>
      <c r="H24" s="49">
        <v>42033</v>
      </c>
      <c r="I24" s="32" t="str">
        <f t="shared" ref="I24:I87" si="0">IF(B24="Komandiruotė",H24-G24+1,IF(B24="Kelionė","-"))</f>
        <v>-</v>
      </c>
      <c r="J24" s="50">
        <v>20</v>
      </c>
      <c r="K24" s="33">
        <f>'Įkainiai ir sąrašas'!$B$2</f>
        <v>0.08</v>
      </c>
      <c r="L24" s="34">
        <f t="shared" ref="L24:L87" si="1">J24*K24</f>
        <v>1.6</v>
      </c>
      <c r="M24" s="34" t="str">
        <f>IF(B24="Komandiruotė",'Įkainiai ir sąrašas'!$B$3,IF(B24="Kelionė","-"))</f>
        <v>-</v>
      </c>
      <c r="N24" s="34">
        <f t="shared" ref="N24:N87" si="2">IF(B24="Komandiruotė",IF(I24=1,0,IF(I24&gt;1,I24*M24)),IF(B24="Kelionė",0))</f>
        <v>0</v>
      </c>
      <c r="O24" s="34">
        <f t="shared" ref="O24:O87" si="3">L24+N24</f>
        <v>1.6</v>
      </c>
      <c r="P24" s="51"/>
    </row>
    <row r="25" spans="1:19" s="4" customFormat="1" x14ac:dyDescent="0.2">
      <c r="A25" s="45">
        <v>3</v>
      </c>
      <c r="B25" s="46" t="s">
        <v>16</v>
      </c>
      <c r="C25" s="47" t="s">
        <v>8</v>
      </c>
      <c r="D25" s="48" t="s">
        <v>24</v>
      </c>
      <c r="E25" s="49">
        <v>42025</v>
      </c>
      <c r="F25" s="48" t="s">
        <v>25</v>
      </c>
      <c r="G25" s="49">
        <v>42029</v>
      </c>
      <c r="H25" s="49">
        <v>42031</v>
      </c>
      <c r="I25" s="32">
        <f t="shared" si="0"/>
        <v>3</v>
      </c>
      <c r="J25" s="50">
        <v>102</v>
      </c>
      <c r="K25" s="33">
        <f>'Įkainiai ir sąrašas'!$B$2</f>
        <v>0.08</v>
      </c>
      <c r="L25" s="34">
        <f t="shared" si="1"/>
        <v>8.16</v>
      </c>
      <c r="M25" s="34">
        <f>IF(B25="Komandiruotė",'Įkainiai ir sąrašas'!$B$3,IF(B25="Kelionė","-"))</f>
        <v>5.7</v>
      </c>
      <c r="N25" s="34">
        <f t="shared" si="2"/>
        <v>17.100000000000001</v>
      </c>
      <c r="O25" s="34">
        <f t="shared" si="3"/>
        <v>25.26</v>
      </c>
      <c r="P25" s="51"/>
    </row>
    <row r="26" spans="1:19" s="4" customFormat="1" x14ac:dyDescent="0.2">
      <c r="A26" s="45">
        <v>4</v>
      </c>
      <c r="B26" s="46" t="s">
        <v>17</v>
      </c>
      <c r="C26" s="47"/>
      <c r="D26" s="48" t="s">
        <v>26</v>
      </c>
      <c r="E26" s="49"/>
      <c r="F26" s="48"/>
      <c r="G26" s="49">
        <v>42026</v>
      </c>
      <c r="H26" s="49">
        <v>42026</v>
      </c>
      <c r="I26" s="32" t="str">
        <f t="shared" si="0"/>
        <v>-</v>
      </c>
      <c r="J26" s="50">
        <v>5</v>
      </c>
      <c r="K26" s="33">
        <f>'Įkainiai ir sąrašas'!$B$2</f>
        <v>0.08</v>
      </c>
      <c r="L26" s="34">
        <f t="shared" si="1"/>
        <v>0.4</v>
      </c>
      <c r="M26" s="34" t="str">
        <f>IF(B26="Komandiruotė",'Įkainiai ir sąrašas'!$B$3,IF(B26="Kelionė","-"))</f>
        <v>-</v>
      </c>
      <c r="N26" s="34">
        <f t="shared" si="2"/>
        <v>0</v>
      </c>
      <c r="O26" s="34">
        <f t="shared" si="3"/>
        <v>0.4</v>
      </c>
      <c r="P26" s="51"/>
    </row>
    <row r="27" spans="1:19" s="4" customFormat="1" x14ac:dyDescent="0.2">
      <c r="A27" s="45">
        <v>5</v>
      </c>
      <c r="B27" s="46" t="s">
        <v>17</v>
      </c>
      <c r="C27" s="47"/>
      <c r="D27" s="48" t="s">
        <v>23</v>
      </c>
      <c r="E27" s="49"/>
      <c r="F27" s="48"/>
      <c r="G27" s="49">
        <v>42036</v>
      </c>
      <c r="H27" s="49">
        <v>42050</v>
      </c>
      <c r="I27" s="32" t="str">
        <f t="shared" si="0"/>
        <v>-</v>
      </c>
      <c r="J27" s="50">
        <v>15</v>
      </c>
      <c r="K27" s="33">
        <f>'Įkainiai ir sąrašas'!$B$2</f>
        <v>0.08</v>
      </c>
      <c r="L27" s="34">
        <f t="shared" si="1"/>
        <v>1.2</v>
      </c>
      <c r="M27" s="34" t="str">
        <f>IF(B27="Komandiruotė",'Įkainiai ir sąrašas'!$B$3,IF(B27="Kelionė","-"))</f>
        <v>-</v>
      </c>
      <c r="N27" s="34">
        <f t="shared" si="2"/>
        <v>0</v>
      </c>
      <c r="O27" s="34">
        <f t="shared" si="3"/>
        <v>1.2</v>
      </c>
      <c r="P27" s="51"/>
    </row>
    <row r="28" spans="1:19" s="4" customFormat="1" ht="76.5" x14ac:dyDescent="0.2">
      <c r="A28" s="45">
        <v>6</v>
      </c>
      <c r="B28" s="46" t="s">
        <v>16</v>
      </c>
      <c r="C28" s="47" t="s">
        <v>5</v>
      </c>
      <c r="D28" s="48" t="s">
        <v>24</v>
      </c>
      <c r="E28" s="49">
        <v>42025</v>
      </c>
      <c r="F28" s="48" t="s">
        <v>25</v>
      </c>
      <c r="G28" s="49">
        <v>42029</v>
      </c>
      <c r="H28" s="49">
        <v>42031</v>
      </c>
      <c r="I28" s="32">
        <f t="shared" si="0"/>
        <v>3</v>
      </c>
      <c r="J28" s="50">
        <v>0</v>
      </c>
      <c r="K28" s="33">
        <f>'Įkainiai ir sąrašas'!$B$2</f>
        <v>0.08</v>
      </c>
      <c r="L28" s="34">
        <f t="shared" si="1"/>
        <v>0</v>
      </c>
      <c r="M28" s="34">
        <f>IF(B28="Komandiruotė",'Įkainiai ir sąrašas'!$B$3,IF(B28="Kelionė","-"))</f>
        <v>5.7</v>
      </c>
      <c r="N28" s="34">
        <f t="shared" si="2"/>
        <v>17.100000000000001</v>
      </c>
      <c r="O28" s="34">
        <f t="shared" si="3"/>
        <v>17.100000000000001</v>
      </c>
      <c r="P28" s="51" t="s">
        <v>59</v>
      </c>
    </row>
    <row r="29" spans="1:19" s="4" customFormat="1" x14ac:dyDescent="0.2">
      <c r="A29" s="45">
        <v>7</v>
      </c>
      <c r="B29" s="46"/>
      <c r="C29" s="47"/>
      <c r="D29" s="48"/>
      <c r="E29" s="49"/>
      <c r="F29" s="48"/>
      <c r="G29" s="49"/>
      <c r="H29" s="49"/>
      <c r="I29" s="32" t="b">
        <f t="shared" si="0"/>
        <v>0</v>
      </c>
      <c r="J29" s="50"/>
      <c r="K29" s="33">
        <f>'Įkainiai ir sąrašas'!$B$2</f>
        <v>0.08</v>
      </c>
      <c r="L29" s="34">
        <f t="shared" si="1"/>
        <v>0</v>
      </c>
      <c r="M29" s="34" t="b">
        <f>IF(B29="Komandiruotė",'Įkainiai ir sąrašas'!$B$3,IF(B29="Kelionė","-"))</f>
        <v>0</v>
      </c>
      <c r="N29" s="34" t="b">
        <f t="shared" si="2"/>
        <v>0</v>
      </c>
      <c r="O29" s="34">
        <f t="shared" si="3"/>
        <v>0</v>
      </c>
      <c r="P29" s="51"/>
    </row>
    <row r="30" spans="1:19" s="4" customFormat="1" x14ac:dyDescent="0.2">
      <c r="A30" s="45">
        <v>8</v>
      </c>
      <c r="B30" s="46"/>
      <c r="C30" s="47"/>
      <c r="D30" s="48"/>
      <c r="E30" s="49"/>
      <c r="F30" s="48"/>
      <c r="G30" s="49"/>
      <c r="H30" s="49"/>
      <c r="I30" s="32" t="b">
        <f t="shared" si="0"/>
        <v>0</v>
      </c>
      <c r="J30" s="50"/>
      <c r="K30" s="33">
        <f>'Įkainiai ir sąrašas'!$B$2</f>
        <v>0.08</v>
      </c>
      <c r="L30" s="34">
        <f t="shared" si="1"/>
        <v>0</v>
      </c>
      <c r="M30" s="34" t="b">
        <f>IF(B30="Komandiruotė",'Įkainiai ir sąrašas'!$B$3,IF(B30="Kelionė","-"))</f>
        <v>0</v>
      </c>
      <c r="N30" s="34" t="b">
        <f t="shared" si="2"/>
        <v>0</v>
      </c>
      <c r="O30" s="34">
        <f t="shared" si="3"/>
        <v>0</v>
      </c>
      <c r="P30" s="51"/>
    </row>
    <row r="31" spans="1:19" s="4" customFormat="1" x14ac:dyDescent="0.2">
      <c r="A31" s="45">
        <v>9</v>
      </c>
      <c r="B31" s="46"/>
      <c r="C31" s="47"/>
      <c r="D31" s="48"/>
      <c r="E31" s="49"/>
      <c r="F31" s="48"/>
      <c r="G31" s="49"/>
      <c r="H31" s="49"/>
      <c r="I31" s="32" t="b">
        <f t="shared" si="0"/>
        <v>0</v>
      </c>
      <c r="J31" s="50"/>
      <c r="K31" s="33">
        <f>'Įkainiai ir sąrašas'!$B$2</f>
        <v>0.08</v>
      </c>
      <c r="L31" s="34">
        <f t="shared" si="1"/>
        <v>0</v>
      </c>
      <c r="M31" s="34" t="b">
        <f>IF(B31="Komandiruotė",'Įkainiai ir sąrašas'!$B$3,IF(B31="Kelionė","-"))</f>
        <v>0</v>
      </c>
      <c r="N31" s="34" t="b">
        <f t="shared" si="2"/>
        <v>0</v>
      </c>
      <c r="O31" s="34">
        <f t="shared" si="3"/>
        <v>0</v>
      </c>
      <c r="P31" s="51"/>
    </row>
    <row r="32" spans="1:19" s="4" customFormat="1" x14ac:dyDescent="0.2">
      <c r="A32" s="45">
        <v>10</v>
      </c>
      <c r="B32" s="46"/>
      <c r="C32" s="47"/>
      <c r="D32" s="48"/>
      <c r="E32" s="49"/>
      <c r="F32" s="48"/>
      <c r="G32" s="49"/>
      <c r="H32" s="49"/>
      <c r="I32" s="32" t="b">
        <f t="shared" si="0"/>
        <v>0</v>
      </c>
      <c r="J32" s="50"/>
      <c r="K32" s="33">
        <f>'Įkainiai ir sąrašas'!$B$2</f>
        <v>0.08</v>
      </c>
      <c r="L32" s="34">
        <f t="shared" si="1"/>
        <v>0</v>
      </c>
      <c r="M32" s="34" t="b">
        <f>IF(B32="Komandiruotė",'Įkainiai ir sąrašas'!$B$3,IF(B32="Kelionė","-"))</f>
        <v>0</v>
      </c>
      <c r="N32" s="34" t="b">
        <f t="shared" si="2"/>
        <v>0</v>
      </c>
      <c r="O32" s="34">
        <f t="shared" si="3"/>
        <v>0</v>
      </c>
      <c r="P32" s="51"/>
    </row>
    <row r="33" spans="1:16" s="4" customFormat="1" x14ac:dyDescent="0.2">
      <c r="A33" s="45">
        <v>11</v>
      </c>
      <c r="B33" s="46"/>
      <c r="C33" s="47"/>
      <c r="D33" s="48"/>
      <c r="E33" s="49"/>
      <c r="F33" s="48"/>
      <c r="G33" s="49"/>
      <c r="H33" s="49"/>
      <c r="I33" s="32" t="b">
        <f t="shared" si="0"/>
        <v>0</v>
      </c>
      <c r="J33" s="50"/>
      <c r="K33" s="33">
        <f>'Įkainiai ir sąrašas'!$B$2</f>
        <v>0.08</v>
      </c>
      <c r="L33" s="34">
        <f t="shared" si="1"/>
        <v>0</v>
      </c>
      <c r="M33" s="34" t="b">
        <f>IF(B33="Komandiruotė",'Įkainiai ir sąrašas'!$B$3,IF(B33="Kelionė","-"))</f>
        <v>0</v>
      </c>
      <c r="N33" s="34" t="b">
        <f t="shared" si="2"/>
        <v>0</v>
      </c>
      <c r="O33" s="34">
        <f t="shared" si="3"/>
        <v>0</v>
      </c>
      <c r="P33" s="51"/>
    </row>
    <row r="34" spans="1:16" s="4" customFormat="1" x14ac:dyDescent="0.2">
      <c r="A34" s="45">
        <v>12</v>
      </c>
      <c r="B34" s="46"/>
      <c r="C34" s="47"/>
      <c r="D34" s="48"/>
      <c r="E34" s="49"/>
      <c r="F34" s="48"/>
      <c r="G34" s="49"/>
      <c r="H34" s="49"/>
      <c r="I34" s="32" t="b">
        <f t="shared" si="0"/>
        <v>0</v>
      </c>
      <c r="J34" s="50"/>
      <c r="K34" s="33">
        <f>'Įkainiai ir sąrašas'!$B$2</f>
        <v>0.08</v>
      </c>
      <c r="L34" s="34">
        <f t="shared" si="1"/>
        <v>0</v>
      </c>
      <c r="M34" s="34" t="b">
        <f>IF(B34="Komandiruotė",'Įkainiai ir sąrašas'!$B$3,IF(B34="Kelionė","-"))</f>
        <v>0</v>
      </c>
      <c r="N34" s="34" t="b">
        <f t="shared" si="2"/>
        <v>0</v>
      </c>
      <c r="O34" s="34">
        <f t="shared" si="3"/>
        <v>0</v>
      </c>
      <c r="P34" s="51"/>
    </row>
    <row r="35" spans="1:16" s="4" customFormat="1" x14ac:dyDescent="0.2">
      <c r="A35" s="45">
        <v>13</v>
      </c>
      <c r="B35" s="46"/>
      <c r="C35" s="47"/>
      <c r="D35" s="48"/>
      <c r="E35" s="49"/>
      <c r="F35" s="48"/>
      <c r="G35" s="49"/>
      <c r="H35" s="49"/>
      <c r="I35" s="32" t="b">
        <f t="shared" si="0"/>
        <v>0</v>
      </c>
      <c r="J35" s="50"/>
      <c r="K35" s="33">
        <f>'Įkainiai ir sąrašas'!$B$2</f>
        <v>0.08</v>
      </c>
      <c r="L35" s="34">
        <f t="shared" si="1"/>
        <v>0</v>
      </c>
      <c r="M35" s="34" t="b">
        <f>IF(B35="Komandiruotė",'Įkainiai ir sąrašas'!$B$3,IF(B35="Kelionė","-"))</f>
        <v>0</v>
      </c>
      <c r="N35" s="34" t="b">
        <f t="shared" si="2"/>
        <v>0</v>
      </c>
      <c r="O35" s="34">
        <f t="shared" si="3"/>
        <v>0</v>
      </c>
      <c r="P35" s="51"/>
    </row>
    <row r="36" spans="1:16" s="4" customFormat="1" x14ac:dyDescent="0.2">
      <c r="A36" s="45">
        <v>14</v>
      </c>
      <c r="B36" s="46"/>
      <c r="C36" s="47"/>
      <c r="D36" s="48"/>
      <c r="E36" s="49"/>
      <c r="F36" s="48"/>
      <c r="G36" s="49"/>
      <c r="H36" s="49"/>
      <c r="I36" s="32" t="b">
        <f t="shared" si="0"/>
        <v>0</v>
      </c>
      <c r="J36" s="50"/>
      <c r="K36" s="33">
        <f>'Įkainiai ir sąrašas'!$B$2</f>
        <v>0.08</v>
      </c>
      <c r="L36" s="34">
        <f t="shared" si="1"/>
        <v>0</v>
      </c>
      <c r="M36" s="34" t="b">
        <f>IF(B36="Komandiruotė",'Įkainiai ir sąrašas'!$B$3,IF(B36="Kelionė","-"))</f>
        <v>0</v>
      </c>
      <c r="N36" s="34" t="b">
        <f t="shared" si="2"/>
        <v>0</v>
      </c>
      <c r="O36" s="34">
        <f t="shared" si="3"/>
        <v>0</v>
      </c>
      <c r="P36" s="51"/>
    </row>
    <row r="37" spans="1:16" s="4" customFormat="1" x14ac:dyDescent="0.2">
      <c r="A37" s="45">
        <v>15</v>
      </c>
      <c r="B37" s="46"/>
      <c r="C37" s="47"/>
      <c r="D37" s="48"/>
      <c r="E37" s="49"/>
      <c r="F37" s="48"/>
      <c r="G37" s="49"/>
      <c r="H37" s="49"/>
      <c r="I37" s="32" t="b">
        <f t="shared" si="0"/>
        <v>0</v>
      </c>
      <c r="J37" s="50"/>
      <c r="K37" s="33">
        <f>'Įkainiai ir sąrašas'!$B$2</f>
        <v>0.08</v>
      </c>
      <c r="L37" s="34">
        <f t="shared" si="1"/>
        <v>0</v>
      </c>
      <c r="M37" s="34" t="b">
        <f>IF(B37="Komandiruotė",'Įkainiai ir sąrašas'!$B$3,IF(B37="Kelionė","-"))</f>
        <v>0</v>
      </c>
      <c r="N37" s="34" t="b">
        <f t="shared" si="2"/>
        <v>0</v>
      </c>
      <c r="O37" s="34">
        <f t="shared" si="3"/>
        <v>0</v>
      </c>
      <c r="P37" s="51"/>
    </row>
    <row r="38" spans="1:16" s="4" customFormat="1" x14ac:dyDescent="0.2">
      <c r="A38" s="45">
        <v>16</v>
      </c>
      <c r="B38" s="46"/>
      <c r="C38" s="47"/>
      <c r="D38" s="48"/>
      <c r="E38" s="49"/>
      <c r="F38" s="48"/>
      <c r="G38" s="49"/>
      <c r="H38" s="49"/>
      <c r="I38" s="32" t="b">
        <f t="shared" si="0"/>
        <v>0</v>
      </c>
      <c r="J38" s="50"/>
      <c r="K38" s="33">
        <f>'Įkainiai ir sąrašas'!$B$2</f>
        <v>0.08</v>
      </c>
      <c r="L38" s="34">
        <f t="shared" si="1"/>
        <v>0</v>
      </c>
      <c r="M38" s="34" t="b">
        <f>IF(B38="Komandiruotė",'Įkainiai ir sąrašas'!$B$3,IF(B38="Kelionė","-"))</f>
        <v>0</v>
      </c>
      <c r="N38" s="34" t="b">
        <f t="shared" si="2"/>
        <v>0</v>
      </c>
      <c r="O38" s="34">
        <f t="shared" si="3"/>
        <v>0</v>
      </c>
      <c r="P38" s="51"/>
    </row>
    <row r="39" spans="1:16" s="4" customFormat="1" x14ac:dyDescent="0.2">
      <c r="A39" s="45">
        <v>17</v>
      </c>
      <c r="B39" s="46"/>
      <c r="C39" s="47"/>
      <c r="D39" s="48"/>
      <c r="E39" s="49"/>
      <c r="F39" s="48"/>
      <c r="G39" s="49"/>
      <c r="H39" s="49"/>
      <c r="I39" s="32" t="b">
        <f t="shared" si="0"/>
        <v>0</v>
      </c>
      <c r="J39" s="50"/>
      <c r="K39" s="33">
        <f>'Įkainiai ir sąrašas'!$B$2</f>
        <v>0.08</v>
      </c>
      <c r="L39" s="34">
        <f t="shared" si="1"/>
        <v>0</v>
      </c>
      <c r="M39" s="34" t="b">
        <f>IF(B39="Komandiruotė",'Įkainiai ir sąrašas'!$B$3,IF(B39="Kelionė","-"))</f>
        <v>0</v>
      </c>
      <c r="N39" s="34" t="b">
        <f t="shared" si="2"/>
        <v>0</v>
      </c>
      <c r="O39" s="34">
        <f t="shared" si="3"/>
        <v>0</v>
      </c>
      <c r="P39" s="51"/>
    </row>
    <row r="40" spans="1:16" s="4" customFormat="1" x14ac:dyDescent="0.2">
      <c r="A40" s="45">
        <v>18</v>
      </c>
      <c r="B40" s="46"/>
      <c r="C40" s="47"/>
      <c r="D40" s="48"/>
      <c r="E40" s="49"/>
      <c r="F40" s="48"/>
      <c r="G40" s="49"/>
      <c r="H40" s="49"/>
      <c r="I40" s="32" t="b">
        <f t="shared" si="0"/>
        <v>0</v>
      </c>
      <c r="J40" s="50"/>
      <c r="K40" s="33">
        <f>'Įkainiai ir sąrašas'!$B$2</f>
        <v>0.08</v>
      </c>
      <c r="L40" s="34">
        <f t="shared" si="1"/>
        <v>0</v>
      </c>
      <c r="M40" s="34" t="b">
        <f>IF(B40="Komandiruotė",'Įkainiai ir sąrašas'!$B$3,IF(B40="Kelionė","-"))</f>
        <v>0</v>
      </c>
      <c r="N40" s="34" t="b">
        <f t="shared" si="2"/>
        <v>0</v>
      </c>
      <c r="O40" s="34">
        <f t="shared" si="3"/>
        <v>0</v>
      </c>
      <c r="P40" s="51"/>
    </row>
    <row r="41" spans="1:16" s="4" customFormat="1" x14ac:dyDescent="0.2">
      <c r="A41" s="45">
        <v>19</v>
      </c>
      <c r="B41" s="46"/>
      <c r="C41" s="47"/>
      <c r="D41" s="48"/>
      <c r="E41" s="49"/>
      <c r="F41" s="48"/>
      <c r="G41" s="49"/>
      <c r="H41" s="49"/>
      <c r="I41" s="32" t="b">
        <f t="shared" si="0"/>
        <v>0</v>
      </c>
      <c r="J41" s="50"/>
      <c r="K41" s="33">
        <f>'Įkainiai ir sąrašas'!$B$2</f>
        <v>0.08</v>
      </c>
      <c r="L41" s="34">
        <f t="shared" si="1"/>
        <v>0</v>
      </c>
      <c r="M41" s="34" t="b">
        <f>IF(B41="Komandiruotė",'Įkainiai ir sąrašas'!$B$3,IF(B41="Kelionė","-"))</f>
        <v>0</v>
      </c>
      <c r="N41" s="34" t="b">
        <f t="shared" si="2"/>
        <v>0</v>
      </c>
      <c r="O41" s="34">
        <f t="shared" si="3"/>
        <v>0</v>
      </c>
      <c r="P41" s="51"/>
    </row>
    <row r="42" spans="1:16" s="4" customFormat="1" x14ac:dyDescent="0.2">
      <c r="A42" s="45">
        <v>20</v>
      </c>
      <c r="B42" s="46"/>
      <c r="C42" s="47"/>
      <c r="D42" s="48"/>
      <c r="E42" s="49"/>
      <c r="F42" s="48"/>
      <c r="G42" s="49"/>
      <c r="H42" s="49"/>
      <c r="I42" s="32" t="b">
        <f t="shared" si="0"/>
        <v>0</v>
      </c>
      <c r="J42" s="50"/>
      <c r="K42" s="33">
        <f>'Įkainiai ir sąrašas'!$B$2</f>
        <v>0.08</v>
      </c>
      <c r="L42" s="34">
        <f t="shared" si="1"/>
        <v>0</v>
      </c>
      <c r="M42" s="34" t="b">
        <f>IF(B42="Komandiruotė",'Įkainiai ir sąrašas'!$B$3,IF(B42="Kelionė","-"))</f>
        <v>0</v>
      </c>
      <c r="N42" s="34" t="b">
        <f t="shared" si="2"/>
        <v>0</v>
      </c>
      <c r="O42" s="34">
        <f t="shared" si="3"/>
        <v>0</v>
      </c>
      <c r="P42" s="51"/>
    </row>
    <row r="43" spans="1:16" s="4" customFormat="1" x14ac:dyDescent="0.2">
      <c r="A43" s="45">
        <v>21</v>
      </c>
      <c r="B43" s="46"/>
      <c r="C43" s="47"/>
      <c r="D43" s="48"/>
      <c r="E43" s="49"/>
      <c r="F43" s="48"/>
      <c r="G43" s="49"/>
      <c r="H43" s="49"/>
      <c r="I43" s="32" t="b">
        <f t="shared" si="0"/>
        <v>0</v>
      </c>
      <c r="J43" s="50"/>
      <c r="K43" s="33">
        <f>'Įkainiai ir sąrašas'!$B$2</f>
        <v>0.08</v>
      </c>
      <c r="L43" s="34">
        <f t="shared" si="1"/>
        <v>0</v>
      </c>
      <c r="M43" s="34" t="b">
        <f>IF(B43="Komandiruotė",'Įkainiai ir sąrašas'!$B$3,IF(B43="Kelionė","-"))</f>
        <v>0</v>
      </c>
      <c r="N43" s="34" t="b">
        <f t="shared" si="2"/>
        <v>0</v>
      </c>
      <c r="O43" s="34">
        <f t="shared" si="3"/>
        <v>0</v>
      </c>
      <c r="P43" s="51"/>
    </row>
    <row r="44" spans="1:16" s="4" customFormat="1" x14ac:dyDescent="0.2">
      <c r="A44" s="45">
        <v>22</v>
      </c>
      <c r="B44" s="46"/>
      <c r="C44" s="47"/>
      <c r="D44" s="48"/>
      <c r="E44" s="49"/>
      <c r="F44" s="48"/>
      <c r="G44" s="49"/>
      <c r="H44" s="49"/>
      <c r="I44" s="32" t="b">
        <f t="shared" si="0"/>
        <v>0</v>
      </c>
      <c r="J44" s="50"/>
      <c r="K44" s="33">
        <f>'Įkainiai ir sąrašas'!$B$2</f>
        <v>0.08</v>
      </c>
      <c r="L44" s="34">
        <f t="shared" si="1"/>
        <v>0</v>
      </c>
      <c r="M44" s="34" t="b">
        <f>IF(B44="Komandiruotė",'Įkainiai ir sąrašas'!$B$3,IF(B44="Kelionė","-"))</f>
        <v>0</v>
      </c>
      <c r="N44" s="34" t="b">
        <f t="shared" si="2"/>
        <v>0</v>
      </c>
      <c r="O44" s="34">
        <f t="shared" si="3"/>
        <v>0</v>
      </c>
      <c r="P44" s="51"/>
    </row>
    <row r="45" spans="1:16" s="4" customFormat="1" x14ac:dyDescent="0.2">
      <c r="A45" s="45">
        <v>23</v>
      </c>
      <c r="B45" s="46"/>
      <c r="C45" s="47"/>
      <c r="D45" s="48"/>
      <c r="E45" s="49"/>
      <c r="F45" s="48"/>
      <c r="G45" s="49"/>
      <c r="H45" s="49"/>
      <c r="I45" s="32" t="b">
        <f t="shared" si="0"/>
        <v>0</v>
      </c>
      <c r="J45" s="50"/>
      <c r="K45" s="33">
        <f>'Įkainiai ir sąrašas'!$B$2</f>
        <v>0.08</v>
      </c>
      <c r="L45" s="34">
        <f t="shared" si="1"/>
        <v>0</v>
      </c>
      <c r="M45" s="34" t="b">
        <f>IF(B45="Komandiruotė",'Įkainiai ir sąrašas'!$B$3,IF(B45="Kelionė","-"))</f>
        <v>0</v>
      </c>
      <c r="N45" s="34" t="b">
        <f t="shared" si="2"/>
        <v>0</v>
      </c>
      <c r="O45" s="34">
        <f t="shared" si="3"/>
        <v>0</v>
      </c>
      <c r="P45" s="51"/>
    </row>
    <row r="46" spans="1:16" s="4" customFormat="1" x14ac:dyDescent="0.2">
      <c r="A46" s="45">
        <v>24</v>
      </c>
      <c r="B46" s="46"/>
      <c r="C46" s="47"/>
      <c r="D46" s="48"/>
      <c r="E46" s="49"/>
      <c r="F46" s="48"/>
      <c r="G46" s="49"/>
      <c r="H46" s="49"/>
      <c r="I46" s="32" t="b">
        <f t="shared" si="0"/>
        <v>0</v>
      </c>
      <c r="J46" s="50"/>
      <c r="K46" s="33">
        <f>'Įkainiai ir sąrašas'!$B$2</f>
        <v>0.08</v>
      </c>
      <c r="L46" s="34">
        <f t="shared" si="1"/>
        <v>0</v>
      </c>
      <c r="M46" s="34" t="b">
        <f>IF(B46="Komandiruotė",'Įkainiai ir sąrašas'!$B$3,IF(B46="Kelionė","-"))</f>
        <v>0</v>
      </c>
      <c r="N46" s="34" t="b">
        <f t="shared" si="2"/>
        <v>0</v>
      </c>
      <c r="O46" s="34">
        <f t="shared" si="3"/>
        <v>0</v>
      </c>
      <c r="P46" s="51"/>
    </row>
    <row r="47" spans="1:16" s="4" customFormat="1" x14ac:dyDescent="0.2">
      <c r="A47" s="45">
        <v>25</v>
      </c>
      <c r="B47" s="46"/>
      <c r="C47" s="47"/>
      <c r="D47" s="48"/>
      <c r="E47" s="49"/>
      <c r="F47" s="48"/>
      <c r="G47" s="49"/>
      <c r="H47" s="49"/>
      <c r="I47" s="32" t="b">
        <f t="shared" si="0"/>
        <v>0</v>
      </c>
      <c r="J47" s="50"/>
      <c r="K47" s="33">
        <f>'Įkainiai ir sąrašas'!$B$2</f>
        <v>0.08</v>
      </c>
      <c r="L47" s="34">
        <f t="shared" si="1"/>
        <v>0</v>
      </c>
      <c r="M47" s="34" t="b">
        <f>IF(B47="Komandiruotė",'Įkainiai ir sąrašas'!$B$3,IF(B47="Kelionė","-"))</f>
        <v>0</v>
      </c>
      <c r="N47" s="34" t="b">
        <f t="shared" si="2"/>
        <v>0</v>
      </c>
      <c r="O47" s="34">
        <f t="shared" si="3"/>
        <v>0</v>
      </c>
      <c r="P47" s="51"/>
    </row>
    <row r="48" spans="1:16" s="4" customFormat="1" x14ac:dyDescent="0.2">
      <c r="A48" s="45">
        <v>26</v>
      </c>
      <c r="B48" s="46"/>
      <c r="C48" s="47"/>
      <c r="D48" s="48"/>
      <c r="E48" s="49"/>
      <c r="F48" s="48"/>
      <c r="G48" s="49"/>
      <c r="H48" s="49"/>
      <c r="I48" s="32" t="b">
        <f t="shared" si="0"/>
        <v>0</v>
      </c>
      <c r="J48" s="50"/>
      <c r="K48" s="33">
        <f>'Įkainiai ir sąrašas'!$B$2</f>
        <v>0.08</v>
      </c>
      <c r="L48" s="34">
        <f t="shared" si="1"/>
        <v>0</v>
      </c>
      <c r="M48" s="34" t="b">
        <f>IF(B48="Komandiruotė",'Įkainiai ir sąrašas'!$B$3,IF(B48="Kelionė","-"))</f>
        <v>0</v>
      </c>
      <c r="N48" s="34" t="b">
        <f t="shared" si="2"/>
        <v>0</v>
      </c>
      <c r="O48" s="34">
        <f t="shared" si="3"/>
        <v>0</v>
      </c>
      <c r="P48" s="51"/>
    </row>
    <row r="49" spans="1:16" s="4" customFormat="1" x14ac:dyDescent="0.2">
      <c r="A49" s="45">
        <v>27</v>
      </c>
      <c r="B49" s="46"/>
      <c r="C49" s="47"/>
      <c r="D49" s="48"/>
      <c r="E49" s="49"/>
      <c r="F49" s="48"/>
      <c r="G49" s="49"/>
      <c r="H49" s="49"/>
      <c r="I49" s="32" t="b">
        <f t="shared" si="0"/>
        <v>0</v>
      </c>
      <c r="J49" s="50"/>
      <c r="K49" s="33">
        <f>'Įkainiai ir sąrašas'!$B$2</f>
        <v>0.08</v>
      </c>
      <c r="L49" s="34">
        <f t="shared" si="1"/>
        <v>0</v>
      </c>
      <c r="M49" s="34" t="b">
        <f>IF(B49="Komandiruotė",'Įkainiai ir sąrašas'!$B$3,IF(B49="Kelionė","-"))</f>
        <v>0</v>
      </c>
      <c r="N49" s="34" t="b">
        <f t="shared" si="2"/>
        <v>0</v>
      </c>
      <c r="O49" s="34">
        <f t="shared" si="3"/>
        <v>0</v>
      </c>
      <c r="P49" s="51"/>
    </row>
    <row r="50" spans="1:16" s="4" customFormat="1" x14ac:dyDescent="0.2">
      <c r="A50" s="45">
        <v>28</v>
      </c>
      <c r="B50" s="46"/>
      <c r="C50" s="47"/>
      <c r="D50" s="48"/>
      <c r="E50" s="49"/>
      <c r="F50" s="48"/>
      <c r="G50" s="49"/>
      <c r="H50" s="49"/>
      <c r="I50" s="32" t="b">
        <f t="shared" si="0"/>
        <v>0</v>
      </c>
      <c r="J50" s="50"/>
      <c r="K50" s="33">
        <f>'Įkainiai ir sąrašas'!$B$2</f>
        <v>0.08</v>
      </c>
      <c r="L50" s="34">
        <f t="shared" si="1"/>
        <v>0</v>
      </c>
      <c r="M50" s="34" t="b">
        <f>IF(B50="Komandiruotė",'Įkainiai ir sąrašas'!$B$3,IF(B50="Kelionė","-"))</f>
        <v>0</v>
      </c>
      <c r="N50" s="34" t="b">
        <f t="shared" si="2"/>
        <v>0</v>
      </c>
      <c r="O50" s="34">
        <f t="shared" si="3"/>
        <v>0</v>
      </c>
      <c r="P50" s="51"/>
    </row>
    <row r="51" spans="1:16" s="4" customFormat="1" x14ac:dyDescent="0.2">
      <c r="A51" s="45">
        <v>29</v>
      </c>
      <c r="B51" s="46"/>
      <c r="C51" s="47"/>
      <c r="D51" s="48"/>
      <c r="E51" s="49"/>
      <c r="F51" s="48"/>
      <c r="G51" s="49"/>
      <c r="H51" s="49"/>
      <c r="I51" s="32" t="b">
        <f t="shared" si="0"/>
        <v>0</v>
      </c>
      <c r="J51" s="50"/>
      <c r="K51" s="33">
        <f>'Įkainiai ir sąrašas'!$B$2</f>
        <v>0.08</v>
      </c>
      <c r="L51" s="34">
        <f t="shared" si="1"/>
        <v>0</v>
      </c>
      <c r="M51" s="34" t="b">
        <f>IF(B51="Komandiruotė",'Įkainiai ir sąrašas'!$B$3,IF(B51="Kelionė","-"))</f>
        <v>0</v>
      </c>
      <c r="N51" s="34" t="b">
        <f t="shared" si="2"/>
        <v>0</v>
      </c>
      <c r="O51" s="34">
        <f t="shared" si="3"/>
        <v>0</v>
      </c>
      <c r="P51" s="51"/>
    </row>
    <row r="52" spans="1:16" s="4" customFormat="1" x14ac:dyDescent="0.2">
      <c r="A52" s="45">
        <v>30</v>
      </c>
      <c r="B52" s="46"/>
      <c r="C52" s="47"/>
      <c r="D52" s="48"/>
      <c r="E52" s="49"/>
      <c r="F52" s="48"/>
      <c r="G52" s="49"/>
      <c r="H52" s="49"/>
      <c r="I52" s="32" t="b">
        <f t="shared" si="0"/>
        <v>0</v>
      </c>
      <c r="J52" s="50"/>
      <c r="K52" s="33">
        <f>'Įkainiai ir sąrašas'!$B$2</f>
        <v>0.08</v>
      </c>
      <c r="L52" s="34">
        <f t="shared" si="1"/>
        <v>0</v>
      </c>
      <c r="M52" s="34" t="b">
        <f>IF(B52="Komandiruotė",'Įkainiai ir sąrašas'!$B$3,IF(B52="Kelionė","-"))</f>
        <v>0</v>
      </c>
      <c r="N52" s="34" t="b">
        <f t="shared" si="2"/>
        <v>0</v>
      </c>
      <c r="O52" s="34">
        <f t="shared" si="3"/>
        <v>0</v>
      </c>
      <c r="P52" s="51"/>
    </row>
    <row r="53" spans="1:16" s="4" customFormat="1" x14ac:dyDescent="0.2">
      <c r="A53" s="45">
        <v>31</v>
      </c>
      <c r="B53" s="46"/>
      <c r="C53" s="47"/>
      <c r="D53" s="48"/>
      <c r="E53" s="49"/>
      <c r="F53" s="48"/>
      <c r="G53" s="49"/>
      <c r="H53" s="49"/>
      <c r="I53" s="32" t="b">
        <f t="shared" si="0"/>
        <v>0</v>
      </c>
      <c r="J53" s="50"/>
      <c r="K53" s="33">
        <f>'Įkainiai ir sąrašas'!$B$2</f>
        <v>0.08</v>
      </c>
      <c r="L53" s="34">
        <f t="shared" si="1"/>
        <v>0</v>
      </c>
      <c r="M53" s="34" t="b">
        <f>IF(B53="Komandiruotė",'Įkainiai ir sąrašas'!$B$3,IF(B53="Kelionė","-"))</f>
        <v>0</v>
      </c>
      <c r="N53" s="34" t="b">
        <f t="shared" si="2"/>
        <v>0</v>
      </c>
      <c r="O53" s="34">
        <f t="shared" si="3"/>
        <v>0</v>
      </c>
      <c r="P53" s="51"/>
    </row>
    <row r="54" spans="1:16" s="4" customFormat="1" x14ac:dyDescent="0.2">
      <c r="A54" s="45">
        <v>32</v>
      </c>
      <c r="B54" s="46"/>
      <c r="C54" s="47"/>
      <c r="D54" s="48"/>
      <c r="E54" s="49"/>
      <c r="F54" s="48"/>
      <c r="G54" s="49"/>
      <c r="H54" s="49"/>
      <c r="I54" s="32" t="b">
        <f t="shared" si="0"/>
        <v>0</v>
      </c>
      <c r="J54" s="50"/>
      <c r="K54" s="33">
        <f>'Įkainiai ir sąrašas'!$B$2</f>
        <v>0.08</v>
      </c>
      <c r="L54" s="34">
        <f t="shared" si="1"/>
        <v>0</v>
      </c>
      <c r="M54" s="34" t="b">
        <f>IF(B54="Komandiruotė",'Įkainiai ir sąrašas'!$B$3,IF(B54="Kelionė","-"))</f>
        <v>0</v>
      </c>
      <c r="N54" s="34" t="b">
        <f t="shared" si="2"/>
        <v>0</v>
      </c>
      <c r="O54" s="34">
        <f t="shared" si="3"/>
        <v>0</v>
      </c>
      <c r="P54" s="51"/>
    </row>
    <row r="55" spans="1:16" s="4" customFormat="1" x14ac:dyDescent="0.2">
      <c r="A55" s="45">
        <v>33</v>
      </c>
      <c r="B55" s="46"/>
      <c r="C55" s="47"/>
      <c r="D55" s="48"/>
      <c r="E55" s="49"/>
      <c r="F55" s="48"/>
      <c r="G55" s="49"/>
      <c r="H55" s="49"/>
      <c r="I55" s="32" t="b">
        <f t="shared" si="0"/>
        <v>0</v>
      </c>
      <c r="J55" s="50"/>
      <c r="K55" s="33">
        <f>'Įkainiai ir sąrašas'!$B$2</f>
        <v>0.08</v>
      </c>
      <c r="L55" s="34">
        <f t="shared" si="1"/>
        <v>0</v>
      </c>
      <c r="M55" s="34" t="b">
        <f>IF(B55="Komandiruotė",'Įkainiai ir sąrašas'!$B$3,IF(B55="Kelionė","-"))</f>
        <v>0</v>
      </c>
      <c r="N55" s="34" t="b">
        <f t="shared" si="2"/>
        <v>0</v>
      </c>
      <c r="O55" s="34">
        <f t="shared" si="3"/>
        <v>0</v>
      </c>
      <c r="P55" s="51"/>
    </row>
    <row r="56" spans="1:16" s="4" customFormat="1" x14ac:dyDescent="0.2">
      <c r="A56" s="45">
        <v>34</v>
      </c>
      <c r="B56" s="46"/>
      <c r="C56" s="47"/>
      <c r="D56" s="48"/>
      <c r="E56" s="49"/>
      <c r="F56" s="48"/>
      <c r="G56" s="49"/>
      <c r="H56" s="49"/>
      <c r="I56" s="32" t="b">
        <f t="shared" si="0"/>
        <v>0</v>
      </c>
      <c r="J56" s="50"/>
      <c r="K56" s="33">
        <f>'Įkainiai ir sąrašas'!$B$2</f>
        <v>0.08</v>
      </c>
      <c r="L56" s="34">
        <f t="shared" si="1"/>
        <v>0</v>
      </c>
      <c r="M56" s="34" t="b">
        <f>IF(B56="Komandiruotė",'Įkainiai ir sąrašas'!$B$3,IF(B56="Kelionė","-"))</f>
        <v>0</v>
      </c>
      <c r="N56" s="34" t="b">
        <f t="shared" si="2"/>
        <v>0</v>
      </c>
      <c r="O56" s="34">
        <f t="shared" si="3"/>
        <v>0</v>
      </c>
      <c r="P56" s="51"/>
    </row>
    <row r="57" spans="1:16" s="4" customFormat="1" x14ac:dyDescent="0.2">
      <c r="A57" s="45">
        <v>35</v>
      </c>
      <c r="B57" s="46"/>
      <c r="C57" s="47"/>
      <c r="D57" s="48"/>
      <c r="E57" s="49"/>
      <c r="F57" s="48"/>
      <c r="G57" s="49"/>
      <c r="H57" s="49"/>
      <c r="I57" s="32" t="b">
        <f t="shared" si="0"/>
        <v>0</v>
      </c>
      <c r="J57" s="50"/>
      <c r="K57" s="33">
        <f>'Įkainiai ir sąrašas'!$B$2</f>
        <v>0.08</v>
      </c>
      <c r="L57" s="34">
        <f t="shared" si="1"/>
        <v>0</v>
      </c>
      <c r="M57" s="34" t="b">
        <f>IF(B57="Komandiruotė",'Įkainiai ir sąrašas'!$B$3,IF(B57="Kelionė","-"))</f>
        <v>0</v>
      </c>
      <c r="N57" s="34" t="b">
        <f t="shared" si="2"/>
        <v>0</v>
      </c>
      <c r="O57" s="34">
        <f t="shared" si="3"/>
        <v>0</v>
      </c>
      <c r="P57" s="51"/>
    </row>
    <row r="58" spans="1:16" s="4" customFormat="1" x14ac:dyDescent="0.2">
      <c r="A58" s="45">
        <v>36</v>
      </c>
      <c r="B58" s="46"/>
      <c r="C58" s="47"/>
      <c r="D58" s="48"/>
      <c r="E58" s="49"/>
      <c r="F58" s="48"/>
      <c r="G58" s="49"/>
      <c r="H58" s="49"/>
      <c r="I58" s="32" t="b">
        <f t="shared" si="0"/>
        <v>0</v>
      </c>
      <c r="J58" s="50"/>
      <c r="K58" s="33">
        <f>'Įkainiai ir sąrašas'!$B$2</f>
        <v>0.08</v>
      </c>
      <c r="L58" s="34">
        <f t="shared" si="1"/>
        <v>0</v>
      </c>
      <c r="M58" s="34" t="b">
        <f>IF(B58="Komandiruotė",'Įkainiai ir sąrašas'!$B$3,IF(B58="Kelionė","-"))</f>
        <v>0</v>
      </c>
      <c r="N58" s="34" t="b">
        <f t="shared" si="2"/>
        <v>0</v>
      </c>
      <c r="O58" s="34">
        <f t="shared" si="3"/>
        <v>0</v>
      </c>
      <c r="P58" s="51"/>
    </row>
    <row r="59" spans="1:16" s="4" customFormat="1" x14ac:dyDescent="0.2">
      <c r="A59" s="45">
        <v>37</v>
      </c>
      <c r="B59" s="46"/>
      <c r="C59" s="47"/>
      <c r="D59" s="48"/>
      <c r="E59" s="49"/>
      <c r="F59" s="48"/>
      <c r="G59" s="49"/>
      <c r="H59" s="49"/>
      <c r="I59" s="32" t="b">
        <f t="shared" si="0"/>
        <v>0</v>
      </c>
      <c r="J59" s="50"/>
      <c r="K59" s="33">
        <f>'Įkainiai ir sąrašas'!$B$2</f>
        <v>0.08</v>
      </c>
      <c r="L59" s="34">
        <f t="shared" si="1"/>
        <v>0</v>
      </c>
      <c r="M59" s="34" t="b">
        <f>IF(B59="Komandiruotė",'Įkainiai ir sąrašas'!$B$3,IF(B59="Kelionė","-"))</f>
        <v>0</v>
      </c>
      <c r="N59" s="34" t="b">
        <f t="shared" si="2"/>
        <v>0</v>
      </c>
      <c r="O59" s="34">
        <f t="shared" si="3"/>
        <v>0</v>
      </c>
      <c r="P59" s="51"/>
    </row>
    <row r="60" spans="1:16" s="4" customFormat="1" x14ac:dyDescent="0.2">
      <c r="A60" s="45">
        <v>38</v>
      </c>
      <c r="B60" s="46"/>
      <c r="C60" s="47"/>
      <c r="D60" s="48"/>
      <c r="E60" s="49"/>
      <c r="F60" s="48"/>
      <c r="G60" s="49"/>
      <c r="H60" s="49"/>
      <c r="I60" s="32" t="b">
        <f t="shared" si="0"/>
        <v>0</v>
      </c>
      <c r="J60" s="50"/>
      <c r="K60" s="33">
        <f>'Įkainiai ir sąrašas'!$B$2</f>
        <v>0.08</v>
      </c>
      <c r="L60" s="34">
        <f t="shared" si="1"/>
        <v>0</v>
      </c>
      <c r="M60" s="34" t="b">
        <f>IF(B60="Komandiruotė",'Įkainiai ir sąrašas'!$B$3,IF(B60="Kelionė","-"))</f>
        <v>0</v>
      </c>
      <c r="N60" s="34" t="b">
        <f t="shared" si="2"/>
        <v>0</v>
      </c>
      <c r="O60" s="34">
        <f t="shared" si="3"/>
        <v>0</v>
      </c>
      <c r="P60" s="51"/>
    </row>
    <row r="61" spans="1:16" s="4" customFormat="1" x14ac:dyDescent="0.2">
      <c r="A61" s="45">
        <v>39</v>
      </c>
      <c r="B61" s="46"/>
      <c r="C61" s="47"/>
      <c r="D61" s="48"/>
      <c r="E61" s="49"/>
      <c r="F61" s="48"/>
      <c r="G61" s="49"/>
      <c r="H61" s="49"/>
      <c r="I61" s="32" t="b">
        <f t="shared" si="0"/>
        <v>0</v>
      </c>
      <c r="J61" s="50"/>
      <c r="K61" s="33">
        <f>'Įkainiai ir sąrašas'!$B$2</f>
        <v>0.08</v>
      </c>
      <c r="L61" s="34">
        <f t="shared" si="1"/>
        <v>0</v>
      </c>
      <c r="M61" s="34" t="b">
        <f>IF(B61="Komandiruotė",'Įkainiai ir sąrašas'!$B$3,IF(B61="Kelionė","-"))</f>
        <v>0</v>
      </c>
      <c r="N61" s="34" t="b">
        <f t="shared" si="2"/>
        <v>0</v>
      </c>
      <c r="O61" s="34">
        <f t="shared" si="3"/>
        <v>0</v>
      </c>
      <c r="P61" s="51"/>
    </row>
    <row r="62" spans="1:16" s="4" customFormat="1" x14ac:dyDescent="0.2">
      <c r="A62" s="45">
        <v>40</v>
      </c>
      <c r="B62" s="46"/>
      <c r="C62" s="47"/>
      <c r="D62" s="48"/>
      <c r="E62" s="49"/>
      <c r="F62" s="48"/>
      <c r="G62" s="49"/>
      <c r="H62" s="49"/>
      <c r="I62" s="32" t="b">
        <f t="shared" si="0"/>
        <v>0</v>
      </c>
      <c r="J62" s="50"/>
      <c r="K62" s="33">
        <f>'Įkainiai ir sąrašas'!$B$2</f>
        <v>0.08</v>
      </c>
      <c r="L62" s="34">
        <f t="shared" si="1"/>
        <v>0</v>
      </c>
      <c r="M62" s="34" t="b">
        <f>IF(B62="Komandiruotė",'Įkainiai ir sąrašas'!$B$3,IF(B62="Kelionė","-"))</f>
        <v>0</v>
      </c>
      <c r="N62" s="34" t="b">
        <f t="shared" si="2"/>
        <v>0</v>
      </c>
      <c r="O62" s="34">
        <f t="shared" si="3"/>
        <v>0</v>
      </c>
      <c r="P62" s="51"/>
    </row>
    <row r="63" spans="1:16" s="4" customFormat="1" x14ac:dyDescent="0.2">
      <c r="A63" s="45">
        <v>41</v>
      </c>
      <c r="B63" s="46"/>
      <c r="C63" s="47"/>
      <c r="D63" s="48"/>
      <c r="E63" s="49"/>
      <c r="F63" s="48"/>
      <c r="G63" s="49"/>
      <c r="H63" s="49"/>
      <c r="I63" s="32" t="b">
        <f t="shared" si="0"/>
        <v>0</v>
      </c>
      <c r="J63" s="50"/>
      <c r="K63" s="33">
        <f>'Įkainiai ir sąrašas'!$B$2</f>
        <v>0.08</v>
      </c>
      <c r="L63" s="34">
        <f t="shared" si="1"/>
        <v>0</v>
      </c>
      <c r="M63" s="34" t="b">
        <f>IF(B63="Komandiruotė",'Įkainiai ir sąrašas'!$B$3,IF(B63="Kelionė","-"))</f>
        <v>0</v>
      </c>
      <c r="N63" s="34" t="b">
        <f t="shared" si="2"/>
        <v>0</v>
      </c>
      <c r="O63" s="34">
        <f t="shared" si="3"/>
        <v>0</v>
      </c>
      <c r="P63" s="51"/>
    </row>
    <row r="64" spans="1:16" s="4" customFormat="1" x14ac:dyDescent="0.2">
      <c r="A64" s="45">
        <v>42</v>
      </c>
      <c r="B64" s="46"/>
      <c r="C64" s="47"/>
      <c r="D64" s="48"/>
      <c r="E64" s="49"/>
      <c r="F64" s="48"/>
      <c r="G64" s="49"/>
      <c r="H64" s="49"/>
      <c r="I64" s="32" t="b">
        <f t="shared" si="0"/>
        <v>0</v>
      </c>
      <c r="J64" s="50"/>
      <c r="K64" s="33">
        <f>'Įkainiai ir sąrašas'!$B$2</f>
        <v>0.08</v>
      </c>
      <c r="L64" s="34">
        <f t="shared" si="1"/>
        <v>0</v>
      </c>
      <c r="M64" s="34" t="b">
        <f>IF(B64="Komandiruotė",'Įkainiai ir sąrašas'!$B$3,IF(B64="Kelionė","-"))</f>
        <v>0</v>
      </c>
      <c r="N64" s="34" t="b">
        <f t="shared" si="2"/>
        <v>0</v>
      </c>
      <c r="O64" s="34">
        <f t="shared" si="3"/>
        <v>0</v>
      </c>
      <c r="P64" s="51"/>
    </row>
    <row r="65" spans="1:16" s="4" customFormat="1" x14ac:dyDescent="0.2">
      <c r="A65" s="45">
        <v>43</v>
      </c>
      <c r="B65" s="46"/>
      <c r="C65" s="47"/>
      <c r="D65" s="48"/>
      <c r="E65" s="49"/>
      <c r="F65" s="48"/>
      <c r="G65" s="49"/>
      <c r="H65" s="49"/>
      <c r="I65" s="32" t="b">
        <f t="shared" si="0"/>
        <v>0</v>
      </c>
      <c r="J65" s="50"/>
      <c r="K65" s="33">
        <f>'Įkainiai ir sąrašas'!$B$2</f>
        <v>0.08</v>
      </c>
      <c r="L65" s="34">
        <f t="shared" si="1"/>
        <v>0</v>
      </c>
      <c r="M65" s="34" t="b">
        <f>IF(B65="Komandiruotė",'Įkainiai ir sąrašas'!$B$3,IF(B65="Kelionė","-"))</f>
        <v>0</v>
      </c>
      <c r="N65" s="34" t="b">
        <f t="shared" si="2"/>
        <v>0</v>
      </c>
      <c r="O65" s="34">
        <f t="shared" si="3"/>
        <v>0</v>
      </c>
      <c r="P65" s="51"/>
    </row>
    <row r="66" spans="1:16" s="4" customFormat="1" x14ac:dyDescent="0.2">
      <c r="A66" s="45">
        <v>44</v>
      </c>
      <c r="B66" s="46"/>
      <c r="C66" s="47"/>
      <c r="D66" s="48"/>
      <c r="E66" s="49"/>
      <c r="F66" s="48"/>
      <c r="G66" s="49"/>
      <c r="H66" s="49"/>
      <c r="I66" s="32" t="b">
        <f t="shared" si="0"/>
        <v>0</v>
      </c>
      <c r="J66" s="50"/>
      <c r="K66" s="33">
        <f>'Įkainiai ir sąrašas'!$B$2</f>
        <v>0.08</v>
      </c>
      <c r="L66" s="34">
        <f t="shared" si="1"/>
        <v>0</v>
      </c>
      <c r="M66" s="34" t="b">
        <f>IF(B66="Komandiruotė",'Įkainiai ir sąrašas'!$B$3,IF(B66="Kelionė","-"))</f>
        <v>0</v>
      </c>
      <c r="N66" s="34" t="b">
        <f t="shared" si="2"/>
        <v>0</v>
      </c>
      <c r="O66" s="34">
        <f t="shared" si="3"/>
        <v>0</v>
      </c>
      <c r="P66" s="51"/>
    </row>
    <row r="67" spans="1:16" s="4" customFormat="1" x14ac:dyDescent="0.2">
      <c r="A67" s="45">
        <v>45</v>
      </c>
      <c r="B67" s="46"/>
      <c r="C67" s="47"/>
      <c r="D67" s="48"/>
      <c r="E67" s="49"/>
      <c r="F67" s="48"/>
      <c r="G67" s="49"/>
      <c r="H67" s="49"/>
      <c r="I67" s="32" t="b">
        <f t="shared" si="0"/>
        <v>0</v>
      </c>
      <c r="J67" s="50"/>
      <c r="K67" s="33">
        <f>'Įkainiai ir sąrašas'!$B$2</f>
        <v>0.08</v>
      </c>
      <c r="L67" s="34">
        <f t="shared" si="1"/>
        <v>0</v>
      </c>
      <c r="M67" s="34" t="b">
        <f>IF(B67="Komandiruotė",'Įkainiai ir sąrašas'!$B$3,IF(B67="Kelionė","-"))</f>
        <v>0</v>
      </c>
      <c r="N67" s="34" t="b">
        <f t="shared" si="2"/>
        <v>0</v>
      </c>
      <c r="O67" s="34">
        <f t="shared" si="3"/>
        <v>0</v>
      </c>
      <c r="P67" s="51"/>
    </row>
    <row r="68" spans="1:16" s="4" customFormat="1" x14ac:dyDescent="0.2">
      <c r="A68" s="45">
        <v>46</v>
      </c>
      <c r="B68" s="46"/>
      <c r="C68" s="47"/>
      <c r="D68" s="48"/>
      <c r="E68" s="49"/>
      <c r="F68" s="48"/>
      <c r="G68" s="49"/>
      <c r="H68" s="49"/>
      <c r="I68" s="32" t="b">
        <f t="shared" si="0"/>
        <v>0</v>
      </c>
      <c r="J68" s="50"/>
      <c r="K68" s="33">
        <f>'Įkainiai ir sąrašas'!$B$2</f>
        <v>0.08</v>
      </c>
      <c r="L68" s="34">
        <f t="shared" si="1"/>
        <v>0</v>
      </c>
      <c r="M68" s="34" t="b">
        <f>IF(B68="Komandiruotė",'Įkainiai ir sąrašas'!$B$3,IF(B68="Kelionė","-"))</f>
        <v>0</v>
      </c>
      <c r="N68" s="34" t="b">
        <f t="shared" si="2"/>
        <v>0</v>
      </c>
      <c r="O68" s="34">
        <f t="shared" si="3"/>
        <v>0</v>
      </c>
      <c r="P68" s="51"/>
    </row>
    <row r="69" spans="1:16" s="4" customFormat="1" x14ac:dyDescent="0.2">
      <c r="A69" s="45">
        <v>47</v>
      </c>
      <c r="B69" s="46"/>
      <c r="C69" s="47"/>
      <c r="D69" s="48"/>
      <c r="E69" s="49"/>
      <c r="F69" s="48"/>
      <c r="G69" s="49"/>
      <c r="H69" s="49"/>
      <c r="I69" s="32" t="b">
        <f t="shared" si="0"/>
        <v>0</v>
      </c>
      <c r="J69" s="50"/>
      <c r="K69" s="33">
        <f>'Įkainiai ir sąrašas'!$B$2</f>
        <v>0.08</v>
      </c>
      <c r="L69" s="34">
        <f t="shared" si="1"/>
        <v>0</v>
      </c>
      <c r="M69" s="34" t="b">
        <f>IF(B69="Komandiruotė",'Įkainiai ir sąrašas'!$B$3,IF(B69="Kelionė","-"))</f>
        <v>0</v>
      </c>
      <c r="N69" s="34" t="b">
        <f t="shared" si="2"/>
        <v>0</v>
      </c>
      <c r="O69" s="34">
        <f t="shared" si="3"/>
        <v>0</v>
      </c>
      <c r="P69" s="51"/>
    </row>
    <row r="70" spans="1:16" s="4" customFormat="1" x14ac:dyDescent="0.2">
      <c r="A70" s="45">
        <v>48</v>
      </c>
      <c r="B70" s="46"/>
      <c r="C70" s="47"/>
      <c r="D70" s="48"/>
      <c r="E70" s="49"/>
      <c r="F70" s="48"/>
      <c r="G70" s="49"/>
      <c r="H70" s="49"/>
      <c r="I70" s="32" t="b">
        <f t="shared" si="0"/>
        <v>0</v>
      </c>
      <c r="J70" s="50"/>
      <c r="K70" s="33">
        <f>'Įkainiai ir sąrašas'!$B$2</f>
        <v>0.08</v>
      </c>
      <c r="L70" s="34">
        <f t="shared" si="1"/>
        <v>0</v>
      </c>
      <c r="M70" s="34" t="b">
        <f>IF(B70="Komandiruotė",'Įkainiai ir sąrašas'!$B$3,IF(B70="Kelionė","-"))</f>
        <v>0</v>
      </c>
      <c r="N70" s="34" t="b">
        <f t="shared" si="2"/>
        <v>0</v>
      </c>
      <c r="O70" s="34">
        <f t="shared" si="3"/>
        <v>0</v>
      </c>
      <c r="P70" s="51"/>
    </row>
    <row r="71" spans="1:16" s="4" customFormat="1" x14ac:dyDescent="0.2">
      <c r="A71" s="45">
        <v>49</v>
      </c>
      <c r="B71" s="46"/>
      <c r="C71" s="47"/>
      <c r="D71" s="48"/>
      <c r="E71" s="49"/>
      <c r="F71" s="48"/>
      <c r="G71" s="49"/>
      <c r="H71" s="49"/>
      <c r="I71" s="32" t="b">
        <f t="shared" si="0"/>
        <v>0</v>
      </c>
      <c r="J71" s="50"/>
      <c r="K71" s="33">
        <f>'Įkainiai ir sąrašas'!$B$2</f>
        <v>0.08</v>
      </c>
      <c r="L71" s="34">
        <f t="shared" si="1"/>
        <v>0</v>
      </c>
      <c r="M71" s="34" t="b">
        <f>IF(B71="Komandiruotė",'Įkainiai ir sąrašas'!$B$3,IF(B71="Kelionė","-"))</f>
        <v>0</v>
      </c>
      <c r="N71" s="34" t="b">
        <f t="shared" si="2"/>
        <v>0</v>
      </c>
      <c r="O71" s="34">
        <f t="shared" si="3"/>
        <v>0</v>
      </c>
      <c r="P71" s="51"/>
    </row>
    <row r="72" spans="1:16" s="4" customFormat="1" x14ac:dyDescent="0.2">
      <c r="A72" s="45">
        <v>50</v>
      </c>
      <c r="B72" s="46"/>
      <c r="C72" s="47"/>
      <c r="D72" s="48"/>
      <c r="E72" s="49"/>
      <c r="F72" s="48"/>
      <c r="G72" s="49"/>
      <c r="H72" s="49"/>
      <c r="I72" s="32" t="b">
        <f t="shared" si="0"/>
        <v>0</v>
      </c>
      <c r="J72" s="50"/>
      <c r="K72" s="33">
        <f>'Įkainiai ir sąrašas'!$B$2</f>
        <v>0.08</v>
      </c>
      <c r="L72" s="34">
        <f t="shared" si="1"/>
        <v>0</v>
      </c>
      <c r="M72" s="34" t="b">
        <f>IF(B72="Komandiruotė",'Įkainiai ir sąrašas'!$B$3,IF(B72="Kelionė","-"))</f>
        <v>0</v>
      </c>
      <c r="N72" s="34" t="b">
        <f t="shared" si="2"/>
        <v>0</v>
      </c>
      <c r="O72" s="34">
        <f t="shared" si="3"/>
        <v>0</v>
      </c>
      <c r="P72" s="51"/>
    </row>
    <row r="73" spans="1:16" s="4" customFormat="1" x14ac:dyDescent="0.2">
      <c r="A73" s="45">
        <v>51</v>
      </c>
      <c r="B73" s="46"/>
      <c r="C73" s="47"/>
      <c r="D73" s="48"/>
      <c r="E73" s="49"/>
      <c r="F73" s="48"/>
      <c r="G73" s="49"/>
      <c r="H73" s="49"/>
      <c r="I73" s="32" t="b">
        <f t="shared" si="0"/>
        <v>0</v>
      </c>
      <c r="J73" s="50"/>
      <c r="K73" s="33">
        <f>'Įkainiai ir sąrašas'!$B$2</f>
        <v>0.08</v>
      </c>
      <c r="L73" s="34">
        <f t="shared" si="1"/>
        <v>0</v>
      </c>
      <c r="M73" s="34" t="b">
        <f>IF(B73="Komandiruotė",'Įkainiai ir sąrašas'!$B$3,IF(B73="Kelionė","-"))</f>
        <v>0</v>
      </c>
      <c r="N73" s="34" t="b">
        <f t="shared" si="2"/>
        <v>0</v>
      </c>
      <c r="O73" s="34">
        <f t="shared" si="3"/>
        <v>0</v>
      </c>
      <c r="P73" s="51"/>
    </row>
    <row r="74" spans="1:16" s="4" customFormat="1" x14ac:dyDescent="0.2">
      <c r="A74" s="45">
        <v>52</v>
      </c>
      <c r="B74" s="46"/>
      <c r="C74" s="47"/>
      <c r="D74" s="48"/>
      <c r="E74" s="49"/>
      <c r="F74" s="48"/>
      <c r="G74" s="49"/>
      <c r="H74" s="49"/>
      <c r="I74" s="32" t="b">
        <f t="shared" si="0"/>
        <v>0</v>
      </c>
      <c r="J74" s="50"/>
      <c r="K74" s="33">
        <f>'Įkainiai ir sąrašas'!$B$2</f>
        <v>0.08</v>
      </c>
      <c r="L74" s="34">
        <f t="shared" si="1"/>
        <v>0</v>
      </c>
      <c r="M74" s="34" t="b">
        <f>IF(B74="Komandiruotė",'Įkainiai ir sąrašas'!$B$3,IF(B74="Kelionė","-"))</f>
        <v>0</v>
      </c>
      <c r="N74" s="34" t="b">
        <f t="shared" si="2"/>
        <v>0</v>
      </c>
      <c r="O74" s="34">
        <f t="shared" si="3"/>
        <v>0</v>
      </c>
      <c r="P74" s="51"/>
    </row>
    <row r="75" spans="1:16" s="4" customFormat="1" x14ac:dyDescent="0.2">
      <c r="A75" s="45">
        <v>53</v>
      </c>
      <c r="B75" s="46"/>
      <c r="C75" s="47"/>
      <c r="D75" s="48"/>
      <c r="E75" s="49"/>
      <c r="F75" s="48"/>
      <c r="G75" s="49"/>
      <c r="H75" s="49"/>
      <c r="I75" s="32" t="b">
        <f t="shared" si="0"/>
        <v>0</v>
      </c>
      <c r="J75" s="50"/>
      <c r="K75" s="33">
        <f>'Įkainiai ir sąrašas'!$B$2</f>
        <v>0.08</v>
      </c>
      <c r="L75" s="34">
        <f t="shared" si="1"/>
        <v>0</v>
      </c>
      <c r="M75" s="34" t="b">
        <f>IF(B75="Komandiruotė",'Įkainiai ir sąrašas'!$B$3,IF(B75="Kelionė","-"))</f>
        <v>0</v>
      </c>
      <c r="N75" s="34" t="b">
        <f t="shared" si="2"/>
        <v>0</v>
      </c>
      <c r="O75" s="34">
        <f t="shared" si="3"/>
        <v>0</v>
      </c>
      <c r="P75" s="51"/>
    </row>
    <row r="76" spans="1:16" s="4" customFormat="1" x14ac:dyDescent="0.2">
      <c r="A76" s="45">
        <v>54</v>
      </c>
      <c r="B76" s="46"/>
      <c r="C76" s="47"/>
      <c r="D76" s="48"/>
      <c r="E76" s="49"/>
      <c r="F76" s="48"/>
      <c r="G76" s="49"/>
      <c r="H76" s="49"/>
      <c r="I76" s="32" t="b">
        <f t="shared" si="0"/>
        <v>0</v>
      </c>
      <c r="J76" s="50"/>
      <c r="K76" s="33">
        <f>'Įkainiai ir sąrašas'!$B$2</f>
        <v>0.08</v>
      </c>
      <c r="L76" s="34">
        <f t="shared" si="1"/>
        <v>0</v>
      </c>
      <c r="M76" s="34" t="b">
        <f>IF(B76="Komandiruotė",'Įkainiai ir sąrašas'!$B$3,IF(B76="Kelionė","-"))</f>
        <v>0</v>
      </c>
      <c r="N76" s="34" t="b">
        <f t="shared" si="2"/>
        <v>0</v>
      </c>
      <c r="O76" s="34">
        <f t="shared" si="3"/>
        <v>0</v>
      </c>
      <c r="P76" s="51"/>
    </row>
    <row r="77" spans="1:16" s="4" customFormat="1" x14ac:dyDescent="0.2">
      <c r="A77" s="45">
        <v>55</v>
      </c>
      <c r="B77" s="46"/>
      <c r="C77" s="47"/>
      <c r="D77" s="48"/>
      <c r="E77" s="49"/>
      <c r="F77" s="48"/>
      <c r="G77" s="49"/>
      <c r="H77" s="49"/>
      <c r="I77" s="32" t="b">
        <f t="shared" si="0"/>
        <v>0</v>
      </c>
      <c r="J77" s="50"/>
      <c r="K77" s="33">
        <f>'Įkainiai ir sąrašas'!$B$2</f>
        <v>0.08</v>
      </c>
      <c r="L77" s="34">
        <f t="shared" si="1"/>
        <v>0</v>
      </c>
      <c r="M77" s="34" t="b">
        <f>IF(B77="Komandiruotė",'Įkainiai ir sąrašas'!$B$3,IF(B77="Kelionė","-"))</f>
        <v>0</v>
      </c>
      <c r="N77" s="34" t="b">
        <f t="shared" si="2"/>
        <v>0</v>
      </c>
      <c r="O77" s="34">
        <f t="shared" si="3"/>
        <v>0</v>
      </c>
      <c r="P77" s="51"/>
    </row>
    <row r="78" spans="1:16" s="4" customFormat="1" x14ac:dyDescent="0.2">
      <c r="A78" s="45">
        <v>56</v>
      </c>
      <c r="B78" s="46"/>
      <c r="C78" s="47"/>
      <c r="D78" s="48"/>
      <c r="E78" s="49"/>
      <c r="F78" s="48"/>
      <c r="G78" s="49"/>
      <c r="H78" s="49"/>
      <c r="I78" s="32" t="b">
        <f t="shared" si="0"/>
        <v>0</v>
      </c>
      <c r="J78" s="50"/>
      <c r="K78" s="33">
        <f>'Įkainiai ir sąrašas'!$B$2</f>
        <v>0.08</v>
      </c>
      <c r="L78" s="34">
        <f t="shared" si="1"/>
        <v>0</v>
      </c>
      <c r="M78" s="34" t="b">
        <f>IF(B78="Komandiruotė",'Įkainiai ir sąrašas'!$B$3,IF(B78="Kelionė","-"))</f>
        <v>0</v>
      </c>
      <c r="N78" s="34" t="b">
        <f t="shared" si="2"/>
        <v>0</v>
      </c>
      <c r="O78" s="34">
        <f t="shared" si="3"/>
        <v>0</v>
      </c>
      <c r="P78" s="51"/>
    </row>
    <row r="79" spans="1:16" s="4" customFormat="1" x14ac:dyDescent="0.2">
      <c r="A79" s="45">
        <v>57</v>
      </c>
      <c r="B79" s="46"/>
      <c r="C79" s="47"/>
      <c r="D79" s="48"/>
      <c r="E79" s="49"/>
      <c r="F79" s="48"/>
      <c r="G79" s="49"/>
      <c r="H79" s="49"/>
      <c r="I79" s="32" t="b">
        <f t="shared" si="0"/>
        <v>0</v>
      </c>
      <c r="J79" s="50"/>
      <c r="K79" s="33">
        <f>'Įkainiai ir sąrašas'!$B$2</f>
        <v>0.08</v>
      </c>
      <c r="L79" s="34">
        <f t="shared" si="1"/>
        <v>0</v>
      </c>
      <c r="M79" s="34" t="b">
        <f>IF(B79="Komandiruotė",'Įkainiai ir sąrašas'!$B$3,IF(B79="Kelionė","-"))</f>
        <v>0</v>
      </c>
      <c r="N79" s="34" t="b">
        <f t="shared" si="2"/>
        <v>0</v>
      </c>
      <c r="O79" s="34">
        <f t="shared" si="3"/>
        <v>0</v>
      </c>
      <c r="P79" s="51"/>
    </row>
    <row r="80" spans="1:16" s="4" customFormat="1" x14ac:dyDescent="0.2">
      <c r="A80" s="45">
        <v>58</v>
      </c>
      <c r="B80" s="46"/>
      <c r="C80" s="47"/>
      <c r="D80" s="48"/>
      <c r="E80" s="49"/>
      <c r="F80" s="48"/>
      <c r="G80" s="49"/>
      <c r="H80" s="49"/>
      <c r="I80" s="32" t="b">
        <f t="shared" si="0"/>
        <v>0</v>
      </c>
      <c r="J80" s="50"/>
      <c r="K80" s="33">
        <f>'Įkainiai ir sąrašas'!$B$2</f>
        <v>0.08</v>
      </c>
      <c r="L80" s="34">
        <f t="shared" si="1"/>
        <v>0</v>
      </c>
      <c r="M80" s="34" t="b">
        <f>IF(B80="Komandiruotė",'Įkainiai ir sąrašas'!$B$3,IF(B80="Kelionė","-"))</f>
        <v>0</v>
      </c>
      <c r="N80" s="34" t="b">
        <f t="shared" si="2"/>
        <v>0</v>
      </c>
      <c r="O80" s="34">
        <f t="shared" si="3"/>
        <v>0</v>
      </c>
      <c r="P80" s="51"/>
    </row>
    <row r="81" spans="1:16" s="4" customFormat="1" x14ac:dyDescent="0.2">
      <c r="A81" s="45">
        <v>59</v>
      </c>
      <c r="B81" s="46"/>
      <c r="C81" s="47"/>
      <c r="D81" s="48"/>
      <c r="E81" s="49"/>
      <c r="F81" s="48"/>
      <c r="G81" s="49"/>
      <c r="H81" s="49"/>
      <c r="I81" s="32" t="b">
        <f t="shared" si="0"/>
        <v>0</v>
      </c>
      <c r="J81" s="50"/>
      <c r="K81" s="33">
        <f>'Įkainiai ir sąrašas'!$B$2</f>
        <v>0.08</v>
      </c>
      <c r="L81" s="34">
        <f t="shared" si="1"/>
        <v>0</v>
      </c>
      <c r="M81" s="34" t="b">
        <f>IF(B81="Komandiruotė",'Įkainiai ir sąrašas'!$B$3,IF(B81="Kelionė","-"))</f>
        <v>0</v>
      </c>
      <c r="N81" s="34" t="b">
        <f t="shared" si="2"/>
        <v>0</v>
      </c>
      <c r="O81" s="34">
        <f t="shared" si="3"/>
        <v>0</v>
      </c>
      <c r="P81" s="51"/>
    </row>
    <row r="82" spans="1:16" s="4" customFormat="1" x14ac:dyDescent="0.2">
      <c r="A82" s="45">
        <v>60</v>
      </c>
      <c r="B82" s="46"/>
      <c r="C82" s="47"/>
      <c r="D82" s="48"/>
      <c r="E82" s="49"/>
      <c r="F82" s="48"/>
      <c r="G82" s="49"/>
      <c r="H82" s="49"/>
      <c r="I82" s="32" t="b">
        <f t="shared" si="0"/>
        <v>0</v>
      </c>
      <c r="J82" s="50"/>
      <c r="K82" s="33">
        <f>'Įkainiai ir sąrašas'!$B$2</f>
        <v>0.08</v>
      </c>
      <c r="L82" s="34">
        <f t="shared" si="1"/>
        <v>0</v>
      </c>
      <c r="M82" s="34" t="b">
        <f>IF(B82="Komandiruotė",'Įkainiai ir sąrašas'!$B$3,IF(B82="Kelionė","-"))</f>
        <v>0</v>
      </c>
      <c r="N82" s="34" t="b">
        <f t="shared" si="2"/>
        <v>0</v>
      </c>
      <c r="O82" s="34">
        <f t="shared" si="3"/>
        <v>0</v>
      </c>
      <c r="P82" s="51"/>
    </row>
    <row r="83" spans="1:16" s="4" customFormat="1" x14ac:dyDescent="0.2">
      <c r="A83" s="45">
        <v>61</v>
      </c>
      <c r="B83" s="46"/>
      <c r="C83" s="47"/>
      <c r="D83" s="48"/>
      <c r="E83" s="49"/>
      <c r="F83" s="48"/>
      <c r="G83" s="49"/>
      <c r="H83" s="49"/>
      <c r="I83" s="32" t="b">
        <f t="shared" si="0"/>
        <v>0</v>
      </c>
      <c r="J83" s="50"/>
      <c r="K83" s="33">
        <f>'Įkainiai ir sąrašas'!$B$2</f>
        <v>0.08</v>
      </c>
      <c r="L83" s="34">
        <f t="shared" si="1"/>
        <v>0</v>
      </c>
      <c r="M83" s="34" t="b">
        <f>IF(B83="Komandiruotė",'Įkainiai ir sąrašas'!$B$3,IF(B83="Kelionė","-"))</f>
        <v>0</v>
      </c>
      <c r="N83" s="34" t="b">
        <f t="shared" si="2"/>
        <v>0</v>
      </c>
      <c r="O83" s="34">
        <f t="shared" si="3"/>
        <v>0</v>
      </c>
      <c r="P83" s="51"/>
    </row>
    <row r="84" spans="1:16" s="4" customFormat="1" x14ac:dyDescent="0.2">
      <c r="A84" s="45">
        <v>62</v>
      </c>
      <c r="B84" s="46"/>
      <c r="C84" s="47"/>
      <c r="D84" s="48"/>
      <c r="E84" s="49"/>
      <c r="F84" s="48"/>
      <c r="G84" s="49"/>
      <c r="H84" s="49"/>
      <c r="I84" s="32" t="b">
        <f t="shared" si="0"/>
        <v>0</v>
      </c>
      <c r="J84" s="50"/>
      <c r="K84" s="33">
        <f>'Įkainiai ir sąrašas'!$B$2</f>
        <v>0.08</v>
      </c>
      <c r="L84" s="34">
        <f t="shared" si="1"/>
        <v>0</v>
      </c>
      <c r="M84" s="34" t="b">
        <f>IF(B84="Komandiruotė",'Įkainiai ir sąrašas'!$B$3,IF(B84="Kelionė","-"))</f>
        <v>0</v>
      </c>
      <c r="N84" s="34" t="b">
        <f t="shared" si="2"/>
        <v>0</v>
      </c>
      <c r="O84" s="34">
        <f t="shared" si="3"/>
        <v>0</v>
      </c>
      <c r="P84" s="51"/>
    </row>
    <row r="85" spans="1:16" s="4" customFormat="1" x14ac:dyDescent="0.2">
      <c r="A85" s="45">
        <v>63</v>
      </c>
      <c r="B85" s="46"/>
      <c r="C85" s="47"/>
      <c r="D85" s="48"/>
      <c r="E85" s="49"/>
      <c r="F85" s="48"/>
      <c r="G85" s="49"/>
      <c r="H85" s="49"/>
      <c r="I85" s="32" t="b">
        <f t="shared" si="0"/>
        <v>0</v>
      </c>
      <c r="J85" s="50"/>
      <c r="K85" s="33">
        <f>'Įkainiai ir sąrašas'!$B$2</f>
        <v>0.08</v>
      </c>
      <c r="L85" s="34">
        <f t="shared" si="1"/>
        <v>0</v>
      </c>
      <c r="M85" s="34" t="b">
        <f>IF(B85="Komandiruotė",'Įkainiai ir sąrašas'!$B$3,IF(B85="Kelionė","-"))</f>
        <v>0</v>
      </c>
      <c r="N85" s="34" t="b">
        <f t="shared" si="2"/>
        <v>0</v>
      </c>
      <c r="O85" s="34">
        <f t="shared" si="3"/>
        <v>0</v>
      </c>
      <c r="P85" s="51"/>
    </row>
    <row r="86" spans="1:16" s="4" customFormat="1" x14ac:dyDescent="0.2">
      <c r="A86" s="45">
        <v>64</v>
      </c>
      <c r="B86" s="46"/>
      <c r="C86" s="47"/>
      <c r="D86" s="48"/>
      <c r="E86" s="49"/>
      <c r="F86" s="48"/>
      <c r="G86" s="49"/>
      <c r="H86" s="49"/>
      <c r="I86" s="32" t="b">
        <f t="shared" si="0"/>
        <v>0</v>
      </c>
      <c r="J86" s="50"/>
      <c r="K86" s="33">
        <f>'Įkainiai ir sąrašas'!$B$2</f>
        <v>0.08</v>
      </c>
      <c r="L86" s="34">
        <f t="shared" si="1"/>
        <v>0</v>
      </c>
      <c r="M86" s="34" t="b">
        <f>IF(B86="Komandiruotė",'Įkainiai ir sąrašas'!$B$3,IF(B86="Kelionė","-"))</f>
        <v>0</v>
      </c>
      <c r="N86" s="34" t="b">
        <f t="shared" si="2"/>
        <v>0</v>
      </c>
      <c r="O86" s="34">
        <f t="shared" si="3"/>
        <v>0</v>
      </c>
      <c r="P86" s="51"/>
    </row>
    <row r="87" spans="1:16" s="4" customFormat="1" x14ac:dyDescent="0.2">
      <c r="A87" s="45">
        <v>65</v>
      </c>
      <c r="B87" s="46"/>
      <c r="C87" s="47"/>
      <c r="D87" s="48"/>
      <c r="E87" s="49"/>
      <c r="F87" s="48"/>
      <c r="G87" s="49"/>
      <c r="H87" s="49"/>
      <c r="I87" s="32" t="b">
        <f t="shared" si="0"/>
        <v>0</v>
      </c>
      <c r="J87" s="50"/>
      <c r="K87" s="33">
        <f>'Įkainiai ir sąrašas'!$B$2</f>
        <v>0.08</v>
      </c>
      <c r="L87" s="34">
        <f t="shared" si="1"/>
        <v>0</v>
      </c>
      <c r="M87" s="34" t="b">
        <f>IF(B87="Komandiruotė",'Įkainiai ir sąrašas'!$B$3,IF(B87="Kelionė","-"))</f>
        <v>0</v>
      </c>
      <c r="N87" s="34" t="b">
        <f t="shared" si="2"/>
        <v>0</v>
      </c>
      <c r="O87" s="34">
        <f t="shared" si="3"/>
        <v>0</v>
      </c>
      <c r="P87" s="51"/>
    </row>
    <row r="88" spans="1:16" s="4" customFormat="1" x14ac:dyDescent="0.2">
      <c r="A88" s="45">
        <v>66</v>
      </c>
      <c r="B88" s="46"/>
      <c r="C88" s="47"/>
      <c r="D88" s="48"/>
      <c r="E88" s="49"/>
      <c r="F88" s="48"/>
      <c r="G88" s="49"/>
      <c r="H88" s="49"/>
      <c r="I88" s="32" t="b">
        <f t="shared" ref="I88:I122" si="4">IF(B88="Komandiruotė",H88-G88+1,IF(B88="Kelionė","-"))</f>
        <v>0</v>
      </c>
      <c r="J88" s="50"/>
      <c r="K88" s="33">
        <f>'Įkainiai ir sąrašas'!$B$2</f>
        <v>0.08</v>
      </c>
      <c r="L88" s="34">
        <f t="shared" ref="L88:L122" si="5">J88*K88</f>
        <v>0</v>
      </c>
      <c r="M88" s="34" t="b">
        <f>IF(B88="Komandiruotė",'Įkainiai ir sąrašas'!$B$3,IF(B88="Kelionė","-"))</f>
        <v>0</v>
      </c>
      <c r="N88" s="34" t="b">
        <f t="shared" ref="N88:N122" si="6">IF(B88="Komandiruotė",IF(I88=1,0,IF(I88&gt;1,I88*M88)),IF(B88="Kelionė",0))</f>
        <v>0</v>
      </c>
      <c r="O88" s="34">
        <f t="shared" ref="O88:O122" si="7">L88+N88</f>
        <v>0</v>
      </c>
      <c r="P88" s="51"/>
    </row>
    <row r="89" spans="1:16" s="4" customFormat="1" x14ac:dyDescent="0.2">
      <c r="A89" s="45">
        <v>67</v>
      </c>
      <c r="B89" s="46"/>
      <c r="C89" s="47"/>
      <c r="D89" s="48"/>
      <c r="E89" s="49"/>
      <c r="F89" s="48"/>
      <c r="G89" s="49"/>
      <c r="H89" s="49"/>
      <c r="I89" s="32" t="b">
        <f t="shared" si="4"/>
        <v>0</v>
      </c>
      <c r="J89" s="50"/>
      <c r="K89" s="33">
        <f>'Įkainiai ir sąrašas'!$B$2</f>
        <v>0.08</v>
      </c>
      <c r="L89" s="34">
        <f t="shared" si="5"/>
        <v>0</v>
      </c>
      <c r="M89" s="34" t="b">
        <f>IF(B89="Komandiruotė",'Įkainiai ir sąrašas'!$B$3,IF(B89="Kelionė","-"))</f>
        <v>0</v>
      </c>
      <c r="N89" s="34" t="b">
        <f t="shared" si="6"/>
        <v>0</v>
      </c>
      <c r="O89" s="34">
        <f t="shared" si="7"/>
        <v>0</v>
      </c>
      <c r="P89" s="51"/>
    </row>
    <row r="90" spans="1:16" s="4" customFormat="1" x14ac:dyDescent="0.2">
      <c r="A90" s="45">
        <v>68</v>
      </c>
      <c r="B90" s="46"/>
      <c r="C90" s="47"/>
      <c r="D90" s="48"/>
      <c r="E90" s="49"/>
      <c r="F90" s="48"/>
      <c r="G90" s="49"/>
      <c r="H90" s="49"/>
      <c r="I90" s="32" t="b">
        <f t="shared" si="4"/>
        <v>0</v>
      </c>
      <c r="J90" s="50"/>
      <c r="K90" s="33">
        <f>'Įkainiai ir sąrašas'!$B$2</f>
        <v>0.08</v>
      </c>
      <c r="L90" s="34">
        <f t="shared" si="5"/>
        <v>0</v>
      </c>
      <c r="M90" s="34" t="b">
        <f>IF(B90="Komandiruotė",'Įkainiai ir sąrašas'!$B$3,IF(B90="Kelionė","-"))</f>
        <v>0</v>
      </c>
      <c r="N90" s="34" t="b">
        <f t="shared" si="6"/>
        <v>0</v>
      </c>
      <c r="O90" s="34">
        <f t="shared" si="7"/>
        <v>0</v>
      </c>
      <c r="P90" s="51"/>
    </row>
    <row r="91" spans="1:16" s="4" customFormat="1" x14ac:dyDescent="0.2">
      <c r="A91" s="45">
        <v>69</v>
      </c>
      <c r="B91" s="46"/>
      <c r="C91" s="47"/>
      <c r="D91" s="48"/>
      <c r="E91" s="49"/>
      <c r="F91" s="48"/>
      <c r="G91" s="49"/>
      <c r="H91" s="49"/>
      <c r="I91" s="32" t="b">
        <f t="shared" si="4"/>
        <v>0</v>
      </c>
      <c r="J91" s="50"/>
      <c r="K91" s="33">
        <f>'Įkainiai ir sąrašas'!$B$2</f>
        <v>0.08</v>
      </c>
      <c r="L91" s="34">
        <f t="shared" si="5"/>
        <v>0</v>
      </c>
      <c r="M91" s="34" t="b">
        <f>IF(B91="Komandiruotė",'Įkainiai ir sąrašas'!$B$3,IF(B91="Kelionė","-"))</f>
        <v>0</v>
      </c>
      <c r="N91" s="34" t="b">
        <f t="shared" si="6"/>
        <v>0</v>
      </c>
      <c r="O91" s="34">
        <f t="shared" si="7"/>
        <v>0</v>
      </c>
      <c r="P91" s="51"/>
    </row>
    <row r="92" spans="1:16" s="4" customFormat="1" x14ac:dyDescent="0.2">
      <c r="A92" s="45">
        <v>70</v>
      </c>
      <c r="B92" s="46"/>
      <c r="C92" s="47"/>
      <c r="D92" s="48"/>
      <c r="E92" s="49"/>
      <c r="F92" s="48"/>
      <c r="G92" s="49"/>
      <c r="H92" s="49"/>
      <c r="I92" s="32" t="b">
        <f t="shared" si="4"/>
        <v>0</v>
      </c>
      <c r="J92" s="50"/>
      <c r="K92" s="33">
        <f>'Įkainiai ir sąrašas'!$B$2</f>
        <v>0.08</v>
      </c>
      <c r="L92" s="34">
        <f t="shared" si="5"/>
        <v>0</v>
      </c>
      <c r="M92" s="34" t="b">
        <f>IF(B92="Komandiruotė",'Įkainiai ir sąrašas'!$B$3,IF(B92="Kelionė","-"))</f>
        <v>0</v>
      </c>
      <c r="N92" s="34" t="b">
        <f t="shared" si="6"/>
        <v>0</v>
      </c>
      <c r="O92" s="34">
        <f t="shared" si="7"/>
        <v>0</v>
      </c>
      <c r="P92" s="51"/>
    </row>
    <row r="93" spans="1:16" s="4" customFormat="1" x14ac:dyDescent="0.2">
      <c r="A93" s="45">
        <v>71</v>
      </c>
      <c r="B93" s="46"/>
      <c r="C93" s="47"/>
      <c r="D93" s="48"/>
      <c r="E93" s="49"/>
      <c r="F93" s="48"/>
      <c r="G93" s="49"/>
      <c r="H93" s="49"/>
      <c r="I93" s="32" t="b">
        <f t="shared" si="4"/>
        <v>0</v>
      </c>
      <c r="J93" s="50"/>
      <c r="K93" s="33">
        <f>'Įkainiai ir sąrašas'!$B$2</f>
        <v>0.08</v>
      </c>
      <c r="L93" s="34">
        <f t="shared" si="5"/>
        <v>0</v>
      </c>
      <c r="M93" s="34" t="b">
        <f>IF(B93="Komandiruotė",'Įkainiai ir sąrašas'!$B$3,IF(B93="Kelionė","-"))</f>
        <v>0</v>
      </c>
      <c r="N93" s="34" t="b">
        <f t="shared" si="6"/>
        <v>0</v>
      </c>
      <c r="O93" s="34">
        <f t="shared" si="7"/>
        <v>0</v>
      </c>
      <c r="P93" s="51"/>
    </row>
    <row r="94" spans="1:16" s="4" customFormat="1" x14ac:dyDescent="0.2">
      <c r="A94" s="45">
        <v>72</v>
      </c>
      <c r="B94" s="46"/>
      <c r="C94" s="47"/>
      <c r="D94" s="48"/>
      <c r="E94" s="49"/>
      <c r="F94" s="48"/>
      <c r="G94" s="49"/>
      <c r="H94" s="49"/>
      <c r="I94" s="32" t="b">
        <f t="shared" si="4"/>
        <v>0</v>
      </c>
      <c r="J94" s="50"/>
      <c r="K94" s="33">
        <f>'Įkainiai ir sąrašas'!$B$2</f>
        <v>0.08</v>
      </c>
      <c r="L94" s="34">
        <f t="shared" si="5"/>
        <v>0</v>
      </c>
      <c r="M94" s="34" t="b">
        <f>IF(B94="Komandiruotė",'Įkainiai ir sąrašas'!$B$3,IF(B94="Kelionė","-"))</f>
        <v>0</v>
      </c>
      <c r="N94" s="34" t="b">
        <f t="shared" si="6"/>
        <v>0</v>
      </c>
      <c r="O94" s="34">
        <f t="shared" si="7"/>
        <v>0</v>
      </c>
      <c r="P94" s="51"/>
    </row>
    <row r="95" spans="1:16" s="4" customFormat="1" x14ac:dyDescent="0.2">
      <c r="A95" s="45">
        <v>73</v>
      </c>
      <c r="B95" s="46"/>
      <c r="C95" s="47"/>
      <c r="D95" s="48"/>
      <c r="E95" s="49"/>
      <c r="F95" s="48"/>
      <c r="G95" s="49"/>
      <c r="H95" s="49"/>
      <c r="I95" s="32" t="b">
        <f t="shared" si="4"/>
        <v>0</v>
      </c>
      <c r="J95" s="50"/>
      <c r="K95" s="33">
        <f>'Įkainiai ir sąrašas'!$B$2</f>
        <v>0.08</v>
      </c>
      <c r="L95" s="34">
        <f t="shared" si="5"/>
        <v>0</v>
      </c>
      <c r="M95" s="34" t="b">
        <f>IF(B95="Komandiruotė",'Įkainiai ir sąrašas'!$B$3,IF(B95="Kelionė","-"))</f>
        <v>0</v>
      </c>
      <c r="N95" s="34" t="b">
        <f t="shared" si="6"/>
        <v>0</v>
      </c>
      <c r="O95" s="34">
        <f t="shared" si="7"/>
        <v>0</v>
      </c>
      <c r="P95" s="51"/>
    </row>
    <row r="96" spans="1:16" s="4" customFormat="1" x14ac:dyDescent="0.2">
      <c r="A96" s="45">
        <v>74</v>
      </c>
      <c r="B96" s="46"/>
      <c r="C96" s="47"/>
      <c r="D96" s="48"/>
      <c r="E96" s="49"/>
      <c r="F96" s="48"/>
      <c r="G96" s="49"/>
      <c r="H96" s="49"/>
      <c r="I96" s="32" t="b">
        <f t="shared" si="4"/>
        <v>0</v>
      </c>
      <c r="J96" s="50"/>
      <c r="K96" s="33">
        <f>'Įkainiai ir sąrašas'!$B$2</f>
        <v>0.08</v>
      </c>
      <c r="L96" s="34">
        <f t="shared" si="5"/>
        <v>0</v>
      </c>
      <c r="M96" s="34" t="b">
        <f>IF(B96="Komandiruotė",'Įkainiai ir sąrašas'!$B$3,IF(B96="Kelionė","-"))</f>
        <v>0</v>
      </c>
      <c r="N96" s="34" t="b">
        <f t="shared" si="6"/>
        <v>0</v>
      </c>
      <c r="O96" s="34">
        <f t="shared" si="7"/>
        <v>0</v>
      </c>
      <c r="P96" s="51"/>
    </row>
    <row r="97" spans="1:16" s="4" customFormat="1" x14ac:dyDescent="0.2">
      <c r="A97" s="45">
        <v>75</v>
      </c>
      <c r="B97" s="46"/>
      <c r="C97" s="47"/>
      <c r="D97" s="48"/>
      <c r="E97" s="49"/>
      <c r="F97" s="48"/>
      <c r="G97" s="49"/>
      <c r="H97" s="49"/>
      <c r="I97" s="32" t="b">
        <f t="shared" si="4"/>
        <v>0</v>
      </c>
      <c r="J97" s="50"/>
      <c r="K97" s="33">
        <f>'Įkainiai ir sąrašas'!$B$2</f>
        <v>0.08</v>
      </c>
      <c r="L97" s="34">
        <f t="shared" si="5"/>
        <v>0</v>
      </c>
      <c r="M97" s="34" t="b">
        <f>IF(B97="Komandiruotė",'Įkainiai ir sąrašas'!$B$3,IF(B97="Kelionė","-"))</f>
        <v>0</v>
      </c>
      <c r="N97" s="34" t="b">
        <f t="shared" si="6"/>
        <v>0</v>
      </c>
      <c r="O97" s="34">
        <f t="shared" si="7"/>
        <v>0</v>
      </c>
      <c r="P97" s="51"/>
    </row>
    <row r="98" spans="1:16" s="4" customFormat="1" x14ac:dyDescent="0.2">
      <c r="A98" s="45">
        <v>76</v>
      </c>
      <c r="B98" s="46"/>
      <c r="C98" s="47"/>
      <c r="D98" s="48"/>
      <c r="E98" s="49"/>
      <c r="F98" s="48"/>
      <c r="G98" s="49"/>
      <c r="H98" s="49"/>
      <c r="I98" s="32" t="b">
        <f t="shared" si="4"/>
        <v>0</v>
      </c>
      <c r="J98" s="50"/>
      <c r="K98" s="33">
        <f>'Įkainiai ir sąrašas'!$B$2</f>
        <v>0.08</v>
      </c>
      <c r="L98" s="34">
        <f t="shared" si="5"/>
        <v>0</v>
      </c>
      <c r="M98" s="34" t="b">
        <f>IF(B98="Komandiruotė",'Įkainiai ir sąrašas'!$B$3,IF(B98="Kelionė","-"))</f>
        <v>0</v>
      </c>
      <c r="N98" s="34" t="b">
        <f t="shared" si="6"/>
        <v>0</v>
      </c>
      <c r="O98" s="34">
        <f t="shared" si="7"/>
        <v>0</v>
      </c>
      <c r="P98" s="51"/>
    </row>
    <row r="99" spans="1:16" s="4" customFormat="1" x14ac:dyDescent="0.2">
      <c r="A99" s="45">
        <v>77</v>
      </c>
      <c r="B99" s="46"/>
      <c r="C99" s="47"/>
      <c r="D99" s="48"/>
      <c r="E99" s="49"/>
      <c r="F99" s="48"/>
      <c r="G99" s="49"/>
      <c r="H99" s="49"/>
      <c r="I99" s="32" t="b">
        <f t="shared" si="4"/>
        <v>0</v>
      </c>
      <c r="J99" s="50"/>
      <c r="K99" s="33">
        <f>'Įkainiai ir sąrašas'!$B$2</f>
        <v>0.08</v>
      </c>
      <c r="L99" s="34">
        <f t="shared" si="5"/>
        <v>0</v>
      </c>
      <c r="M99" s="34" t="b">
        <f>IF(B99="Komandiruotė",'Įkainiai ir sąrašas'!$B$3,IF(B99="Kelionė","-"))</f>
        <v>0</v>
      </c>
      <c r="N99" s="34" t="b">
        <f t="shared" si="6"/>
        <v>0</v>
      </c>
      <c r="O99" s="34">
        <f t="shared" si="7"/>
        <v>0</v>
      </c>
      <c r="P99" s="51"/>
    </row>
    <row r="100" spans="1:16" s="4" customFormat="1" x14ac:dyDescent="0.2">
      <c r="A100" s="45">
        <v>78</v>
      </c>
      <c r="B100" s="46"/>
      <c r="C100" s="47"/>
      <c r="D100" s="48"/>
      <c r="E100" s="49"/>
      <c r="F100" s="48"/>
      <c r="G100" s="49"/>
      <c r="H100" s="49"/>
      <c r="I100" s="32" t="b">
        <f t="shared" si="4"/>
        <v>0</v>
      </c>
      <c r="J100" s="50"/>
      <c r="K100" s="33">
        <f>'Įkainiai ir sąrašas'!$B$2</f>
        <v>0.08</v>
      </c>
      <c r="L100" s="34">
        <f t="shared" si="5"/>
        <v>0</v>
      </c>
      <c r="M100" s="34" t="b">
        <f>IF(B100="Komandiruotė",'Įkainiai ir sąrašas'!$B$3,IF(B100="Kelionė","-"))</f>
        <v>0</v>
      </c>
      <c r="N100" s="34" t="b">
        <f t="shared" si="6"/>
        <v>0</v>
      </c>
      <c r="O100" s="34">
        <f t="shared" si="7"/>
        <v>0</v>
      </c>
      <c r="P100" s="51"/>
    </row>
    <row r="101" spans="1:16" s="4" customFormat="1" x14ac:dyDescent="0.2">
      <c r="A101" s="45">
        <v>79</v>
      </c>
      <c r="B101" s="46"/>
      <c r="C101" s="47"/>
      <c r="D101" s="48"/>
      <c r="E101" s="49"/>
      <c r="F101" s="48"/>
      <c r="G101" s="49"/>
      <c r="H101" s="49"/>
      <c r="I101" s="32" t="b">
        <f t="shared" si="4"/>
        <v>0</v>
      </c>
      <c r="J101" s="50"/>
      <c r="K101" s="33">
        <f>'Įkainiai ir sąrašas'!$B$2</f>
        <v>0.08</v>
      </c>
      <c r="L101" s="34">
        <f t="shared" si="5"/>
        <v>0</v>
      </c>
      <c r="M101" s="34" t="b">
        <f>IF(B101="Komandiruotė",'Įkainiai ir sąrašas'!$B$3,IF(B101="Kelionė","-"))</f>
        <v>0</v>
      </c>
      <c r="N101" s="34" t="b">
        <f t="shared" si="6"/>
        <v>0</v>
      </c>
      <c r="O101" s="34">
        <f t="shared" si="7"/>
        <v>0</v>
      </c>
      <c r="P101" s="51"/>
    </row>
    <row r="102" spans="1:16" s="4" customFormat="1" x14ac:dyDescent="0.2">
      <c r="A102" s="45">
        <v>80</v>
      </c>
      <c r="B102" s="46"/>
      <c r="C102" s="47"/>
      <c r="D102" s="48"/>
      <c r="E102" s="49"/>
      <c r="F102" s="48"/>
      <c r="G102" s="49"/>
      <c r="H102" s="49"/>
      <c r="I102" s="32" t="b">
        <f t="shared" si="4"/>
        <v>0</v>
      </c>
      <c r="J102" s="50"/>
      <c r="K102" s="33">
        <f>'Įkainiai ir sąrašas'!$B$2</f>
        <v>0.08</v>
      </c>
      <c r="L102" s="34">
        <f t="shared" si="5"/>
        <v>0</v>
      </c>
      <c r="M102" s="34" t="b">
        <f>IF(B102="Komandiruotė",'Įkainiai ir sąrašas'!$B$3,IF(B102="Kelionė","-"))</f>
        <v>0</v>
      </c>
      <c r="N102" s="34" t="b">
        <f t="shared" si="6"/>
        <v>0</v>
      </c>
      <c r="O102" s="34">
        <f t="shared" si="7"/>
        <v>0</v>
      </c>
      <c r="P102" s="51"/>
    </row>
    <row r="103" spans="1:16" s="4" customFormat="1" x14ac:dyDescent="0.2">
      <c r="A103" s="45">
        <v>81</v>
      </c>
      <c r="B103" s="46"/>
      <c r="C103" s="47"/>
      <c r="D103" s="48"/>
      <c r="E103" s="49"/>
      <c r="F103" s="48"/>
      <c r="G103" s="49"/>
      <c r="H103" s="49"/>
      <c r="I103" s="32" t="b">
        <f t="shared" si="4"/>
        <v>0</v>
      </c>
      <c r="J103" s="50"/>
      <c r="K103" s="33">
        <f>'Įkainiai ir sąrašas'!$B$2</f>
        <v>0.08</v>
      </c>
      <c r="L103" s="34">
        <f t="shared" si="5"/>
        <v>0</v>
      </c>
      <c r="M103" s="34" t="b">
        <f>IF(B103="Komandiruotė",'Įkainiai ir sąrašas'!$B$3,IF(B103="Kelionė","-"))</f>
        <v>0</v>
      </c>
      <c r="N103" s="34" t="b">
        <f t="shared" si="6"/>
        <v>0</v>
      </c>
      <c r="O103" s="34">
        <f t="shared" si="7"/>
        <v>0</v>
      </c>
      <c r="P103" s="51"/>
    </row>
    <row r="104" spans="1:16" s="4" customFormat="1" x14ac:dyDescent="0.2">
      <c r="A104" s="45">
        <v>82</v>
      </c>
      <c r="B104" s="46"/>
      <c r="C104" s="47"/>
      <c r="D104" s="48"/>
      <c r="E104" s="49"/>
      <c r="F104" s="48"/>
      <c r="G104" s="49"/>
      <c r="H104" s="49"/>
      <c r="I104" s="32" t="b">
        <f t="shared" si="4"/>
        <v>0</v>
      </c>
      <c r="J104" s="50"/>
      <c r="K104" s="33">
        <f>'Įkainiai ir sąrašas'!$B$2</f>
        <v>0.08</v>
      </c>
      <c r="L104" s="34">
        <f t="shared" si="5"/>
        <v>0</v>
      </c>
      <c r="M104" s="34" t="b">
        <f>IF(B104="Komandiruotė",'Įkainiai ir sąrašas'!$B$3,IF(B104="Kelionė","-"))</f>
        <v>0</v>
      </c>
      <c r="N104" s="34" t="b">
        <f t="shared" si="6"/>
        <v>0</v>
      </c>
      <c r="O104" s="34">
        <f t="shared" si="7"/>
        <v>0</v>
      </c>
      <c r="P104" s="51"/>
    </row>
    <row r="105" spans="1:16" s="4" customFormat="1" x14ac:dyDescent="0.2">
      <c r="A105" s="45">
        <v>83</v>
      </c>
      <c r="B105" s="46"/>
      <c r="C105" s="47"/>
      <c r="D105" s="48"/>
      <c r="E105" s="49"/>
      <c r="F105" s="48"/>
      <c r="G105" s="49"/>
      <c r="H105" s="49"/>
      <c r="I105" s="32" t="b">
        <f t="shared" si="4"/>
        <v>0</v>
      </c>
      <c r="J105" s="50"/>
      <c r="K105" s="33">
        <f>'Įkainiai ir sąrašas'!$B$2</f>
        <v>0.08</v>
      </c>
      <c r="L105" s="34">
        <f t="shared" si="5"/>
        <v>0</v>
      </c>
      <c r="M105" s="34" t="b">
        <f>IF(B105="Komandiruotė",'Įkainiai ir sąrašas'!$B$3,IF(B105="Kelionė","-"))</f>
        <v>0</v>
      </c>
      <c r="N105" s="34" t="b">
        <f t="shared" si="6"/>
        <v>0</v>
      </c>
      <c r="O105" s="34">
        <f t="shared" si="7"/>
        <v>0</v>
      </c>
      <c r="P105" s="51"/>
    </row>
    <row r="106" spans="1:16" s="4" customFormat="1" x14ac:dyDescent="0.2">
      <c r="A106" s="45">
        <v>84</v>
      </c>
      <c r="B106" s="46"/>
      <c r="C106" s="47"/>
      <c r="D106" s="48"/>
      <c r="E106" s="49"/>
      <c r="F106" s="48"/>
      <c r="G106" s="49"/>
      <c r="H106" s="49"/>
      <c r="I106" s="32" t="b">
        <f t="shared" si="4"/>
        <v>0</v>
      </c>
      <c r="J106" s="50"/>
      <c r="K106" s="33">
        <f>'Įkainiai ir sąrašas'!$B$2</f>
        <v>0.08</v>
      </c>
      <c r="L106" s="34">
        <f t="shared" si="5"/>
        <v>0</v>
      </c>
      <c r="M106" s="34" t="b">
        <f>IF(B106="Komandiruotė",'Įkainiai ir sąrašas'!$B$3,IF(B106="Kelionė","-"))</f>
        <v>0</v>
      </c>
      <c r="N106" s="34" t="b">
        <f t="shared" si="6"/>
        <v>0</v>
      </c>
      <c r="O106" s="34">
        <f t="shared" si="7"/>
        <v>0</v>
      </c>
      <c r="P106" s="51"/>
    </row>
    <row r="107" spans="1:16" s="4" customFormat="1" x14ac:dyDescent="0.2">
      <c r="A107" s="45">
        <v>85</v>
      </c>
      <c r="B107" s="46"/>
      <c r="C107" s="47"/>
      <c r="D107" s="48"/>
      <c r="E107" s="49"/>
      <c r="F107" s="48"/>
      <c r="G107" s="49"/>
      <c r="H107" s="49"/>
      <c r="I107" s="32" t="b">
        <f t="shared" si="4"/>
        <v>0</v>
      </c>
      <c r="J107" s="50"/>
      <c r="K107" s="33">
        <f>'Įkainiai ir sąrašas'!$B$2</f>
        <v>0.08</v>
      </c>
      <c r="L107" s="34">
        <f t="shared" si="5"/>
        <v>0</v>
      </c>
      <c r="M107" s="34" t="b">
        <f>IF(B107="Komandiruotė",'Įkainiai ir sąrašas'!$B$3,IF(B107="Kelionė","-"))</f>
        <v>0</v>
      </c>
      <c r="N107" s="34" t="b">
        <f t="shared" si="6"/>
        <v>0</v>
      </c>
      <c r="O107" s="34">
        <f t="shared" si="7"/>
        <v>0</v>
      </c>
      <c r="P107" s="51"/>
    </row>
    <row r="108" spans="1:16" s="4" customFormat="1" x14ac:dyDescent="0.2">
      <c r="A108" s="45">
        <v>86</v>
      </c>
      <c r="B108" s="46"/>
      <c r="C108" s="47"/>
      <c r="D108" s="48"/>
      <c r="E108" s="49"/>
      <c r="F108" s="48"/>
      <c r="G108" s="49"/>
      <c r="H108" s="49"/>
      <c r="I108" s="32" t="b">
        <f t="shared" si="4"/>
        <v>0</v>
      </c>
      <c r="J108" s="50"/>
      <c r="K108" s="33">
        <f>'Įkainiai ir sąrašas'!$B$2</f>
        <v>0.08</v>
      </c>
      <c r="L108" s="34">
        <f t="shared" si="5"/>
        <v>0</v>
      </c>
      <c r="M108" s="34" t="b">
        <f>IF(B108="Komandiruotė",'Įkainiai ir sąrašas'!$B$3,IF(B108="Kelionė","-"))</f>
        <v>0</v>
      </c>
      <c r="N108" s="34" t="b">
        <f t="shared" si="6"/>
        <v>0</v>
      </c>
      <c r="O108" s="34">
        <f t="shared" si="7"/>
        <v>0</v>
      </c>
      <c r="P108" s="51"/>
    </row>
    <row r="109" spans="1:16" s="4" customFormat="1" x14ac:dyDescent="0.2">
      <c r="A109" s="45">
        <v>87</v>
      </c>
      <c r="B109" s="46"/>
      <c r="C109" s="47"/>
      <c r="D109" s="48"/>
      <c r="E109" s="49"/>
      <c r="F109" s="48"/>
      <c r="G109" s="49"/>
      <c r="H109" s="49"/>
      <c r="I109" s="32" t="b">
        <f t="shared" si="4"/>
        <v>0</v>
      </c>
      <c r="J109" s="50"/>
      <c r="K109" s="33">
        <f>'Įkainiai ir sąrašas'!$B$2</f>
        <v>0.08</v>
      </c>
      <c r="L109" s="34">
        <f t="shared" si="5"/>
        <v>0</v>
      </c>
      <c r="M109" s="34" t="b">
        <f>IF(B109="Komandiruotė",'Įkainiai ir sąrašas'!$B$3,IF(B109="Kelionė","-"))</f>
        <v>0</v>
      </c>
      <c r="N109" s="34" t="b">
        <f t="shared" si="6"/>
        <v>0</v>
      </c>
      <c r="O109" s="34">
        <f t="shared" si="7"/>
        <v>0</v>
      </c>
      <c r="P109" s="51"/>
    </row>
    <row r="110" spans="1:16" s="4" customFormat="1" x14ac:dyDescent="0.2">
      <c r="A110" s="45">
        <v>88</v>
      </c>
      <c r="B110" s="46"/>
      <c r="C110" s="47"/>
      <c r="D110" s="48"/>
      <c r="E110" s="49"/>
      <c r="F110" s="48"/>
      <c r="G110" s="49"/>
      <c r="H110" s="49"/>
      <c r="I110" s="32" t="b">
        <f t="shared" si="4"/>
        <v>0</v>
      </c>
      <c r="J110" s="50"/>
      <c r="K110" s="33">
        <f>'Įkainiai ir sąrašas'!$B$2</f>
        <v>0.08</v>
      </c>
      <c r="L110" s="34">
        <f t="shared" si="5"/>
        <v>0</v>
      </c>
      <c r="M110" s="34" t="b">
        <f>IF(B110="Komandiruotė",'Įkainiai ir sąrašas'!$B$3,IF(B110="Kelionė","-"))</f>
        <v>0</v>
      </c>
      <c r="N110" s="34" t="b">
        <f t="shared" si="6"/>
        <v>0</v>
      </c>
      <c r="O110" s="34">
        <f t="shared" si="7"/>
        <v>0</v>
      </c>
      <c r="P110" s="51"/>
    </row>
    <row r="111" spans="1:16" s="4" customFormat="1" x14ac:dyDescent="0.2">
      <c r="A111" s="45">
        <v>89</v>
      </c>
      <c r="B111" s="46"/>
      <c r="C111" s="47"/>
      <c r="D111" s="48"/>
      <c r="E111" s="49"/>
      <c r="F111" s="48"/>
      <c r="G111" s="49"/>
      <c r="H111" s="49"/>
      <c r="I111" s="32" t="b">
        <f t="shared" si="4"/>
        <v>0</v>
      </c>
      <c r="J111" s="50"/>
      <c r="K111" s="33">
        <f>'Įkainiai ir sąrašas'!$B$2</f>
        <v>0.08</v>
      </c>
      <c r="L111" s="34">
        <f t="shared" si="5"/>
        <v>0</v>
      </c>
      <c r="M111" s="34" t="b">
        <f>IF(B111="Komandiruotė",'Įkainiai ir sąrašas'!$B$3,IF(B111="Kelionė","-"))</f>
        <v>0</v>
      </c>
      <c r="N111" s="34" t="b">
        <f t="shared" si="6"/>
        <v>0</v>
      </c>
      <c r="O111" s="34">
        <f t="shared" si="7"/>
        <v>0</v>
      </c>
      <c r="P111" s="51"/>
    </row>
    <row r="112" spans="1:16" s="4" customFormat="1" x14ac:dyDescent="0.2">
      <c r="A112" s="45">
        <v>90</v>
      </c>
      <c r="B112" s="46"/>
      <c r="C112" s="47"/>
      <c r="D112" s="48"/>
      <c r="E112" s="49"/>
      <c r="F112" s="48"/>
      <c r="G112" s="49"/>
      <c r="H112" s="49"/>
      <c r="I112" s="32" t="b">
        <f t="shared" si="4"/>
        <v>0</v>
      </c>
      <c r="J112" s="50"/>
      <c r="K112" s="33">
        <f>'Įkainiai ir sąrašas'!$B$2</f>
        <v>0.08</v>
      </c>
      <c r="L112" s="34">
        <f t="shared" si="5"/>
        <v>0</v>
      </c>
      <c r="M112" s="34" t="b">
        <f>IF(B112="Komandiruotė",'Įkainiai ir sąrašas'!$B$3,IF(B112="Kelionė","-"))</f>
        <v>0</v>
      </c>
      <c r="N112" s="34" t="b">
        <f t="shared" si="6"/>
        <v>0</v>
      </c>
      <c r="O112" s="34">
        <f t="shared" si="7"/>
        <v>0</v>
      </c>
      <c r="P112" s="51"/>
    </row>
    <row r="113" spans="1:16" s="4" customFormat="1" x14ac:dyDescent="0.2">
      <c r="A113" s="45">
        <v>91</v>
      </c>
      <c r="B113" s="46"/>
      <c r="C113" s="47"/>
      <c r="D113" s="48"/>
      <c r="E113" s="49"/>
      <c r="F113" s="48"/>
      <c r="G113" s="49"/>
      <c r="H113" s="49"/>
      <c r="I113" s="32" t="b">
        <f t="shared" si="4"/>
        <v>0</v>
      </c>
      <c r="J113" s="50"/>
      <c r="K113" s="33">
        <f>'Įkainiai ir sąrašas'!$B$2</f>
        <v>0.08</v>
      </c>
      <c r="L113" s="34">
        <f t="shared" si="5"/>
        <v>0</v>
      </c>
      <c r="M113" s="34" t="b">
        <f>IF(B113="Komandiruotė",'Įkainiai ir sąrašas'!$B$3,IF(B113="Kelionė","-"))</f>
        <v>0</v>
      </c>
      <c r="N113" s="34" t="b">
        <f t="shared" si="6"/>
        <v>0</v>
      </c>
      <c r="O113" s="34">
        <f t="shared" si="7"/>
        <v>0</v>
      </c>
      <c r="P113" s="51"/>
    </row>
    <row r="114" spans="1:16" s="4" customFormat="1" x14ac:dyDescent="0.2">
      <c r="A114" s="45">
        <v>92</v>
      </c>
      <c r="B114" s="46"/>
      <c r="C114" s="47"/>
      <c r="D114" s="48"/>
      <c r="E114" s="49"/>
      <c r="F114" s="48"/>
      <c r="G114" s="49"/>
      <c r="H114" s="49"/>
      <c r="I114" s="32" t="b">
        <f t="shared" si="4"/>
        <v>0</v>
      </c>
      <c r="J114" s="50"/>
      <c r="K114" s="33">
        <f>'Įkainiai ir sąrašas'!$B$2</f>
        <v>0.08</v>
      </c>
      <c r="L114" s="34">
        <f t="shared" si="5"/>
        <v>0</v>
      </c>
      <c r="M114" s="34" t="b">
        <f>IF(B114="Komandiruotė",'Įkainiai ir sąrašas'!$B$3,IF(B114="Kelionė","-"))</f>
        <v>0</v>
      </c>
      <c r="N114" s="34" t="b">
        <f t="shared" si="6"/>
        <v>0</v>
      </c>
      <c r="O114" s="34">
        <f t="shared" si="7"/>
        <v>0</v>
      </c>
      <c r="P114" s="51"/>
    </row>
    <row r="115" spans="1:16" s="4" customFormat="1" x14ac:dyDescent="0.2">
      <c r="A115" s="45">
        <v>93</v>
      </c>
      <c r="B115" s="46"/>
      <c r="C115" s="47"/>
      <c r="D115" s="48"/>
      <c r="E115" s="49"/>
      <c r="F115" s="48"/>
      <c r="G115" s="49"/>
      <c r="H115" s="49"/>
      <c r="I115" s="32" t="b">
        <f t="shared" si="4"/>
        <v>0</v>
      </c>
      <c r="J115" s="50"/>
      <c r="K115" s="33">
        <f>'Įkainiai ir sąrašas'!$B$2</f>
        <v>0.08</v>
      </c>
      <c r="L115" s="34">
        <f t="shared" si="5"/>
        <v>0</v>
      </c>
      <c r="M115" s="34" t="b">
        <f>IF(B115="Komandiruotė",'Įkainiai ir sąrašas'!$B$3,IF(B115="Kelionė","-"))</f>
        <v>0</v>
      </c>
      <c r="N115" s="34" t="b">
        <f t="shared" si="6"/>
        <v>0</v>
      </c>
      <c r="O115" s="34">
        <f t="shared" si="7"/>
        <v>0</v>
      </c>
      <c r="P115" s="51"/>
    </row>
    <row r="116" spans="1:16" s="4" customFormat="1" x14ac:dyDescent="0.2">
      <c r="A116" s="45">
        <v>94</v>
      </c>
      <c r="B116" s="46"/>
      <c r="C116" s="47"/>
      <c r="D116" s="48"/>
      <c r="E116" s="49"/>
      <c r="F116" s="48"/>
      <c r="G116" s="49"/>
      <c r="H116" s="49"/>
      <c r="I116" s="32" t="b">
        <f t="shared" si="4"/>
        <v>0</v>
      </c>
      <c r="J116" s="50"/>
      <c r="K116" s="33">
        <f>'Įkainiai ir sąrašas'!$B$2</f>
        <v>0.08</v>
      </c>
      <c r="L116" s="34">
        <f t="shared" si="5"/>
        <v>0</v>
      </c>
      <c r="M116" s="34" t="b">
        <f>IF(B116="Komandiruotė",'Įkainiai ir sąrašas'!$B$3,IF(B116="Kelionė","-"))</f>
        <v>0</v>
      </c>
      <c r="N116" s="34" t="b">
        <f t="shared" si="6"/>
        <v>0</v>
      </c>
      <c r="O116" s="34">
        <f t="shared" si="7"/>
        <v>0</v>
      </c>
      <c r="P116" s="51"/>
    </row>
    <row r="117" spans="1:16" s="4" customFormat="1" x14ac:dyDescent="0.2">
      <c r="A117" s="45">
        <v>95</v>
      </c>
      <c r="B117" s="46"/>
      <c r="C117" s="47"/>
      <c r="D117" s="48"/>
      <c r="E117" s="49"/>
      <c r="F117" s="48"/>
      <c r="G117" s="49"/>
      <c r="H117" s="49"/>
      <c r="I117" s="32" t="b">
        <f t="shared" si="4"/>
        <v>0</v>
      </c>
      <c r="J117" s="50"/>
      <c r="K117" s="33">
        <f>'Įkainiai ir sąrašas'!$B$2</f>
        <v>0.08</v>
      </c>
      <c r="L117" s="34">
        <f t="shared" si="5"/>
        <v>0</v>
      </c>
      <c r="M117" s="34" t="b">
        <f>IF(B117="Komandiruotė",'Įkainiai ir sąrašas'!$B$3,IF(B117="Kelionė","-"))</f>
        <v>0</v>
      </c>
      <c r="N117" s="34" t="b">
        <f t="shared" si="6"/>
        <v>0</v>
      </c>
      <c r="O117" s="34">
        <f t="shared" si="7"/>
        <v>0</v>
      </c>
      <c r="P117" s="51"/>
    </row>
    <row r="118" spans="1:16" s="4" customFormat="1" x14ac:dyDescent="0.2">
      <c r="A118" s="45">
        <v>96</v>
      </c>
      <c r="B118" s="46"/>
      <c r="C118" s="47"/>
      <c r="D118" s="48"/>
      <c r="E118" s="49"/>
      <c r="F118" s="48"/>
      <c r="G118" s="49"/>
      <c r="H118" s="49"/>
      <c r="I118" s="32" t="b">
        <f t="shared" si="4"/>
        <v>0</v>
      </c>
      <c r="J118" s="50"/>
      <c r="K118" s="33">
        <f>'Įkainiai ir sąrašas'!$B$2</f>
        <v>0.08</v>
      </c>
      <c r="L118" s="34">
        <f t="shared" si="5"/>
        <v>0</v>
      </c>
      <c r="M118" s="34" t="b">
        <f>IF(B118="Komandiruotė",'Įkainiai ir sąrašas'!$B$3,IF(B118="Kelionė","-"))</f>
        <v>0</v>
      </c>
      <c r="N118" s="34" t="b">
        <f t="shared" si="6"/>
        <v>0</v>
      </c>
      <c r="O118" s="34">
        <f t="shared" si="7"/>
        <v>0</v>
      </c>
      <c r="P118" s="51"/>
    </row>
    <row r="119" spans="1:16" s="4" customFormat="1" x14ac:dyDescent="0.2">
      <c r="A119" s="45">
        <v>97</v>
      </c>
      <c r="B119" s="46"/>
      <c r="C119" s="47"/>
      <c r="D119" s="48"/>
      <c r="E119" s="49"/>
      <c r="F119" s="48"/>
      <c r="G119" s="49"/>
      <c r="H119" s="49"/>
      <c r="I119" s="32" t="b">
        <f t="shared" si="4"/>
        <v>0</v>
      </c>
      <c r="J119" s="50"/>
      <c r="K119" s="33">
        <f>'Įkainiai ir sąrašas'!$B$2</f>
        <v>0.08</v>
      </c>
      <c r="L119" s="34">
        <f t="shared" si="5"/>
        <v>0</v>
      </c>
      <c r="M119" s="34" t="b">
        <f>IF(B119="Komandiruotė",'Įkainiai ir sąrašas'!$B$3,IF(B119="Kelionė","-"))</f>
        <v>0</v>
      </c>
      <c r="N119" s="34" t="b">
        <f t="shared" si="6"/>
        <v>0</v>
      </c>
      <c r="O119" s="34">
        <f t="shared" si="7"/>
        <v>0</v>
      </c>
      <c r="P119" s="51"/>
    </row>
    <row r="120" spans="1:16" s="4" customFormat="1" x14ac:dyDescent="0.2">
      <c r="A120" s="45">
        <v>98</v>
      </c>
      <c r="B120" s="46"/>
      <c r="C120" s="47"/>
      <c r="D120" s="48"/>
      <c r="E120" s="49"/>
      <c r="F120" s="48"/>
      <c r="G120" s="49"/>
      <c r="H120" s="49"/>
      <c r="I120" s="32" t="b">
        <f t="shared" si="4"/>
        <v>0</v>
      </c>
      <c r="J120" s="50"/>
      <c r="K120" s="33">
        <f>'Įkainiai ir sąrašas'!$B$2</f>
        <v>0.08</v>
      </c>
      <c r="L120" s="34">
        <f t="shared" si="5"/>
        <v>0</v>
      </c>
      <c r="M120" s="34" t="b">
        <f>IF(B120="Komandiruotė",'Įkainiai ir sąrašas'!$B$3,IF(B120="Kelionė","-"))</f>
        <v>0</v>
      </c>
      <c r="N120" s="34" t="b">
        <f t="shared" si="6"/>
        <v>0</v>
      </c>
      <c r="O120" s="34">
        <f t="shared" si="7"/>
        <v>0</v>
      </c>
      <c r="P120" s="51"/>
    </row>
    <row r="121" spans="1:16" s="4" customFormat="1" x14ac:dyDescent="0.2">
      <c r="A121" s="45">
        <v>99</v>
      </c>
      <c r="B121" s="46"/>
      <c r="C121" s="47"/>
      <c r="D121" s="48"/>
      <c r="E121" s="49"/>
      <c r="F121" s="48"/>
      <c r="G121" s="49"/>
      <c r="H121" s="49"/>
      <c r="I121" s="32" t="b">
        <f t="shared" si="4"/>
        <v>0</v>
      </c>
      <c r="J121" s="50"/>
      <c r="K121" s="33">
        <f>'Įkainiai ir sąrašas'!$B$2</f>
        <v>0.08</v>
      </c>
      <c r="L121" s="34">
        <f t="shared" si="5"/>
        <v>0</v>
      </c>
      <c r="M121" s="34" t="b">
        <f>IF(B121="Komandiruotė",'Įkainiai ir sąrašas'!$B$3,IF(B121="Kelionė","-"))</f>
        <v>0</v>
      </c>
      <c r="N121" s="34" t="b">
        <f t="shared" si="6"/>
        <v>0</v>
      </c>
      <c r="O121" s="34">
        <f t="shared" si="7"/>
        <v>0</v>
      </c>
      <c r="P121" s="51"/>
    </row>
    <row r="122" spans="1:16" s="4" customFormat="1" ht="13.5" thickBot="1" x14ac:dyDescent="0.25">
      <c r="A122" s="45">
        <v>100</v>
      </c>
      <c r="B122" s="46"/>
      <c r="C122" s="47"/>
      <c r="D122" s="48"/>
      <c r="E122" s="49"/>
      <c r="F122" s="48"/>
      <c r="G122" s="49"/>
      <c r="H122" s="49"/>
      <c r="I122" s="32" t="b">
        <f t="shared" si="4"/>
        <v>0</v>
      </c>
      <c r="J122" s="50"/>
      <c r="K122" s="33">
        <f>'Įkainiai ir sąrašas'!$B$2</f>
        <v>0.08</v>
      </c>
      <c r="L122" s="34">
        <f t="shared" si="5"/>
        <v>0</v>
      </c>
      <c r="M122" s="34" t="b">
        <f>IF(B122="Komandiruotė",'Įkainiai ir sąrašas'!$B$3,IF(B122="Kelionė","-"))</f>
        <v>0</v>
      </c>
      <c r="N122" s="34" t="b">
        <f t="shared" si="6"/>
        <v>0</v>
      </c>
      <c r="O122" s="34">
        <f t="shared" si="7"/>
        <v>0</v>
      </c>
      <c r="P122" s="51"/>
    </row>
    <row r="123" spans="1:16" ht="13.5" thickBot="1" x14ac:dyDescent="0.25">
      <c r="A123" s="65" t="s">
        <v>1</v>
      </c>
      <c r="B123" s="66"/>
      <c r="C123" s="66"/>
      <c r="D123" s="67"/>
      <c r="E123" s="35"/>
      <c r="F123" s="35"/>
      <c r="G123" s="35"/>
      <c r="H123" s="35"/>
      <c r="I123" s="36"/>
      <c r="J123" s="37">
        <f>SUM(J23:J122)</f>
        <v>244</v>
      </c>
      <c r="K123" s="35"/>
      <c r="L123" s="38">
        <f>SUM(L23:L122)</f>
        <v>19.52</v>
      </c>
      <c r="M123" s="35"/>
      <c r="N123" s="39"/>
      <c r="O123" s="40">
        <f>SUM(O23:O122)</f>
        <v>53.720000000000006</v>
      </c>
      <c r="P123" s="35"/>
    </row>
    <row r="124" spans="1:16" ht="16.5" customHeight="1" x14ac:dyDescent="0.2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</row>
    <row r="125" spans="1:16" ht="51.75" customHeight="1" x14ac:dyDescent="0.2">
      <c r="A125" s="75" t="s">
        <v>52</v>
      </c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</row>
    <row r="126" spans="1:16" ht="16.5" customHeight="1" x14ac:dyDescent="0.2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</row>
    <row r="127" spans="1:16" ht="16.5" customHeight="1" x14ac:dyDescent="0.2">
      <c r="A127" s="62"/>
      <c r="B127" s="62"/>
      <c r="C127" s="62"/>
      <c r="D127" s="62"/>
      <c r="E127" s="62"/>
      <c r="F127" s="62"/>
      <c r="G127" s="62"/>
      <c r="H127" s="42"/>
      <c r="I127" s="42"/>
      <c r="J127" s="42"/>
      <c r="K127" s="43"/>
      <c r="L127" s="43"/>
      <c r="M127" s="43"/>
      <c r="N127" s="70"/>
      <c r="O127" s="70"/>
      <c r="P127" s="70"/>
    </row>
    <row r="128" spans="1:16" x14ac:dyDescent="0.2">
      <c r="A128" s="63" t="s">
        <v>43</v>
      </c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71" t="s">
        <v>44</v>
      </c>
      <c r="O128" s="71"/>
      <c r="P128" s="71"/>
    </row>
    <row r="129" spans="1:16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</row>
    <row r="130" spans="1:16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</row>
    <row r="131" spans="1:16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</row>
    <row r="132" spans="1:16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</row>
    <row r="133" spans="1:16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</row>
    <row r="134" spans="1:16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</row>
    <row r="135" spans="1:16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</row>
    <row r="136" spans="1:16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</row>
    <row r="137" spans="1:16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</row>
    <row r="138" spans="1:16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</row>
    <row r="139" spans="1:16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</row>
    <row r="140" spans="1:16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</row>
    <row r="141" spans="1:16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</row>
    <row r="142" spans="1:16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</row>
    <row r="143" spans="1:16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</row>
    <row r="144" spans="1:16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</row>
    <row r="145" spans="1:16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</row>
    <row r="146" spans="1:16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</row>
    <row r="147" spans="1:16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</row>
    <row r="148" spans="1:16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</row>
    <row r="149" spans="1:16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</row>
    <row r="150" spans="1:16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</row>
    <row r="151" spans="1:16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</row>
    <row r="152" spans="1:16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</row>
    <row r="153" spans="1:16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</row>
    <row r="154" spans="1:16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</row>
    <row r="155" spans="1:16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</row>
    <row r="156" spans="1:16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</row>
    <row r="157" spans="1:16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</row>
    <row r="158" spans="1:16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</row>
    <row r="159" spans="1:16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</row>
    <row r="160" spans="1:16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</row>
    <row r="161" spans="1:16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</row>
    <row r="162" spans="1:16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</row>
    <row r="163" spans="1:16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</row>
    <row r="164" spans="1:16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</row>
    <row r="165" spans="1:16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</row>
    <row r="166" spans="1:16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</row>
    <row r="167" spans="1:16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</row>
    <row r="168" spans="1:16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</row>
    <row r="169" spans="1:16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</row>
    <row r="170" spans="1:16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</row>
    <row r="171" spans="1:16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</row>
    <row r="172" spans="1:16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</row>
    <row r="173" spans="1:16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</row>
    <row r="174" spans="1:16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</row>
    <row r="175" spans="1:16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</row>
    <row r="176" spans="1:16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</row>
    <row r="177" spans="1:16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</row>
    <row r="178" spans="1:16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</row>
    <row r="179" spans="1:16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</row>
    <row r="180" spans="1:16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</row>
    <row r="181" spans="1:16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</row>
    <row r="182" spans="1:16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</row>
    <row r="183" spans="1:16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</row>
    <row r="184" spans="1:16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</row>
    <row r="185" spans="1:16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</row>
    <row r="186" spans="1:16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</row>
    <row r="187" spans="1:16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</row>
  </sheetData>
  <mergeCells count="33">
    <mergeCell ref="A4:P4"/>
    <mergeCell ref="A3:P3"/>
    <mergeCell ref="A5:P5"/>
    <mergeCell ref="N19:N21"/>
    <mergeCell ref="L19:L21"/>
    <mergeCell ref="C19:C21"/>
    <mergeCell ref="D19:D21"/>
    <mergeCell ref="E19:F20"/>
    <mergeCell ref="G19:G21"/>
    <mergeCell ref="M19:M21"/>
    <mergeCell ref="A11:P11"/>
    <mergeCell ref="A12:B13"/>
    <mergeCell ref="D12:P12"/>
    <mergeCell ref="D15:P15"/>
    <mergeCell ref="D16:P16"/>
    <mergeCell ref="D13:P13"/>
    <mergeCell ref="A128:M128"/>
    <mergeCell ref="A124:P124"/>
    <mergeCell ref="A123:D123"/>
    <mergeCell ref="P19:P21"/>
    <mergeCell ref="H19:H21"/>
    <mergeCell ref="I19:I21"/>
    <mergeCell ref="J19:J21"/>
    <mergeCell ref="N127:P127"/>
    <mergeCell ref="N128:P128"/>
    <mergeCell ref="K19:K21"/>
    <mergeCell ref="B19:B21"/>
    <mergeCell ref="A125:P125"/>
    <mergeCell ref="A15:B16"/>
    <mergeCell ref="A19:A21"/>
    <mergeCell ref="O19:O21"/>
    <mergeCell ref="A18:P18"/>
    <mergeCell ref="A127:G127"/>
  </mergeCells>
  <pageMargins left="0.43307086614173229" right="0.25" top="0.25" bottom="0.34" header="0.18" footer="0.22"/>
  <pageSetup paperSize="9" scale="57" fitToHeight="0" orientation="landscape" r:id="rId1"/>
  <headerFooter alignWithMargins="0"/>
  <ignoredErrors>
    <ignoredError sqref="M22 K2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'Įkainiai ir sąrašas'!$E$3:$E$4</xm:f>
          </x14:formula1>
          <xm:sqref>B23:B122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workbookViewId="0">
      <selection activeCell="A7" sqref="A7"/>
    </sheetView>
  </sheetViews>
  <sheetFormatPr defaultRowHeight="15" x14ac:dyDescent="0.25"/>
  <cols>
    <col min="1" max="1" width="26.42578125" customWidth="1"/>
    <col min="5" max="5" width="12" customWidth="1"/>
  </cols>
  <sheetData>
    <row r="1" spans="1:18" x14ac:dyDescent="0.25">
      <c r="A1" s="11" t="s">
        <v>13</v>
      </c>
      <c r="B1" s="11" t="s">
        <v>28</v>
      </c>
      <c r="C1" s="5"/>
      <c r="D1" s="5"/>
      <c r="E1" s="6" t="s">
        <v>14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x14ac:dyDescent="0.25">
      <c r="A2" s="9" t="s">
        <v>27</v>
      </c>
      <c r="B2" s="10">
        <v>0.08</v>
      </c>
      <c r="C2" s="5"/>
      <c r="D2" s="5"/>
      <c r="E2" s="6" t="s">
        <v>15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x14ac:dyDescent="0.25">
      <c r="A3" s="10" t="s">
        <v>31</v>
      </c>
      <c r="B3" s="10">
        <f>B4*B5/100</f>
        <v>5.7</v>
      </c>
      <c r="C3" s="5"/>
      <c r="D3" s="5"/>
      <c r="E3" s="5" t="s">
        <v>16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18" x14ac:dyDescent="0.25">
      <c r="A4" s="8" t="s">
        <v>32</v>
      </c>
      <c r="B4" s="7">
        <v>38</v>
      </c>
      <c r="C4" s="5"/>
      <c r="D4" s="5"/>
      <c r="E4" s="5" t="s">
        <v>17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x14ac:dyDescent="0.25">
      <c r="A5" s="8" t="s">
        <v>33</v>
      </c>
      <c r="B5" s="7">
        <v>15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5" t="s">
        <v>61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</sheetData>
  <sheetProtection password="CFE1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Komandiruotės ir kelionės LT</vt:lpstr>
      <vt:lpstr>Įkainiai ir sąrašas</vt:lpstr>
      <vt:lpstr>'Komandiruotės ir kelionės LT'!Print_Area</vt:lpstr>
    </vt:vector>
  </TitlesOfParts>
  <Company>LR valstybės kontrolė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Rasa Baltronaitė</cp:lastModifiedBy>
  <cp:lastPrinted>2016-04-26T06:54:01Z</cp:lastPrinted>
  <dcterms:created xsi:type="dcterms:W3CDTF">2013-08-05T08:40:37Z</dcterms:created>
  <dcterms:modified xsi:type="dcterms:W3CDTF">2016-05-31T12:24:39Z</dcterms:modified>
</cp:coreProperties>
</file>