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09154\Documents\REGIONO PLETROS PLANAS 2014-2020\Plano pakeitimas tarybai 20160613\"/>
    </mc:Choice>
  </mc:AlternateContent>
  <bookViews>
    <workbookView xWindow="0" yWindow="0" windowWidth="28800" windowHeight="11835" activeTab="7"/>
  </bookViews>
  <sheets>
    <sheet name="1 lentelė" sheetId="1" r:id="rId1"/>
    <sheet name="2 lentelė" sheetId="2" r:id="rId2"/>
    <sheet name="3 lentelė" sheetId="3" r:id="rId3"/>
    <sheet name="4 lentelė" sheetId="4" r:id="rId4"/>
    <sheet name="5 lentelė" sheetId="5" r:id="rId5"/>
    <sheet name="6 lentelė" sheetId="6" r:id="rId6"/>
    <sheet name="7 lentelė" sheetId="7" r:id="rId7"/>
    <sheet name="8 lentelė" sheetId="8" r:id="rId8"/>
  </sheets>
  <definedNames>
    <definedName name="_xlnm.Print_Area" localSheetId="0">'1 lentelė'!$A$1:$R$50</definedName>
    <definedName name="_xlnm.Print_Area" localSheetId="1">'2 lentelė'!$A$1:$S$109</definedName>
    <definedName name="_xlnm.Print_Area" localSheetId="2">'3 lentelė'!$A$1:$S$103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6" i="7" l="1"/>
  <c r="J7" i="7"/>
  <c r="J8" i="7"/>
  <c r="J9" i="7"/>
  <c r="J10" i="7"/>
  <c r="J11" i="7"/>
  <c r="J12" i="7"/>
  <c r="I6" i="7"/>
  <c r="I7" i="7"/>
  <c r="I8" i="7"/>
  <c r="I9" i="7"/>
  <c r="I10" i="7"/>
  <c r="I11" i="7"/>
  <c r="I12" i="7"/>
  <c r="H6" i="7"/>
  <c r="H7" i="7"/>
  <c r="H8" i="7"/>
  <c r="H9" i="7"/>
  <c r="H10" i="7"/>
  <c r="H11" i="7"/>
  <c r="H12" i="7"/>
  <c r="G6" i="7"/>
  <c r="G7" i="7"/>
  <c r="G8" i="7"/>
  <c r="G9" i="7"/>
  <c r="G10" i="7"/>
  <c r="G11" i="7"/>
  <c r="G12" i="7"/>
  <c r="F6" i="7"/>
  <c r="F7" i="7"/>
  <c r="F8" i="7"/>
  <c r="F9" i="7"/>
  <c r="F10" i="7"/>
  <c r="F11" i="7"/>
  <c r="F12" i="7"/>
  <c r="E6" i="7"/>
  <c r="E7" i="7"/>
  <c r="E8" i="7"/>
  <c r="E9" i="7"/>
  <c r="E10" i="7"/>
  <c r="E11" i="7"/>
  <c r="E12" i="7"/>
  <c r="J5" i="7"/>
  <c r="I5" i="7"/>
  <c r="H5" i="7"/>
  <c r="G5" i="7"/>
  <c r="F5" i="7"/>
  <c r="E5" i="7"/>
  <c r="K21" i="1" l="1"/>
  <c r="I21" i="1"/>
  <c r="G21" i="1"/>
  <c r="C15" i="5"/>
  <c r="C14" i="5"/>
  <c r="C13" i="5"/>
  <c r="C11" i="5"/>
  <c r="C12" i="5"/>
  <c r="C10" i="5"/>
  <c r="C9" i="5"/>
  <c r="C8" i="5"/>
  <c r="C7" i="5"/>
  <c r="C6" i="5"/>
  <c r="C5" i="5"/>
  <c r="C4" i="5"/>
  <c r="C3" i="5"/>
  <c r="J53" i="2" l="1"/>
  <c r="R21" i="1"/>
  <c r="J14" i="6" l="1"/>
  <c r="J13" i="6"/>
  <c r="J12" i="6"/>
  <c r="J11" i="6"/>
  <c r="J10" i="6"/>
  <c r="J8" i="6"/>
  <c r="J6" i="6"/>
  <c r="J32" i="2" l="1"/>
  <c r="J31" i="2"/>
  <c r="R50" i="1" l="1"/>
</calcChain>
</file>

<file path=xl/sharedStrings.xml><?xml version="1.0" encoding="utf-8"?>
<sst xmlns="http://schemas.openxmlformats.org/spreadsheetml/2006/main" count="3237" uniqueCount="596">
  <si>
    <t xml:space="preserve">                                                                                     PRIEMONIŲ PLANAS</t>
  </si>
  <si>
    <t>1 lentelė. Priemonės, joms įgyvendinti reikalingų lėšų poreikis ir finansavimo šaltiniai (Eur).</t>
  </si>
  <si>
    <t>2014 m.</t>
  </si>
  <si>
    <t>2015 m.</t>
  </si>
  <si>
    <t xml:space="preserve">2016 m. </t>
  </si>
  <si>
    <t>2017 m.</t>
  </si>
  <si>
    <t>2018 m.</t>
  </si>
  <si>
    <t>2019 m.</t>
  </si>
  <si>
    <t>2020 m.</t>
  </si>
  <si>
    <t>Iš viso 2014-2020 m.                          (be rezervinių projektų)</t>
  </si>
  <si>
    <t>Nr.</t>
  </si>
  <si>
    <t>Lėšų poreikis</t>
  </si>
  <si>
    <t>Iš viso</t>
  </si>
  <si>
    <t>ES lėšos</t>
  </si>
  <si>
    <t>1.1.</t>
  </si>
  <si>
    <t>Tikslas: Sumažinti regiono savivaldybių  išsivystymo disproporcijas, užtikrinti tolygią ir tvarią regiono plėtrą</t>
  </si>
  <si>
    <t>1.1.1.</t>
  </si>
  <si>
    <t>Uždavinys: Vystyti tikslines teritorijas regione</t>
  </si>
  <si>
    <t>1.1.1.1.</t>
  </si>
  <si>
    <t>Priemonė: Kompleksiškai plėtoti ir atnaujinti Klaipėdos miesto viešąją infrastruktūrą</t>
  </si>
  <si>
    <t>1.1.1.2.</t>
  </si>
  <si>
    <t>Priemonė: Kompleksiškai atnaujinti Šilutės miesto viešąją infrastruktūrą</t>
  </si>
  <si>
    <t>1.1.1.3.</t>
  </si>
  <si>
    <t xml:space="preserve">Priemonė: Skuodo rajono savivaldybės plėtra pereinamuoju laikotarpiu  </t>
  </si>
  <si>
    <t>1.1.2.</t>
  </si>
  <si>
    <t>Uždavinys: Kompleksiškai vystyti ir plėtoti kaimo vietoves</t>
  </si>
  <si>
    <t>1.1.2.1.</t>
  </si>
  <si>
    <t xml:space="preserve">Priemonė: Atnaujinti kaimo gyvenamąsias vietoves </t>
  </si>
  <si>
    <t>1.1.2.2.</t>
  </si>
  <si>
    <t>Priemonė: Remti kaimo atnaujinimą ir plėtrą – atnaujinti mažiau kaip 1 tūkst. gyventojų turinčių miestų, miestelių ir kaimų (iki 1 tūkst. gyv.) viešąją infrastruktūrą</t>
  </si>
  <si>
    <t>1.2.</t>
  </si>
  <si>
    <t>Tikslas: Pagerinti sąlygas regiono ekonominiam augimui ir integralumui</t>
  </si>
  <si>
    <t>1.2.1.</t>
  </si>
  <si>
    <t xml:space="preserve">Uždavinys: Pagerinti regiono savivaldybių bei bendrą regiono viešąją ekonominę infrastruktūrą ir paslaugas </t>
  </si>
  <si>
    <t>1.2.1.1.</t>
  </si>
  <si>
    <t>Priemonė: Diegti darnaus judumo priemones</t>
  </si>
  <si>
    <t>1.2.1.2.</t>
  </si>
  <si>
    <t xml:space="preserve">Priemonė: Vystyti vietinius kelius </t>
  </si>
  <si>
    <t>1.2.1.3.</t>
  </si>
  <si>
    <t xml:space="preserve">Priemonė: Atnaujinti vietinio susisiekimo viešojo transporto priemonių parką </t>
  </si>
  <si>
    <t>1.2.1.4.</t>
  </si>
  <si>
    <t>Priemonė: Rekonstruoti ir plėtoti pėsčiųjų ir dviračių takus</t>
  </si>
  <si>
    <t>1.2.1.5.</t>
  </si>
  <si>
    <t>1.2.1.6.</t>
  </si>
  <si>
    <t>1.2.1.7</t>
  </si>
  <si>
    <t>Priemonė: Tvarkyti paviršinių nuotekų sistemas</t>
  </si>
  <si>
    <t>1.2.1.8.</t>
  </si>
  <si>
    <t>Priemonė: Plėtoti atliekų surinkimo ir pirminio rūšiavimo infrastruktūrą, informuoti visuomenę</t>
  </si>
  <si>
    <t xml:space="preserve">Priemonė: Plėtoti savivaldybes jungiančių turizmo trasų ir turizmo maršrutų informacinę infrastruktūrą </t>
  </si>
  <si>
    <t>1.2.2.</t>
  </si>
  <si>
    <t>Uždavinys: Įdiegti aplinkos gerinimo ir aplinkos apsaugos priemones, padidinti energijos vartojimo efektyvumą, atsinaujinančių išteklių naudojimą</t>
  </si>
  <si>
    <t>1.2.2.1.</t>
  </si>
  <si>
    <t>Priemonė: Didinti savivaldybei priklausančių pastatų energetinį efektyvumą</t>
  </si>
  <si>
    <t>1.2.2.2.</t>
  </si>
  <si>
    <t>Priemonė: Didinti energijos gamybos efektyvumą privačiose namų valdose</t>
  </si>
  <si>
    <t>1.2.2.3.</t>
  </si>
  <si>
    <t xml:space="preserve">Priemonė: Tvarkyti ir atkurti natūralaus ar urbanizuoto kraštovaizdžio kompleksus ar atskirus elementus </t>
  </si>
  <si>
    <t>1.2.3.</t>
  </si>
  <si>
    <t>Uždavinys: Pagerinti kultūros ir paveldo objektų būklę, juos  pritaikyti kultūrinėms ir socialinėms reikmėms</t>
  </si>
  <si>
    <t>1.2.3.1.</t>
  </si>
  <si>
    <t>Priemonė: Aktualizuoti savivaldybių kultūros paveldo objektus</t>
  </si>
  <si>
    <t>1.2.3.2.</t>
  </si>
  <si>
    <t>Priemonė: Modernizuoti savivaldybių kultūros infrastruktūrą</t>
  </si>
  <si>
    <t>2.1.</t>
  </si>
  <si>
    <t>Tikslas: Pagerinti viešąjį valdymą savivaldybėse</t>
  </si>
  <si>
    <t xml:space="preserve">                                                                                                                                                                                                                                                                                                                                                                                                                                                                                                                                                                                                                                                  </t>
  </si>
  <si>
    <t>2.1.1.</t>
  </si>
  <si>
    <t>Uždavinys: Padidinti viešojo valdymo institucijų veiklos efektyvumą ir stiprinti institucinius gebėjimus</t>
  </si>
  <si>
    <t>2.1.1.1.</t>
  </si>
  <si>
    <t>Priemonė: Didinti savivaldybių išteklių valdymo efektyvumą, teikiamų paslaugų  kokybę, gerinant savivaldybių vadovų, valstybės tarnautojų ir darbuotojų kvalifikaciją</t>
  </si>
  <si>
    <t>2.1.1.2</t>
  </si>
  <si>
    <t>Priemonė: Gerinti paslaugų teikimo ir asmenų aptarnavimo kokybę savivaldybėse</t>
  </si>
  <si>
    <t>2.2.</t>
  </si>
  <si>
    <t>Tikslas: Pagerinti viešųjų paslaugų kokybę ir didinti jų prieinamumą visuomenei</t>
  </si>
  <si>
    <t>2.2.1.</t>
  </si>
  <si>
    <t>Uždavinys: Pagerinti savivaldybių ugdymo ir švietimo paslaugas</t>
  </si>
  <si>
    <t>2.2.1.1.</t>
  </si>
  <si>
    <t>Priemonė: Didinti mokyklų tinklo efektyvumą</t>
  </si>
  <si>
    <t>2.2.1.2.</t>
  </si>
  <si>
    <t>Priemonė: Didinti vaikų ikimokyklinio ir priešmokyklinio ugdymo prieinamumą</t>
  </si>
  <si>
    <t>2.2.1.3</t>
  </si>
  <si>
    <t>Priemonė: Tobulinti neformaliojo švietimo infrastruktūrą</t>
  </si>
  <si>
    <t>2.2.2.</t>
  </si>
  <si>
    <t>Uždavinys: Pagerinti savivaldybių pirminės sveikatos priežiūros infrastruktūrą, paslaugų prieinamumą ir kokybę</t>
  </si>
  <si>
    <t>2.2.2.1.</t>
  </si>
  <si>
    <t xml:space="preserve">Priemonė: Išsaugoti ir stiprinti gyventojų sveikatą, vykdyti ligų prevenciją </t>
  </si>
  <si>
    <t>2.2.2.2.</t>
  </si>
  <si>
    <t xml:space="preserve">Priemonė: Gerinti pirminės sveikatos priežiūros ir visuomenės sveikatos priežiūros kokybę  ir prieinamumą  </t>
  </si>
  <si>
    <t>2.2.3.</t>
  </si>
  <si>
    <t>Uždavinys: Modernizuoti socialinių paslaugų infrastruktūrą ir didinti prieinamumą, gerinti paslaugų kokybę</t>
  </si>
  <si>
    <t>2.2.3.1</t>
  </si>
  <si>
    <t>Priemonė: Plėtoti socialinių paslaugų infrastruktūrą</t>
  </si>
  <si>
    <t>2.2.3.2</t>
  </si>
  <si>
    <t>Priemonė: Plėtoti socialinio būsto fondą</t>
  </si>
  <si>
    <t>Iš viso planui įgyvendinti:</t>
  </si>
  <si>
    <t>2 lentelė. Projektams įgyvendinti reikalingų lėšų poreikis, finansavimo šaltiniai ir pagrindinių projektų įgyvendinimo etapų terminai.</t>
  </si>
  <si>
    <t>Požymiai</t>
  </si>
  <si>
    <t>Lėšų poreikis ir finansavimo šaltiniai (Eur)</t>
  </si>
  <si>
    <t>Projekto etapai</t>
  </si>
  <si>
    <t>Projektas</t>
  </si>
  <si>
    <t>Pareiškėjas</t>
  </si>
  <si>
    <t>Ministerija</t>
  </si>
  <si>
    <t>Įgyvendinimo teritorija</t>
  </si>
  <si>
    <t>Veiksmų programos įgyvendinimo plano priemonė arba Kaimo plėtros programos priemonė (Nr.)</t>
  </si>
  <si>
    <t>R/V*</t>
  </si>
  <si>
    <t>ITI**</t>
  </si>
  <si>
    <t>rez.***</t>
  </si>
  <si>
    <t>Iš viso:</t>
  </si>
  <si>
    <t>Savivaldybės biudžetas</t>
  </si>
  <si>
    <t>Valstybės biudžetas</t>
  </si>
  <si>
    <t>Privačios lėšos</t>
  </si>
  <si>
    <t>Kitos viešosios lėšos</t>
  </si>
  <si>
    <t>Įtraukimas į sąrašą (metai/mėnuo)</t>
  </si>
  <si>
    <t>Paraiškos pateikimas įgyvendinančiajai institucijai (metai/mėnuo)</t>
  </si>
  <si>
    <t>Finansavimo sutarties sudarymas (metai/mėnuo)</t>
  </si>
  <si>
    <t>Projekto užbaigimas (metai)</t>
  </si>
  <si>
    <t>1.1.1.1</t>
  </si>
  <si>
    <t>1.1.1.1.1</t>
  </si>
  <si>
    <t>Naujo tilto su pakeliamu mechanizmu per Danę statyba ir prieigų sutvarkymas Danės pakrantėje</t>
  </si>
  <si>
    <t>Klaipėdos m. savivaldybės administracija</t>
  </si>
  <si>
    <t>VRM</t>
  </si>
  <si>
    <t>Klaipėdos miestas</t>
  </si>
  <si>
    <t>07.1.1-CPVA-R-904</t>
  </si>
  <si>
    <t>R</t>
  </si>
  <si>
    <t>ITI</t>
  </si>
  <si>
    <t>2016-07</t>
  </si>
  <si>
    <t>2016-09</t>
  </si>
  <si>
    <t xml:space="preserve"> 2016-12</t>
  </si>
  <si>
    <t>1.1.1.1.2</t>
  </si>
  <si>
    <t>Danės upės krantinių rekonstrukcija (nuo Biržos tilto) ir prieigų (Danės skvero su fontanais) sutvarkymas</t>
  </si>
  <si>
    <t>2017-02</t>
  </si>
  <si>
    <t>2017-09</t>
  </si>
  <si>
    <t xml:space="preserve"> 2017-12</t>
  </si>
  <si>
    <t>1.1.1.1.3</t>
  </si>
  <si>
    <t>Turgaus aikštės su prieigomis sutvarkymas, pritaikant verslo, turizmo, bendruomenės poreikiams</t>
  </si>
  <si>
    <t>2018-10</t>
  </si>
  <si>
    <t>2019-03</t>
  </si>
  <si>
    <t>2019-06</t>
  </si>
  <si>
    <t>1.1.1.1.4</t>
  </si>
  <si>
    <t>Atgimimo aikštės sutvarkymas, didinant patrauklumą investicijoms, skatinant lankytojų srautus</t>
  </si>
  <si>
    <t>2017-05</t>
  </si>
  <si>
    <t>2018-08</t>
  </si>
  <si>
    <t>2018-11</t>
  </si>
  <si>
    <t>1.1.1.1.5</t>
  </si>
  <si>
    <t>Bastionų komplekso (Jono kalnelio) ir jo prieigų sutvarkymas, sukuriant išskirtinį kultūros ir turizmo traukos centrą bei skatinant smulkųjį ir vidutinį verslą</t>
  </si>
  <si>
    <t>2016-12</t>
  </si>
  <si>
    <t>1.1.1.1.6</t>
  </si>
  <si>
    <t>Viešosios erdvės prie buvusio „Vaidilos“ kino teatro konversija</t>
  </si>
  <si>
    <t>2018-03</t>
  </si>
  <si>
    <t>2018-05</t>
  </si>
  <si>
    <t>1.1.1.1.7</t>
  </si>
  <si>
    <t>Pėsčiųjų tako sutvarkymas palei Taikos pr. nuo Sausio 15-osios iki Kauno g., paverčiant viešąja erdve, pritaikyta gyventojams bei smulkiajam ir vidutiniam verslui</t>
  </si>
  <si>
    <t>2018-02</t>
  </si>
  <si>
    <t>2018-04</t>
  </si>
  <si>
    <t>2018-07</t>
  </si>
  <si>
    <t>1.1.1.1.8</t>
  </si>
  <si>
    <t>Ąžuolyno giraitės sutvarkymas, gerinant gamtinę aplinką ir skatinant aktyvų laisvalaikį bei lankytojų srautus</t>
  </si>
  <si>
    <t>2017-06</t>
  </si>
  <si>
    <t>2017-08</t>
  </si>
  <si>
    <t>2017-11</t>
  </si>
  <si>
    <t>1.1.1.1.9</t>
  </si>
  <si>
    <t>Trinyčių tvenkinio teritorijos sutvarkymas, gerinant gamtinę aplinką ir skatinant lankytojų srautus</t>
  </si>
  <si>
    <t>2017-03</t>
  </si>
  <si>
    <t>1.1.1.1.10</t>
  </si>
  <si>
    <t>Klaipėdos daugiafunkcinio sveikatingumo centro statyba</t>
  </si>
  <si>
    <t>07.1.1.-CPVA-V-906</t>
  </si>
  <si>
    <t>V</t>
  </si>
  <si>
    <t>2016-03</t>
  </si>
  <si>
    <t>2016-04</t>
  </si>
  <si>
    <t>1.1.1.1.11</t>
  </si>
  <si>
    <t>Futbolo mokyklos ir baseino pastatų konversija</t>
  </si>
  <si>
    <t>1.1.1.1.12</t>
  </si>
  <si>
    <t>Kompleksinis tikslinės teritorijos daugiabučių namų kiemų tvarkymas</t>
  </si>
  <si>
    <t>2017-07</t>
  </si>
  <si>
    <t>2018-01</t>
  </si>
  <si>
    <t>1.1.1.2</t>
  </si>
  <si>
    <t>1.1.1.2.1</t>
  </si>
  <si>
    <t>Šilutės miesto Šilokarčemos kvartalo kompleksinis             sutvarkymas</t>
  </si>
  <si>
    <t>Šilutės raj. savivaldybės administracija</t>
  </si>
  <si>
    <t>Šilutės miestas</t>
  </si>
  <si>
    <t>07.1.1-CPVA-R-905</t>
  </si>
  <si>
    <t>2016-10</t>
  </si>
  <si>
    <t>2019</t>
  </si>
  <si>
    <t>1.1.1.2.2</t>
  </si>
  <si>
    <t>Šilutės H. Šojaus dvaro parko teritorijos sutvarkymas ir pritaikymas rekreacijai</t>
  </si>
  <si>
    <t>1.1.1.2.3</t>
  </si>
  <si>
    <t xml:space="preserve">Šilutės miesto Lietuvininkų g. ir Tilžės g. gretutinių teritorijų viešųjų erdvių sutvarkymas, suformuojant rekreacijai ir aktyviai miestiečių veiklai patrauklias erdves </t>
  </si>
  <si>
    <t>2017-04</t>
  </si>
  <si>
    <t>2020</t>
  </si>
  <si>
    <t>1.1.1.2.4</t>
  </si>
  <si>
    <t>Šilutės miesto istorinio parko infrastruktūros (kartu panaudojant Šilutės miesto stadiono infrastruktūrą) sutvarkymas, sukuriant sąlygas aktyviam poilsiui, sveikatingumo renginiams</t>
  </si>
  <si>
    <t>1.1.1.2.5</t>
  </si>
  <si>
    <t>Daugiabučių gyvenamųjų namų kvartalo, esančio Šilutės mieste, tarp Parko g., Lietuvininkų g. ir Liepų g., kompleksinis sutvarkymas</t>
  </si>
  <si>
    <t>1.1.1.2.6</t>
  </si>
  <si>
    <t>Šilutės kultūros ir pramogų centro ir bibliotekos pastato, esančio Tilžės g. 12, pritaikymas bendruomenės poreikiams</t>
  </si>
  <si>
    <t>1.1.1.3</t>
  </si>
  <si>
    <t>1.1.1.3.1</t>
  </si>
  <si>
    <t>Skuodo miesto Žydų kvartalo sutvarkymas: dangų įrengimas ir apšvietimo sistemos modernizavimas</t>
  </si>
  <si>
    <t xml:space="preserve">Skuodo raj. savivaldybės administracija </t>
  </si>
  <si>
    <t>Skuodo miestas</t>
  </si>
  <si>
    <t>07.1.1-CPVA-V-903</t>
  </si>
  <si>
    <t>2016-05</t>
  </si>
  <si>
    <t>2016-11</t>
  </si>
  <si>
    <t>1.1.1.3.2</t>
  </si>
  <si>
    <t>Skuodo miesto turgaus aikštės sutvarkymas (dangos ir apšvietimo sistemos modernizavimas, prekybos paviljonų statyba)</t>
  </si>
  <si>
    <t>1.1.2</t>
  </si>
  <si>
    <t>1.1.2.1</t>
  </si>
  <si>
    <t>1.1.2.1.1</t>
  </si>
  <si>
    <t>Priekulės miesto atvirų viešųjų erdvių kokybės gerinimas</t>
  </si>
  <si>
    <t>Klaipėdos raj. savivaldybės administracija</t>
  </si>
  <si>
    <t>Priekulės miestas</t>
  </si>
  <si>
    <t>08.2.1-CPVA-R-908</t>
  </si>
  <si>
    <t>2015-12</t>
  </si>
  <si>
    <t>2016-08</t>
  </si>
  <si>
    <t>2018</t>
  </si>
  <si>
    <t>1.1.2.1.2</t>
  </si>
  <si>
    <t>Vėžaičių dvaro parko teritorijos pritaikymas viešiesiems poreikiams</t>
  </si>
  <si>
    <t>Vėžaičių miestelis</t>
  </si>
  <si>
    <t>1.1.2.1.3</t>
  </si>
  <si>
    <t>Salantų gyvenvietės kompleksinis atnaujinimas</t>
  </si>
  <si>
    <t>Kretingos raj. savivaldybės administracija</t>
  </si>
  <si>
    <t>Salantų miestas</t>
  </si>
  <si>
    <t>1.1.2.1.4</t>
  </si>
  <si>
    <t>Darbėnų gyvenvietės kompleksinis atnaujinimas</t>
  </si>
  <si>
    <t>Darbėnų miestelis</t>
  </si>
  <si>
    <t>1.1.2.1.5</t>
  </si>
  <si>
    <t xml:space="preserve">Kūlupėnų gyvenvietės kompleksinis atnaujinimas </t>
  </si>
  <si>
    <t>Kūlupėnų kaimas</t>
  </si>
  <si>
    <t>1.1.2.1.6</t>
  </si>
  <si>
    <t xml:space="preserve">Mosėdžio miestelio bendruomeninės infrastruktūros atnaujinimas </t>
  </si>
  <si>
    <t xml:space="preserve">Skuodo raj. savivaldybes administracija </t>
  </si>
  <si>
    <t>Mosėdžio miestelis</t>
  </si>
  <si>
    <t>1.1.2.1.7</t>
  </si>
  <si>
    <t>Švėkšnos miestelio infrastruktūros atnaujinimas</t>
  </si>
  <si>
    <t>Švėkšnos miestelis</t>
  </si>
  <si>
    <t>1.1.2.1.8</t>
  </si>
  <si>
    <t>Rusnės miestelio infrastruktūros atnaujinimas</t>
  </si>
  <si>
    <t>Rusnės miestelis</t>
  </si>
  <si>
    <t>2017-01</t>
  </si>
  <si>
    <t>1.1.2.1.9</t>
  </si>
  <si>
    <t>Žemaičių Naumiesčio miestelio infrastruktūros atnaujinimas</t>
  </si>
  <si>
    <t>Ž.Naumiesčio miestelis</t>
  </si>
  <si>
    <t>2017-10</t>
  </si>
  <si>
    <t>1.1.2.1.10</t>
  </si>
  <si>
    <t>Priekulės Vingio parko sutvarkymas</t>
  </si>
  <si>
    <t>rez.</t>
  </si>
  <si>
    <t>1.1.2.1.11</t>
  </si>
  <si>
    <t>Vydmantų gyvenvietės kompleksinis atnaujinimas</t>
  </si>
  <si>
    <t>Vydmantų kaimas</t>
  </si>
  <si>
    <t>2016-01</t>
  </si>
  <si>
    <t>Priemonė: Remti kaimo atnaujinimą ir plėtrą – atnaujinti mažiau kaip 1 tūkst. gyventojų turinčių miestų, miestelių ir kaimų (iki 1 tūkst. gyv.) viešąją infrastruktūrąinfrastruktūrą</t>
  </si>
  <si>
    <t>1.2.1.2</t>
  </si>
  <si>
    <t>Priemonė: Vystyti vietinius kelius</t>
  </si>
  <si>
    <t xml:space="preserve">Priemonė: Atnaujinti vietinio susisiekimo viešojo transporto priemonių parką  </t>
  </si>
  <si>
    <t>Priemonė: Renovuoti  ir plėtoti geriamojo vandens tiekimo ir  nuotekų tvarkymo sistemas</t>
  </si>
  <si>
    <t>1.2.1.5.1</t>
  </si>
  <si>
    <t>Geriamojo vandens tiekimo ir nuotekų tvarkymo infrastruktūros rekonstravimas ir plėtra Klaipėdos mieste</t>
  </si>
  <si>
    <t>AB „Klaipėdos vanduo“</t>
  </si>
  <si>
    <t>AM</t>
  </si>
  <si>
    <t>05.3.2-APVA-R-014</t>
  </si>
  <si>
    <t>-</t>
  </si>
  <si>
    <t>1.2.1.5.2</t>
  </si>
  <si>
    <t>Geriamojo vandens tiekimo ir nuotekų tvarkymo infrastruktūros rekonstravimas ir plėtra Klaipėdos rajone</t>
  </si>
  <si>
    <t>Klaipėdos rajonas</t>
  </si>
  <si>
    <t>1.2.1.5.3</t>
  </si>
  <si>
    <t>Geriamojo vandens tiekimo ir nuotekų tvarkymo infrastruktūros rekonstravimas ir plėtra Kretingos rajone</t>
  </si>
  <si>
    <t>1.2.1.5.4</t>
  </si>
  <si>
    <t>Nuotekų siurblinės Nr. 4, Vytauto g. 1A ir spaudiminių linijų rekonstrukcija</t>
  </si>
  <si>
    <t>Palangos miestas</t>
  </si>
  <si>
    <t>2016-06</t>
  </si>
  <si>
    <t>1.2.1.5.5</t>
  </si>
  <si>
    <t>Geriamojo vandens tiekimo ir nuotekų tvarkymo sistemų renovavimas ir plėtra Šilutės rajono savivaldybėje (Šilutės mieste, Vilkyčių, Degučių, Laučių ir Gardamo k.)</t>
  </si>
  <si>
    <t>UAB „Šilutės vandenys“</t>
  </si>
  <si>
    <t xml:space="preserve">                     -     </t>
  </si>
  <si>
    <t>1.2.1.5.6</t>
  </si>
  <si>
    <t>Geriamojo vandens tiekimo ir nuotekų tvarkymo infrastruktūros rekonstravimas ir plėtra Klaipėdos rajone (II etapas)</t>
  </si>
  <si>
    <t>Klaipėdos miestas ir rajonas</t>
  </si>
  <si>
    <t>1.2.1.5.7</t>
  </si>
  <si>
    <t>Vandens gerinimo įrenginių įrengimas Darbėnų miestelyje, Kretingos r.</t>
  </si>
  <si>
    <t>Kretingos rajonas</t>
  </si>
  <si>
    <t>1.2.1.5.8</t>
  </si>
  <si>
    <t>Neringos vandentiekio tinklų rekonstrukcija Preiloje ir  nuotekų tinklų plėtra Juodkrantėje</t>
  </si>
  <si>
    <t xml:space="preserve">Neringos savivaldybė
</t>
  </si>
  <si>
    <t>1.2.1.6</t>
  </si>
  <si>
    <t>1.2.1.6.1</t>
  </si>
  <si>
    <t>05-1.1-APVA-R-007</t>
  </si>
  <si>
    <t>1.2.1.7.</t>
  </si>
  <si>
    <t>1.2.1.7.1</t>
  </si>
  <si>
    <t>Požeminių, pusiau požeminių bei kitų konteinerių įsigijimas ir konteinerių aikštelių įrengimas</t>
  </si>
  <si>
    <t>UAB  „Klaipėdos regiono atliekų tvarkymo centras“</t>
  </si>
  <si>
    <t>05.2.1-APVA-R-008</t>
  </si>
  <si>
    <t>1.2.1.7.2</t>
  </si>
  <si>
    <t>Komunalinių atliekų rūšiuojamojo surinkimo infrastruktūros plėtra Klaipėdos rajone</t>
  </si>
  <si>
    <t>1.2.1.7.3</t>
  </si>
  <si>
    <t>Komunalinių atliekų rūšiuojamojo surinkimo infrastruktūros plėtra Kretingos rajone</t>
  </si>
  <si>
    <t>1.2.1.7.4</t>
  </si>
  <si>
    <t>Atliekų rūšiavimo konteinerių infrastruktūros plėtra Neringoje</t>
  </si>
  <si>
    <t>1.2.1.7.5</t>
  </si>
  <si>
    <t xml:space="preserve">Komunalinių atliekų rūšiuojamojo surinkimo infrastruktūros plėtra Palangos mieste </t>
  </si>
  <si>
    <t xml:space="preserve">Palangos miesto savivaldybės administracija </t>
  </si>
  <si>
    <t>1.2.1.7.6</t>
  </si>
  <si>
    <t xml:space="preserve">Komunalinių atliekų rūšiuojamojo surinkimo infrastruktūros plėtra Skuodo rajone </t>
  </si>
  <si>
    <t xml:space="preserve">Skuodo rajonas </t>
  </si>
  <si>
    <t>1.2.1.7.7</t>
  </si>
  <si>
    <t>Komunalinių atliekų rūšiuojamojo surinkimo infrastruktūros plėtra Šilutės rajono savivaldybėje</t>
  </si>
  <si>
    <t>Šilutės rajonas</t>
  </si>
  <si>
    <t>1.2.2.1</t>
  </si>
  <si>
    <t>1.2.2.2</t>
  </si>
  <si>
    <t>1.2.2.3</t>
  </si>
  <si>
    <t>1.2.3.1</t>
  </si>
  <si>
    <t>1.2.3.2</t>
  </si>
  <si>
    <t>2.1.1.1</t>
  </si>
  <si>
    <t>2.2.1.2</t>
  </si>
  <si>
    <t>2.2.3.2.1</t>
  </si>
  <si>
    <t xml:space="preserve"> Savivaldybės socialinio būsto fondo gyvenamųjų namų statyba žemės sklypuose Irklų g. 1, Rambyno 14a</t>
  </si>
  <si>
    <t>SADM</t>
  </si>
  <si>
    <t xml:space="preserve">Klaipėdos miestas </t>
  </si>
  <si>
    <t xml:space="preserve">08.1.2-CPVA-R-408 </t>
  </si>
  <si>
    <t xml:space="preserve"> 2016-03</t>
  </si>
  <si>
    <t xml:space="preserve"> 2016-06</t>
  </si>
  <si>
    <t xml:space="preserve">2016-09 </t>
  </si>
  <si>
    <t>2.2.3.2.2</t>
  </si>
  <si>
    <t>Klaipėdos rajono savivaldybės socialinio būsto fondo plėtra</t>
  </si>
  <si>
    <t>2.2.3.2.3</t>
  </si>
  <si>
    <t>Socialinio būsto fondo plėtra Kretingos rajono savivaldybėje</t>
  </si>
  <si>
    <t>2.2.3.2.4</t>
  </si>
  <si>
    <t>Socialinio būsto statyba</t>
  </si>
  <si>
    <t xml:space="preserve">Neringos savivaldybės administracija
</t>
  </si>
  <si>
    <t>2.2.3.2.5</t>
  </si>
  <si>
    <t>Socialinio būsto fondo plėtra Palangos miesto savivaldybėje</t>
  </si>
  <si>
    <t>Palangos miesto savivaldybės administracija</t>
  </si>
  <si>
    <t>2.2.3.2.6</t>
  </si>
  <si>
    <t>Socialinio būsto fondo plėtra Skuodo rajono savivaldybėje</t>
  </si>
  <si>
    <t xml:space="preserve">Skuodo miestas </t>
  </si>
  <si>
    <t>2.2.3.2.7</t>
  </si>
  <si>
    <t>Socialinių būstų įsigijimas Šilutės rajono savivaldybėje</t>
  </si>
  <si>
    <t>Šilutės raj. savivaldybė</t>
  </si>
  <si>
    <t>08.1.2-CPVA-R-408</t>
  </si>
  <si>
    <t>Sutrumpinimų paaiškinimai:</t>
  </si>
  <si>
    <t>SADM - Socialinės apsaugos ir darbo ministerija</t>
  </si>
  <si>
    <t>AM - Aplinkos ministerija</t>
  </si>
  <si>
    <t>SAM - Sveikatos apsaugos ministerija</t>
  </si>
  <si>
    <t>LAKD - Lietuvos automobilių kelių direkcija</t>
  </si>
  <si>
    <t>SM - Susisiekimo ministerija</t>
  </si>
  <si>
    <t>ITI – projektas, įgyvendinamas pagal integruotą teritorijos (-ų) vystymo programą</t>
  </si>
  <si>
    <t>ŠMM - Švietimo ir mokslo ministerija</t>
  </si>
  <si>
    <t xml:space="preserve">R – regiono projektas, </t>
  </si>
  <si>
    <t>V - valstybinis projektas</t>
  </si>
  <si>
    <t>V – valstybės projektas</t>
  </si>
  <si>
    <t>VRM - Vidaus reikalų ministerija</t>
  </si>
  <si>
    <t>*** rez. – rezervinis projektas</t>
  </si>
  <si>
    <t>KM - Kultūros ministerija</t>
  </si>
  <si>
    <t>KMSA - Klaipėdos miesto savivaldybės administracija</t>
  </si>
  <si>
    <t>R- regioninis  projektas</t>
  </si>
  <si>
    <t>rez. – rezervinis projektas</t>
  </si>
  <si>
    <t>3 lentelė. Projektams priskirtos veiklų grupės.</t>
  </si>
  <si>
    <t>Veiksmų programos įgyvendinimo plano priemonė arba  Kaimo plėtros programos priemonė (Nr.)</t>
  </si>
  <si>
    <t>R/V</t>
  </si>
  <si>
    <t>Kodas*</t>
  </si>
  <si>
    <t>Pagrindinė veiklų grupė (pavadinimas)</t>
  </si>
  <si>
    <t>Kodas (I)</t>
  </si>
  <si>
    <t>Susijusi veiklų grupė (I) (pavadinimas)</t>
  </si>
  <si>
    <t>Kodas (II)</t>
  </si>
  <si>
    <t>Susijusi veiklų grupė (II) (pavadinimas)</t>
  </si>
  <si>
    <t>Kodas (III)</t>
  </si>
  <si>
    <t>Susijusi veiklų grupė (III) (pavadinimas)</t>
  </si>
  <si>
    <t>Kodas (IV)</t>
  </si>
  <si>
    <t>Susijusi veiklų grupė (IV) (pavadinimas)</t>
  </si>
  <si>
    <t>1.1</t>
  </si>
  <si>
    <t>Tikslas:  Sumažinti regiono savivaldybių  išsivystymo disproporcijas, užtikrinti tolygią ir tvarią regiono plėtrą</t>
  </si>
  <si>
    <t>1.1.1</t>
  </si>
  <si>
    <t>Kitos viešosios infrastruktūros modernizavimas (viešosios erdvės): visuomeninės, komercinės ir bendro naudojimo paskirties teritorijos</t>
  </si>
  <si>
    <t>Danės upės krantinių rekonstrukcija palei Danę (nuo Biržos tilto), skatinant verslumą (turizmą, smulkiąją žvejybą ir pan.), ir prieigų sutvarkymas (Danės skveras su fontanais)</t>
  </si>
  <si>
    <t>Jono kalnelio ir prieigų sutvarkymas, sukuriant išskirtinį kultūros ir turizmo traukos centrą bei skatinant smulkųjį ir vidutinį verslą</t>
  </si>
  <si>
    <t>Viešosios erdvės prie buvusio „Vaidilos“ kino teatro konversija (kūrybinės idėjos konkurso pagrindu)</t>
  </si>
  <si>
    <t>Kitos viešosios infrastruktūros modernizavimas (viešosios erdvės): gyvenamosios paskirties teritorijos</t>
  </si>
  <si>
    <t>Kitos viešosios infrastruktūros modernizavimas (viešosios erdvės): rekreacinės teritorijos ir gamtinis karkasas</t>
  </si>
  <si>
    <t>Klaipėdos miesto baseino (50 m) su sveikatingumo centru statyba</t>
  </si>
  <si>
    <t>07.1.1</t>
  </si>
  <si>
    <t>Kitos viešosios infrastruktūros modernizavimas (pastatai ir statiniai): sveikatinimo ir sporto objektai</t>
  </si>
  <si>
    <t>Futbolo mokyklos ir baseino pastatų konversija (taikant modernias technologijas ir atsinaujinančius energijos šaltinius), įkuriant sporto paslaugų kompleksą, skirtą įvairių amžiaus grupių kvartalo gyventojams ir sporto bendruomenei (Paryžiaus Komunos g. 16A)</t>
  </si>
  <si>
    <t>Bandomasis projektas – kompleksinis kiemų tvarkymas (automobilių statymo vietų, vaikų žaidimų aikštelių ir pan. įrengimas), prioritetą teikiant renovaciją atliekantiems (atlikusiems) namams</t>
  </si>
  <si>
    <t>Šilokarčemos kvartalo kompleksinis sutvarkymas</t>
  </si>
  <si>
    <t>Kitos viešosios infrastruktūros modernizavimas (pastatai ir statiniai): kultūros objektai</t>
  </si>
  <si>
    <t>Lietuvininkų g. ir Tilžės g. gretutinių teritorijų viešųjų erdvių sutvarkymas, suformuojant rekreacijai ir aktyviai miestiečių veiklai patrauklias erdves (Šilutės rajono savivaldybės aikštė, Šilutės miesto senųjų evangelikų liuteronų kapinės, H. Zudermano skvero sutvarkymas, skvero, esančio prie Šilutės muziejaus pastato Lietuvininkų g. 36, sutvarkymas)</t>
  </si>
  <si>
    <t>Šilutės miesto istorinio parko infrastruktūros (panaudojant Šilutės miesto stadiono infrastruktūrą) sutvarkymas, sukuriant sąlygas aktyviam poilsiui, sveikatingumo renginiams</t>
  </si>
  <si>
    <t>Daugiabučių gyvenamųjų namų kvartalo, esančio Šilutės mieste, tarp Parko g., Lietuvininkų g. ir Liepų g., kompleksinis sutvarkymas, vykdant bendrai naudojamų teritorijų ir viešosios infrastruktūros atnaujinimą</t>
  </si>
  <si>
    <t>Šilutės kultūros ir pramogų centro ir bibliotekos pastato, esančio Tilžės g. 12, modernizavimas, pritaikant bendruomenės poreikiams</t>
  </si>
  <si>
    <t>„Žydų kvartalo" rekonstrukcija: dangos ir apšvietimo sistemos modernizavimas</t>
  </si>
  <si>
    <t>Skuodo raj. savivaldybės administracija</t>
  </si>
  <si>
    <t>Turgaus aikštės sutvarkymas: dangos ir apšvietimo sistemos modernizavimas, prekybos paviljonų statyba</t>
  </si>
  <si>
    <t>Priemonė: Atnaujinti kaimo gyvenamąsias vietoves</t>
  </si>
  <si>
    <t>Kūlupėnų gyvenvietės kompleksinis atnaujinimas</t>
  </si>
  <si>
    <t>Mosėdžio miestelio bendruomeninės infrastruktūros atnaujinimas</t>
  </si>
  <si>
    <t>Skuodo raj. savivaldybes administracija</t>
  </si>
  <si>
    <t>Žemaičių Naumiesčio miestelis</t>
  </si>
  <si>
    <t>1.1.2.2</t>
  </si>
  <si>
    <t xml:space="preserve">Priemonė: Remti kaimo atnaujinimą ir plėtrą – atnaujinti mažiau kaip 1 tūkst. gyventojų turinčių miestų, miestelių ir kaimų (iki 1 tūkst. gyv.) viešąją infrastruktūrą </t>
  </si>
  <si>
    <t>1.2</t>
  </si>
  <si>
    <t>Tikslas:  Pagerinti sąlygas regiono ekonominiam augimui ir integralumui</t>
  </si>
  <si>
    <t>1.2.1</t>
  </si>
  <si>
    <t>Uždavinys: Pagerinti regiono savivaldybių bei bendrą regiono viešąją ekonominę infrastruktūrą ir paslaugas</t>
  </si>
  <si>
    <t>1.2.1.1</t>
  </si>
  <si>
    <t>Priemonė: Pagerinti vietinių kelių techninius parametrus ir eismo saugą</t>
  </si>
  <si>
    <t>1.2.1.3</t>
  </si>
  <si>
    <t>1.2.1.4</t>
  </si>
  <si>
    <t>1.2.1.5</t>
  </si>
  <si>
    <t>Vandentvarka (esamų geriamo vandens ir nuotekų tinklų modernizavimas)</t>
  </si>
  <si>
    <t>Skuodo rajonas</t>
  </si>
  <si>
    <t>Neringos savivaldybė</t>
  </si>
  <si>
    <t>AB "Klaipėdos vanduo"</t>
  </si>
  <si>
    <t>Vandentvarka (naujų tinklų įrengimas)</t>
  </si>
  <si>
    <t>Konteinerių aikštelių su pusiau požeminiais mišrių komunalinių atliekų ir antrinių žaliavų surinkimo konteineriais įrengimas</t>
  </si>
  <si>
    <t>UAB Klaipėdos regiono atliekų tvarkymo centras</t>
  </si>
  <si>
    <t>Atliekų tvarkymas (mažinimo, rūšiavimo ir perdirbimo skatinimo priemonės)</t>
  </si>
  <si>
    <t>Pusiau požeminių komunalinių atliekų surinkimo aikštelių projektavimas ir įrengimas</t>
  </si>
  <si>
    <t>VšĮ Gargždų švara</t>
  </si>
  <si>
    <t>Biologinių atliekų surinkimo ir/ar kompostavimo priemonių individualioms valdoms plėtra</t>
  </si>
  <si>
    <t>Visuomenės informavimas atliekų prevencijos ir tvarkymo klausimais</t>
  </si>
  <si>
    <t>Komunalinių atliekų rūšiuojamojo surinkimo infrastruktūros plėtra Palangos mieste</t>
  </si>
  <si>
    <t>Komunalinių atliekų rūšiuojamojo surinkimo infrastruktūros plėtra Skuodo rajone</t>
  </si>
  <si>
    <t>Skuodo raj. savivaldybės dministracija</t>
  </si>
  <si>
    <t>Požeminių buitinių ir rūšiavimo konteinerių įrengimas Šilutės rajono teritorijoje</t>
  </si>
  <si>
    <t>UAB „Klaipėdos regiono atliekų centras“</t>
  </si>
  <si>
    <t>Kompostavimo konteinerių plėtra Šilutės rajono savivaldybėje</t>
  </si>
  <si>
    <t>1.2.1.9</t>
  </si>
  <si>
    <t>Priemonė: Plėtoti savivaldybes jungiančių turizmo trasų ir turizmo maršrutų informacinę infrastruktūrą</t>
  </si>
  <si>
    <t>1.2.2</t>
  </si>
  <si>
    <t>Uždavinys: Įdiegti aplinkos gerinimo ir aplinkos apsaugos priemones, didinti energijos vartojimo efektyvumą, atsinaujinančių išteklių naudojimą</t>
  </si>
  <si>
    <t>Priemonė: Tvarkyti ir atkurti natūralaus ar urbanizuoto kraštovaizdžio kompleksus ar atskirus elementus</t>
  </si>
  <si>
    <t>2.1</t>
  </si>
  <si>
    <t>Tikslas:  Pagerinti viešąjį valdymą savivaldybėse</t>
  </si>
  <si>
    <t>2.1.1</t>
  </si>
  <si>
    <t>2.2</t>
  </si>
  <si>
    <t>Tikslas:  Pagerinti viešųjų paslaugų kokybę ir didinti jų prieinamumą visuomenei</t>
  </si>
  <si>
    <t>2.2.1</t>
  </si>
  <si>
    <t>2.2.1.1</t>
  </si>
  <si>
    <t>2.2.2</t>
  </si>
  <si>
    <t>2.2.2.1</t>
  </si>
  <si>
    <t>Priemonė: Išsaugoti ir stiprinti gyventojų sveikatą, vykdyti ligų prevenciją (08.4.2-ESFA-R-626)</t>
  </si>
  <si>
    <t>2.2.2.2</t>
  </si>
  <si>
    <t>Priemonė: Gerinti pirminės sveikatos priežiūros ir visuomenės sveikatos priežiūros kokybę  ir prieinamumą  (08.1.3-CPVA-R-609)</t>
  </si>
  <si>
    <t>2.2.3</t>
  </si>
  <si>
    <t>Savivaldybės socialinio būsto fondo gyvenamojo namo statyba žemės sklype Irklų g. 1</t>
  </si>
  <si>
    <t>Socialinio būsto įsigijimas</t>
  </si>
  <si>
    <t>Savivaldybės socialinio būsto fondo gyvenamojo namo statyba žemės sklype Rambyno g. 14 a</t>
  </si>
  <si>
    <t>Klaipėdos rajono savivaldybės socialinio būsto fondo plėtra, įsigyjant būstus Gargžduose ir aplinkinėse seniūnijose</t>
  </si>
  <si>
    <t>Socialinių būstų fondo plėtra Kretingos rajono savivaldybėje</t>
  </si>
  <si>
    <t>Neringos savivaldybės administracija</t>
  </si>
  <si>
    <t>Socialinio būsto įsigijimas pažeidžiamoms gyventojų grupėms</t>
  </si>
  <si>
    <t>Socialinio būsto plėtra Skuodo rajone</t>
  </si>
  <si>
    <t>2.2.3.2.8</t>
  </si>
  <si>
    <t>4 lentelė. Projektams priskirti produkto vertinimo kriterijai.</t>
  </si>
  <si>
    <t>Kodas (I)*</t>
  </si>
  <si>
    <t>Produkto vertinimo kriterijus (I) (pavadinimas)</t>
  </si>
  <si>
    <t>Siekiama reikšmė (I)</t>
  </si>
  <si>
    <t>Produkto vertinimo kriterijus (II) (pavadinimas)</t>
  </si>
  <si>
    <t>Siekiama reikšmė (II)</t>
  </si>
  <si>
    <t>Produkto vertinimo kriterijus (III) (pavadinimas)</t>
  </si>
  <si>
    <t>Siekiama reikšmė (III)</t>
  </si>
  <si>
    <t>Produkto vertinimo kriterijus (IV) (pavadinimas)</t>
  </si>
  <si>
    <t>Siekiama reikšmė (IV)</t>
  </si>
  <si>
    <t>Kodas (V)</t>
  </si>
  <si>
    <t>Produkto vertinimo kriterijus (V) (pavadinimas)</t>
  </si>
  <si>
    <t>Siekiama reikšmė (V)</t>
  </si>
  <si>
    <t xml:space="preserve">Naujo tilto su pakeliamu mechanizmu per Danę statyba ir prieigų sutvarkymas </t>
  </si>
  <si>
    <t>P.B.238</t>
  </si>
  <si>
    <t xml:space="preserve">Sukurtos arba atnaujintos atviros erdvės miestų vietovėse, kv. m. </t>
  </si>
  <si>
    <t>07.1.1-CPVA-V-906</t>
  </si>
  <si>
    <t>P.B.239</t>
  </si>
  <si>
    <t>Pastatyti arba atnaujinti viešieji arba komerciniai pastatai miestų vietovėse, kv. m.</t>
  </si>
  <si>
    <t xml:space="preserve">Futbolo mokyklos ir baseino pastatų konversija </t>
  </si>
  <si>
    <t>P.S.329</t>
  </si>
  <si>
    <t>Sukurti /pagerinti atskiro  komunalinių atliekų surinkimo pajėgumai, tonos/metai</t>
  </si>
  <si>
    <t>Sukurtos ir atnaujintos atviros erdvės miestų vietovėse, kv. m.</t>
  </si>
  <si>
    <t>Sukurtos arba atnaujintos atviros erdvės miestų vietovėse, kv. m.</t>
  </si>
  <si>
    <t>P.S.364</t>
  </si>
  <si>
    <t>Naujos atviros erdvės vietovėse nuo 1 iki 6 tūkst. gyv. (išskyrus savivaldybių centrus), kv. m.</t>
  </si>
  <si>
    <t>P.S.365</t>
  </si>
  <si>
    <t>Atnaujinti ir pritaikyti naujai paskirčiai pastatai ir statiniai kaimo vietovėse, kv. m.</t>
  </si>
  <si>
    <t>Priemonė: Renovuoti ir plėtoti geriamojo vandens tiekimo ir  nuotekų tvarkymo sistemas</t>
  </si>
  <si>
    <t>P.S.333</t>
  </si>
  <si>
    <t>Rekonstruotų vandens tiekimo ir nuotekų surinkimo tinklų ilgis, km</t>
  </si>
  <si>
    <t>P.N.050</t>
  </si>
  <si>
    <t xml:space="preserve">Gyventojai, kuriems teikiamos vandens tiekimo paslaugos naujai pastatytais geriamojo vandens tiekimo tinklais </t>
  </si>
  <si>
    <t>P.N.053</t>
  </si>
  <si>
    <t xml:space="preserve">Gyventojai, kuriems teikiamos paslaugos naujai pastatytais nuotekų surinkimo tinklais </t>
  </si>
  <si>
    <t>Geriamojo vandens tiekimo ir nuotekų tvarkymo infrastruktūros rekonstravimas ir plėtra  Klaipėdos rajone</t>
  </si>
  <si>
    <t>P.N.051</t>
  </si>
  <si>
    <t xml:space="preserve">Gyventojai, kuriems teikiamos vandens tiekimo paslaugos iš naujai pastatytų ir (arba) rekonstruotų geriamojo vandens gerinimo įrenginių </t>
  </si>
  <si>
    <t>P.N.054</t>
  </si>
  <si>
    <t xml:space="preserve">Gyventojai, kuriems teikiamos nuotekų valymo paslaugos naujai pastatytais ir (arba) rekonstruotais nuotekų valymo įrenginiais </t>
  </si>
  <si>
    <t>Gyventojai, kuriems teikiamos nuotekų valymo paslaugos naujai pastatytais ir (arba) rekonstruotais nuotekų valymo įrenginiais</t>
  </si>
  <si>
    <t>Rekonstruotų vandens tiekimo ir nuotekų surinkimo tinklų ilgis</t>
  </si>
  <si>
    <t>P.N.028</t>
  </si>
  <si>
    <t>Inventorizuota neapskaityto paviršinių nuotekų nuotakyno dalis, proc.</t>
  </si>
  <si>
    <t>P.S.328</t>
  </si>
  <si>
    <t>Lietaus nuotėkio plotas, iš kurio surenkamam paviršiniam (lietaus) vandeniui tvarkyti, įrengta ir (ar) rekonstruota infrastruktūra, ha</t>
  </si>
  <si>
    <t>Sukurti /pagerinti atskiro komunalinių atliekų surinkimo pajėgumai, tonos/metai</t>
  </si>
  <si>
    <t>Priemonė:Tvarkyti ir atkurti natūralaus ar urbanizuoto kraštovaizdžio kompleksus ar atskirus elementus</t>
  </si>
  <si>
    <t>Uždaviny: Padidinti viešojo valdymo institucijų veiklos efektyvumą ir stiprinti institucinius gebėjimus</t>
  </si>
  <si>
    <t>Savivaldybės socialinio būsto fondo gyvenamųjų namų statyba žemės sklypuose Irklų g. 1, Rambyno 14a</t>
  </si>
  <si>
    <t>P.S.362</t>
  </si>
  <si>
    <t xml:space="preserve">Naujai įrengtų ar įsigytų socialinių būstų skaičius </t>
  </si>
  <si>
    <t>* sudaromas pagal Veiksmų programos arba Kaimo plėtros programos kodavimo taisykles</t>
  </si>
  <si>
    <t>Kodas</t>
  </si>
  <si>
    <t>Produkto vertinimo kriterijus (pavadinimas)</t>
  </si>
  <si>
    <t>Gyventojai, kuriems teikiamos vandens tiekimo paslaugos naujai pastatytais geriamojo vandens tiekimo tinklais</t>
  </si>
  <si>
    <t>Gyventojai, kuriems teikiamos vandens tiekimo paslaugos iš naujai pastatytų ir (arba) rekonstruotų geriamojo vandens gerinimo įrenginių</t>
  </si>
  <si>
    <t>Gyventojai, kuriems teikiamos paslaugos naujai pastatytais nuotekų surinkimo tinklais</t>
  </si>
  <si>
    <r>
      <t>5 lentelė.</t>
    </r>
    <r>
      <rPr>
        <b/>
        <sz val="11"/>
        <color theme="1"/>
        <rFont val="Times New Roman"/>
        <family val="1"/>
        <charset val="186"/>
      </rPr>
      <t xml:space="preserve"> </t>
    </r>
    <r>
      <rPr>
        <b/>
        <sz val="12"/>
        <color theme="1"/>
        <rFont val="Times New Roman"/>
        <family val="1"/>
        <charset val="186"/>
      </rPr>
      <t>Numatomų sukurti produktų (siektinų produkto vertinimo kriterijų reikšmių) suvestinė.</t>
    </r>
  </si>
  <si>
    <r>
      <t xml:space="preserve">Siekiama reikšmė </t>
    </r>
    <r>
      <rPr>
        <i/>
        <sz val="12"/>
        <color theme="1"/>
        <rFont val="Times New Roman"/>
        <family val="1"/>
        <charset val="186"/>
      </rPr>
      <t>(projektams priskirtų kriterijų reikšmių suma)</t>
    </r>
  </si>
  <si>
    <t>6 lentelė. Lėšų paskirstymas pagal Veiksmų programos įgyvendinimo plano priemones (tūkst. Eur) (numatomos sudaryti projektų finansavimo sutartys, pamečiui).</t>
  </si>
  <si>
    <t>Metai:</t>
  </si>
  <si>
    <t>Veiksmų programos įgyvendinimo plano priemonė (Nr.)</t>
  </si>
  <si>
    <t>Veiksmų programos įgyvendinimo plano priemonės pavadinimas</t>
  </si>
  <si>
    <t>05.1.1-APVA-R-007</t>
  </si>
  <si>
    <t>Paviršinių nuotekų sistemų tvarkymas</t>
  </si>
  <si>
    <t>Komunalinių atliekų tvarkymo infrastruktūros plėtra</t>
  </si>
  <si>
    <t>Geriamojo vandens tiekimo ir nuotekų tvarkymo sistemų renovavimas ir plėtra, įmonių valdymo tobulinimas</t>
  </si>
  <si>
    <t>07.1.1-CPVA-R-305</t>
  </si>
  <si>
    <t>Modernizuoti savivaldybių kultūros infrastruktūrą</t>
  </si>
  <si>
    <t xml:space="preserve">Pereinamojo laikotarpio tikslinių teritorijų vystymas. II </t>
  </si>
  <si>
    <t>Didžiųjų miestų kompleksinė plėtra</t>
  </si>
  <si>
    <t>Miestų kompleksinė plėtra</t>
  </si>
  <si>
    <t>Socialinio būsto fondo plėtra</t>
  </si>
  <si>
    <t>Kaimo gyvenamųjų vietovių atnaujinimas</t>
  </si>
  <si>
    <t>7 lentelė. Lėšų paskirstymas pagal Veiksmų programos įgyvendinimo plano priemones (tūkst. Eur) (numatomos sudaryti projektų finansavimo sutartys, kaupiamuoju būdu).</t>
  </si>
  <si>
    <t>8 lentelė. Veiklų grupių suvestinė.</t>
  </si>
  <si>
    <t>Pavadinimas</t>
  </si>
  <si>
    <t>Projektų, kuriems priskirta veiklų grupė skaičius</t>
  </si>
  <si>
    <t>Projektų, kuriems veiklų grupė priskirta kaip pagrindinė, skaičius</t>
  </si>
  <si>
    <t>Projektų, kuriems veiklų grupė priskirta kaip pagrindinė, lėšų poreikis (iš viso)</t>
  </si>
  <si>
    <t>Atsinaujinančių energijos šaltinių diegimas</t>
  </si>
  <si>
    <t xml:space="preserve">Viešųjų pastatų energinio efektyvumo didinimas </t>
  </si>
  <si>
    <t xml:space="preserve">Viešosios infrastruktūros (išskyrus pastatus) energinio efektyvumo didinimas </t>
  </si>
  <si>
    <t xml:space="preserve">Gyvenamųjų namų energinio efektyvumo didinimas </t>
  </si>
  <si>
    <t xml:space="preserve">Atliekų tvarkymas (mažinimo, rūšiavimo ir perdirbimo skatinimo priemonės) </t>
  </si>
  <si>
    <t xml:space="preserve">Vandentvarka (esamų geriamo vandens ir nuotekų tinklų modernizavimas) </t>
  </si>
  <si>
    <t>Lietaus nuotekų sistemų modernizavimas ir plėtra</t>
  </si>
  <si>
    <t>Viešojo transporto infrastruktūra</t>
  </si>
  <si>
    <t>Viešojo transporto priemonių įsigijimas</t>
  </si>
  <si>
    <t>Vietinės reikšmės keliai ir gatvės (statyba)</t>
  </si>
  <si>
    <t>Vietinės reikšmės keliai ir gatvės (rekonstrukcija)</t>
  </si>
  <si>
    <t>Valstybinės reikšmės keliai ir gatvės (statyba)</t>
  </si>
  <si>
    <t>Valstybinės reikšmės keliai ir gatvės (rekonstrukcija)</t>
  </si>
  <si>
    <t>Daugiarūšio transporto plėtra</t>
  </si>
  <si>
    <t>Oro uostų ir aerodromų infrastruktūra</t>
  </si>
  <si>
    <t>Regioninė ir vietinė vandens transporto infrastruktūra</t>
  </si>
  <si>
    <t>Intelektinės transporto sistemos</t>
  </si>
  <si>
    <r>
      <t xml:space="preserve">Darnaus judumo priemonės miestuose (pėsčiųjų ir dviračių takų infrastruktūra, </t>
    </r>
    <r>
      <rPr>
        <i/>
        <sz val="12"/>
        <color theme="1"/>
        <rFont val="Times New Roman"/>
        <family val="1"/>
        <charset val="186"/>
      </rPr>
      <t>Park and Ride</t>
    </r>
    <r>
      <rPr>
        <sz val="12"/>
        <color theme="1"/>
        <rFont val="Times New Roman"/>
        <family val="1"/>
        <charset val="186"/>
      </rPr>
      <t xml:space="preserve">, </t>
    </r>
    <r>
      <rPr>
        <i/>
        <sz val="12"/>
        <color theme="1"/>
        <rFont val="Times New Roman"/>
        <family val="1"/>
        <charset val="186"/>
      </rPr>
      <t>Bike and Ride</t>
    </r>
    <r>
      <rPr>
        <sz val="12"/>
        <color theme="1"/>
        <rFont val="Times New Roman"/>
        <family val="1"/>
        <charset val="186"/>
      </rPr>
      <t xml:space="preserve"> aikštelės, elektromobilių įkrovimo stotelių įrengimas ir kita)</t>
    </r>
  </si>
  <si>
    <t>Aukštojo mokslo įstaigų modernizavimas</t>
  </si>
  <si>
    <t>Profesinio ar suaugusiųjų mokymo įstaigų modernizavimas</t>
  </si>
  <si>
    <t>Bendrojo lavinimo mokyklų modernizavimas</t>
  </si>
  <si>
    <t>Ikimokyklinio ar priešmokyklinio ugdymo įstaigų modernizavimas</t>
  </si>
  <si>
    <t>Neformaliojo švietimo įstaigų modernizavimas</t>
  </si>
  <si>
    <t>Socialinio būsto infrastruktūra (nauja statyba arba pritaikymas)</t>
  </si>
  <si>
    <t>Socialinių paslaugų infrastruktūra</t>
  </si>
  <si>
    <t>Kitos viešosios infrastruktūros modernizavimas (viešosios erdvės): pramoninių, buvusių karinių, inžinerinių ir pan. objektų teritorijų pritaikymas ar konversija</t>
  </si>
  <si>
    <t>Kitos viešosios infrastruktūros modernizavimas (pastatai ir statiniai): bendruomenės, nevyriausybinių organizacijų veiklai pritaikomi pastatai</t>
  </si>
  <si>
    <t>Viešoji tyrimų ir inovacijų infrastruktūra</t>
  </si>
  <si>
    <t>Viešoji verslui skirta infrastruktūra (pramoniniai parkai, pramonės zonos ir pan.)</t>
  </si>
  <si>
    <t>Oro kokybės gerinimas (gatvių valymo technikos įsigijimas, technologijų diegimas)</t>
  </si>
  <si>
    <t>Kraštovaizdžio tvarkymas (kraštovaizdžio etalonai, pažeistos teritorijos ir pan.)</t>
  </si>
  <si>
    <t>Natura 2000 teritorijų tvarkymas ir pritaikymas</t>
  </si>
  <si>
    <t>Užterštų teritorijų išvalymas</t>
  </si>
  <si>
    <t>Pėsčiųjų ir dviračių takai (ne miesto vietovėse)</t>
  </si>
  <si>
    <t>Viešoji turizmo infrastruktūra</t>
  </si>
  <si>
    <t>Viešosios turizmo paslaugos</t>
  </si>
  <si>
    <t>Kultūros paveldo objektų sutvarkymas ir pritaikymas</t>
  </si>
  <si>
    <t>Gamtos paveldo objektų sutvarkymas ir pritaikymas</t>
  </si>
  <si>
    <t>Kompleksinių paveldo objektų sutvarkymas ir pritaikymas</t>
  </si>
  <si>
    <t>Sveikatos paslaugų plėtra (ne infrastruktūra)</t>
  </si>
  <si>
    <t>Socialinių paslaugų plėtra (ne infrastruktūra)</t>
  </si>
  <si>
    <t>Viešojo valdymo tobulinimas</t>
  </si>
  <si>
    <t>Kita (nepriskirta kitoms grupėms)</t>
  </si>
  <si>
    <t xml:space="preserve">Geriamojo vandens tiekimo ir nuotekų tvarkymo sistemų renovavimas ir plėtra Šilutės rajono savivaldybėje </t>
  </si>
  <si>
    <t>Paviršinių nuotekų sistemų tvarkymas Klaipėdos mieste</t>
  </si>
  <si>
    <t xml:space="preserve">Geriamojo vandens tiekimo ir nuotekų tvarkymo infrastruktūros rekonstravimas ir plėtra Kretingos rajone </t>
  </si>
  <si>
    <t>Vandens tiekimo ir nuotekų tvarkymo sistemų renovavimas ir plėtra Šilutės rajono savivaldybėje</t>
  </si>
  <si>
    <t>Neringa</t>
  </si>
  <si>
    <t>1.2.1.7.8</t>
  </si>
  <si>
    <t>1.2.1.7.9</t>
  </si>
  <si>
    <t>1.2.1.7.10</t>
  </si>
  <si>
    <t>1.2.1.7.11</t>
  </si>
  <si>
    <t>UAB „Kretingos vandenys"</t>
  </si>
  <si>
    <t xml:space="preserve">UAB  „Palangos vandenys“ </t>
  </si>
  <si>
    <t>UAB „Kretingos vandenys“</t>
  </si>
  <si>
    <t xml:space="preserve">UAB „Neringos vanduo“
</t>
  </si>
  <si>
    <t xml:space="preserve">AB Kretingos vandenys </t>
  </si>
  <si>
    <t>UAB „Neringos vanduo“</t>
  </si>
  <si>
    <t xml:space="preserve">UAB "Kretingos vandenys" </t>
  </si>
  <si>
    <t>UAB "Neringos vanduo"</t>
  </si>
  <si>
    <t>AB „Klaipėdos vanduo"</t>
  </si>
  <si>
    <t>AB „Kretingos vandenys"</t>
  </si>
  <si>
    <t>2017-12</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</si>
</sst>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_-* #,##0.00\ _L_t_-;\-* #,##0.00\ _L_t_-;_-* &quot;-&quot;??\ _L_t_-;_-@_-"/>
    <numFmt numFmtId="165" formatCode="0.000"/>
    <numFmt numFmtId="166" formatCode="#,##0_ ;\-#,##0\ "/>
  </numFmts>
  <fonts count="26" x14ac:knownFonts="1">
    <font>
      <sz val="11"/>
      <color theme="1"/>
      <name val="Calibri"/>
      <family val="2"/>
      <charset val="186"/>
      <scheme val="minor"/>
    </font>
    <font>
      <sz val="11"/>
      <color theme="1"/>
      <name val="Calibri"/>
      <family val="2"/>
      <charset val="186"/>
      <scheme val="minor"/>
    </font>
    <font>
      <b/>
      <sz val="16"/>
      <color theme="1"/>
      <name val="Times New Roman"/>
      <family val="1"/>
      <charset val="186"/>
    </font>
    <font>
      <sz val="11"/>
      <color theme="1"/>
      <name val="Times New Roman"/>
      <family val="1"/>
      <charset val="186"/>
    </font>
    <font>
      <b/>
      <sz val="14"/>
      <color theme="1"/>
      <name val="Times New Roman"/>
      <family val="1"/>
      <charset val="186"/>
    </font>
    <font>
      <sz val="14"/>
      <color theme="1"/>
      <name val="Times New Roman"/>
      <family val="1"/>
      <charset val="186"/>
    </font>
    <font>
      <b/>
      <sz val="10"/>
      <color theme="1"/>
      <name val="Times New Roman"/>
      <family val="1"/>
      <charset val="186"/>
    </font>
    <font>
      <b/>
      <sz val="10"/>
      <color indexed="8"/>
      <name val="Times New Roman"/>
      <family val="1"/>
      <charset val="186"/>
    </font>
    <font>
      <sz val="10"/>
      <color indexed="8"/>
      <name val="Times New Roman"/>
      <family val="1"/>
      <charset val="186"/>
    </font>
    <font>
      <sz val="10"/>
      <color theme="1"/>
      <name val="Times New Roman"/>
      <family val="1"/>
      <charset val="186"/>
    </font>
    <font>
      <sz val="10"/>
      <name val="Times New Roman"/>
      <family val="1"/>
      <charset val="186"/>
    </font>
    <font>
      <b/>
      <sz val="12"/>
      <name val="Times New Roman"/>
      <family val="1"/>
      <charset val="186"/>
    </font>
    <font>
      <b/>
      <sz val="10"/>
      <name val="Times New Roman"/>
      <family val="1"/>
      <charset val="186"/>
    </font>
    <font>
      <sz val="10"/>
      <name val="Arial"/>
      <family val="2"/>
      <charset val="186"/>
    </font>
    <font>
      <sz val="11"/>
      <color indexed="8"/>
      <name val="Calibri"/>
      <family val="2"/>
      <charset val="186"/>
    </font>
    <font>
      <sz val="11"/>
      <name val="Times New Roman"/>
      <family val="1"/>
      <charset val="186"/>
    </font>
    <font>
      <sz val="12"/>
      <color theme="1"/>
      <name val="Times New Roman"/>
      <family val="1"/>
      <charset val="186"/>
    </font>
    <font>
      <b/>
      <sz val="12"/>
      <color theme="1"/>
      <name val="Times New Roman"/>
      <family val="1"/>
      <charset val="186"/>
    </font>
    <font>
      <sz val="7"/>
      <color theme="1"/>
      <name val="Times New Roman"/>
      <family val="1"/>
      <charset val="186"/>
    </font>
    <font>
      <b/>
      <sz val="11"/>
      <color theme="1"/>
      <name val="Times New Roman"/>
      <family val="1"/>
      <charset val="186"/>
    </font>
    <font>
      <sz val="11"/>
      <color rgb="FF000000"/>
      <name val="Times New Roman"/>
      <family val="1"/>
      <charset val="186"/>
    </font>
    <font>
      <i/>
      <sz val="12"/>
      <color theme="1"/>
      <name val="Times New Roman"/>
      <family val="1"/>
      <charset val="186"/>
    </font>
    <font>
      <sz val="10"/>
      <color rgb="FF000000"/>
      <name val="Times New Roman"/>
      <family val="1"/>
      <charset val="186"/>
    </font>
    <font>
      <sz val="11"/>
      <color indexed="8"/>
      <name val="Times New Roman"/>
      <family val="1"/>
      <charset val="186"/>
    </font>
    <font>
      <sz val="12"/>
      <color theme="1"/>
      <name val="Calibri"/>
      <family val="2"/>
      <charset val="186"/>
      <scheme val="minor"/>
    </font>
    <font>
      <sz val="12"/>
      <color rgb="FF000000"/>
      <name val="Times New Roman"/>
      <family val="1"/>
      <charset val="186"/>
    </font>
  </fonts>
  <fills count="6">
    <fill>
      <patternFill patternType="none"/>
    </fill>
    <fill>
      <patternFill patternType="gray125"/>
    </fill>
    <fill>
      <patternFill patternType="solid">
        <fgColor rgb="FFEBEBE9"/>
        <bgColor indexed="64"/>
      </patternFill>
    </fill>
    <fill>
      <patternFill patternType="solid">
        <fgColor rgb="FFE5EEF7"/>
        <bgColor indexed="64"/>
      </patternFill>
    </fill>
    <fill>
      <patternFill patternType="solid">
        <fgColor indexed="9"/>
        <bgColor indexed="64"/>
      </patternFill>
    </fill>
    <fill>
      <patternFill patternType="solid">
        <fgColor theme="0"/>
        <bgColor indexed="64"/>
      </patternFill>
    </fill>
  </fills>
  <borders count="73">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top/>
      <bottom/>
      <diagonal/>
    </border>
    <border>
      <left/>
      <right style="medium">
        <color indexed="64"/>
      </right>
      <top/>
      <bottom/>
      <diagonal/>
    </border>
    <border>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right style="medium">
        <color indexed="64"/>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medium">
        <color indexed="64"/>
      </right>
      <top/>
      <bottom style="medium">
        <color indexed="64"/>
      </bottom>
      <diagonal/>
    </border>
    <border>
      <left/>
      <right style="thick">
        <color indexed="64"/>
      </right>
      <top/>
      <bottom style="medium">
        <color indexed="64"/>
      </bottom>
      <diagonal/>
    </border>
    <border>
      <left style="thick">
        <color indexed="64"/>
      </left>
      <right style="medium">
        <color indexed="64"/>
      </right>
      <top/>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right style="thick">
        <color indexed="64"/>
      </right>
      <top/>
      <bottom style="thick">
        <color indexed="64"/>
      </bottom>
      <diagonal/>
    </border>
    <border>
      <left style="thick">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ck">
        <color indexed="64"/>
      </right>
      <top style="medium">
        <color indexed="64"/>
      </top>
      <bottom/>
      <diagonal/>
    </border>
    <border>
      <left style="medium">
        <color indexed="64"/>
      </left>
      <right style="thick">
        <color indexed="64"/>
      </right>
      <top/>
      <bottom style="medium">
        <color indexed="64"/>
      </bottom>
      <diagonal/>
    </border>
    <border>
      <left style="medium">
        <color indexed="64"/>
      </left>
      <right style="medium">
        <color indexed="64"/>
      </right>
      <top/>
      <bottom/>
      <diagonal/>
    </border>
    <border>
      <left style="medium">
        <color indexed="64"/>
      </left>
      <right style="thick">
        <color indexed="64"/>
      </right>
      <top/>
      <bottom/>
      <diagonal/>
    </border>
    <border>
      <left style="thick">
        <color indexed="64"/>
      </left>
      <right style="medium">
        <color indexed="64"/>
      </right>
      <top style="thick">
        <color indexed="64"/>
      </top>
      <bottom/>
      <diagonal/>
    </border>
    <border>
      <left style="medium">
        <color indexed="64"/>
      </left>
      <right style="medium">
        <color indexed="64"/>
      </right>
      <top style="thick">
        <color indexed="64"/>
      </top>
      <bottom/>
      <diagonal/>
    </border>
    <border>
      <left style="medium">
        <color indexed="64"/>
      </left>
      <right style="thick">
        <color indexed="64"/>
      </right>
      <top style="thick">
        <color indexed="64"/>
      </top>
      <bottom/>
      <diagonal/>
    </border>
    <border>
      <left style="medium">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
      <left/>
      <right style="thick">
        <color indexed="64"/>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0" fontId="13" fillId="0" borderId="0"/>
    <xf numFmtId="164" fontId="14" fillId="0" borderId="0" applyFont="0" applyFill="0" applyBorder="0" applyAlignment="0" applyProtection="0"/>
  </cellStyleXfs>
  <cellXfs count="447">
    <xf numFmtId="0" fontId="0" fillId="0" borderId="0" xfId="0"/>
    <xf numFmtId="0" fontId="3" fillId="0" borderId="0" xfId="0" applyFont="1" applyBorder="1"/>
    <xf numFmtId="0" fontId="3" fillId="0" borderId="1" xfId="0" applyFont="1" applyBorder="1"/>
    <xf numFmtId="0" fontId="3" fillId="0" borderId="2" xfId="0" applyFont="1" applyBorder="1"/>
    <xf numFmtId="0" fontId="4" fillId="0" borderId="0" xfId="0" applyFont="1"/>
    <xf numFmtId="0" fontId="5" fillId="0" borderId="0" xfId="0" applyFont="1"/>
    <xf numFmtId="0" fontId="3" fillId="0" borderId="0" xfId="0" applyFont="1"/>
    <xf numFmtId="0" fontId="6" fillId="0" borderId="3" xfId="0" applyFont="1" applyBorder="1"/>
    <xf numFmtId="0" fontId="6" fillId="0" borderId="4" xfId="0" applyFont="1" applyBorder="1"/>
    <xf numFmtId="0" fontId="6" fillId="0" borderId="0" xfId="0" applyFont="1" applyBorder="1"/>
    <xf numFmtId="0" fontId="6" fillId="0" borderId="0" xfId="0" applyFont="1"/>
    <xf numFmtId="0" fontId="7" fillId="0" borderId="6" xfId="0" applyFont="1" applyBorder="1" applyAlignment="1">
      <alignment horizontal="left" vertical="center" wrapText="1"/>
    </xf>
    <xf numFmtId="0" fontId="7" fillId="0" borderId="2" xfId="0" applyFont="1" applyBorder="1" applyAlignment="1">
      <alignment horizontal="center" vertical="center" wrapText="1"/>
    </xf>
    <xf numFmtId="0" fontId="6" fillId="0" borderId="2" xfId="0" applyFont="1" applyBorder="1" applyAlignment="1">
      <alignment horizontal="center"/>
    </xf>
    <xf numFmtId="0" fontId="6" fillId="0" borderId="7" xfId="0" applyFont="1" applyBorder="1" applyAlignment="1">
      <alignment horizontal="center"/>
    </xf>
    <xf numFmtId="0" fontId="8" fillId="2" borderId="8" xfId="0" applyFont="1" applyFill="1" applyBorder="1" applyAlignment="1">
      <alignment vertical="top" wrapText="1"/>
    </xf>
    <xf numFmtId="2" fontId="8" fillId="2" borderId="9" xfId="0" applyNumberFormat="1" applyFont="1" applyFill="1" applyBorder="1" applyAlignment="1">
      <alignment vertical="top" wrapText="1"/>
    </xf>
    <xf numFmtId="43" fontId="8" fillId="2" borderId="9" xfId="1" applyFont="1" applyFill="1" applyBorder="1" applyAlignment="1">
      <alignment vertical="top" wrapText="1"/>
    </xf>
    <xf numFmtId="0" fontId="8" fillId="2" borderId="9" xfId="0" applyFont="1" applyFill="1" applyBorder="1" applyAlignment="1">
      <alignment vertical="top" wrapText="1"/>
    </xf>
    <xf numFmtId="0" fontId="8" fillId="2" borderId="10" xfId="0" applyFont="1" applyFill="1" applyBorder="1" applyAlignment="1">
      <alignment vertical="top" wrapText="1"/>
    </xf>
    <xf numFmtId="0" fontId="8" fillId="0" borderId="0" xfId="0" applyFont="1" applyFill="1" applyBorder="1"/>
    <xf numFmtId="0" fontId="8" fillId="0" borderId="0" xfId="0" applyFont="1" applyFill="1"/>
    <xf numFmtId="0" fontId="8" fillId="3" borderId="6" xfId="0" applyFont="1" applyFill="1" applyBorder="1" applyAlignment="1">
      <alignment vertical="top" wrapText="1"/>
    </xf>
    <xf numFmtId="2" fontId="8" fillId="3" borderId="2" xfId="0" applyNumberFormat="1" applyFont="1" applyFill="1" applyBorder="1" applyAlignment="1">
      <alignment vertical="top" wrapText="1"/>
    </xf>
    <xf numFmtId="43" fontId="8" fillId="3" borderId="9" xfId="1" applyFont="1" applyFill="1" applyBorder="1" applyAlignment="1">
      <alignment vertical="top" wrapText="1"/>
    </xf>
    <xf numFmtId="43" fontId="8" fillId="3" borderId="2" xfId="1" applyFont="1" applyFill="1" applyBorder="1" applyAlignment="1">
      <alignment vertical="top" wrapText="1"/>
    </xf>
    <xf numFmtId="0" fontId="8" fillId="3" borderId="2" xfId="0" applyFont="1" applyFill="1" applyBorder="1" applyAlignment="1">
      <alignment vertical="top" wrapText="1"/>
    </xf>
    <xf numFmtId="0" fontId="8" fillId="3" borderId="7" xfId="0" applyFont="1" applyFill="1" applyBorder="1" applyAlignment="1">
      <alignment vertical="top" wrapText="1"/>
    </xf>
    <xf numFmtId="0" fontId="8" fillId="0" borderId="6" xfId="0" applyFont="1" applyFill="1" applyBorder="1" applyAlignment="1">
      <alignment vertical="top" wrapText="1"/>
    </xf>
    <xf numFmtId="2" fontId="8" fillId="0" borderId="2" xfId="0" applyNumberFormat="1" applyFont="1" applyFill="1" applyBorder="1" applyAlignment="1">
      <alignment vertical="top" wrapText="1"/>
    </xf>
    <xf numFmtId="43" fontId="8" fillId="0" borderId="9" xfId="1" applyFont="1" applyFill="1" applyBorder="1" applyAlignment="1">
      <alignment vertical="top" wrapText="1"/>
    </xf>
    <xf numFmtId="43" fontId="8" fillId="0" borderId="2" xfId="1" applyFont="1" applyFill="1" applyBorder="1" applyAlignment="1">
      <alignment vertical="top" wrapText="1"/>
    </xf>
    <xf numFmtId="43" fontId="9" fillId="0" borderId="2" xfId="1" applyFont="1" applyBorder="1" applyAlignment="1">
      <alignment vertical="top"/>
    </xf>
    <xf numFmtId="43" fontId="8" fillId="0" borderId="7" xfId="1" applyFont="1" applyFill="1" applyBorder="1" applyAlignment="1">
      <alignment vertical="top" wrapText="1"/>
    </xf>
    <xf numFmtId="43" fontId="8" fillId="0" borderId="10" xfId="1" applyFont="1" applyFill="1" applyBorder="1" applyAlignment="1">
      <alignment vertical="top" wrapText="1"/>
    </xf>
    <xf numFmtId="43" fontId="10" fillId="0" borderId="2" xfId="1" applyFont="1" applyFill="1" applyBorder="1" applyAlignment="1">
      <alignment vertical="top" wrapText="1"/>
    </xf>
    <xf numFmtId="164" fontId="10" fillId="0" borderId="2" xfId="0" applyNumberFormat="1" applyFont="1" applyFill="1" applyBorder="1" applyAlignment="1">
      <alignment vertical="top" wrapText="1"/>
    </xf>
    <xf numFmtId="164" fontId="10" fillId="0" borderId="7" xfId="0" applyNumberFormat="1" applyFont="1" applyFill="1" applyBorder="1" applyAlignment="1">
      <alignment vertical="top" wrapText="1"/>
    </xf>
    <xf numFmtId="0" fontId="8" fillId="2" borderId="6" xfId="0" applyFont="1" applyFill="1" applyBorder="1" applyAlignment="1">
      <alignment vertical="top" wrapText="1"/>
    </xf>
    <xf numFmtId="2" fontId="8" fillId="2" borderId="2" xfId="0" applyNumberFormat="1" applyFont="1" applyFill="1" applyBorder="1" applyAlignment="1">
      <alignment vertical="top" wrapText="1"/>
    </xf>
    <xf numFmtId="0" fontId="8" fillId="2" borderId="2" xfId="0" applyFont="1" applyFill="1" applyBorder="1" applyAlignment="1">
      <alignment vertical="top" wrapText="1"/>
    </xf>
    <xf numFmtId="43" fontId="8" fillId="2" borderId="2" xfId="1" applyFont="1" applyFill="1" applyBorder="1" applyAlignment="1">
      <alignment vertical="top" wrapText="1"/>
    </xf>
    <xf numFmtId="43" fontId="8" fillId="2" borderId="11" xfId="1" applyFont="1" applyFill="1" applyBorder="1" applyAlignment="1">
      <alignment vertical="top" wrapText="1"/>
    </xf>
    <xf numFmtId="0" fontId="10" fillId="3" borderId="6" xfId="0" applyFont="1" applyFill="1" applyBorder="1" applyAlignment="1">
      <alignment vertical="top" wrapText="1"/>
    </xf>
    <xf numFmtId="2" fontId="10" fillId="3" borderId="2" xfId="0" applyNumberFormat="1" applyFont="1" applyFill="1" applyBorder="1" applyAlignment="1">
      <alignment vertical="top" wrapText="1"/>
    </xf>
    <xf numFmtId="0" fontId="8" fillId="3" borderId="9" xfId="0" applyFont="1" applyFill="1" applyBorder="1" applyAlignment="1">
      <alignment vertical="top" wrapText="1"/>
    </xf>
    <xf numFmtId="0" fontId="10" fillId="3" borderId="2" xfId="0" applyFont="1" applyFill="1" applyBorder="1" applyAlignment="1">
      <alignment vertical="top" wrapText="1"/>
    </xf>
    <xf numFmtId="43" fontId="10" fillId="3" borderId="2" xfId="1" applyFont="1" applyFill="1" applyBorder="1" applyAlignment="1">
      <alignment vertical="top" wrapText="1"/>
    </xf>
    <xf numFmtId="0" fontId="10" fillId="3" borderId="7" xfId="0" applyFont="1" applyFill="1" applyBorder="1" applyAlignment="1">
      <alignment vertical="top" wrapText="1"/>
    </xf>
    <xf numFmtId="0" fontId="10" fillId="0" borderId="0" xfId="0" applyFont="1" applyFill="1" applyBorder="1"/>
    <xf numFmtId="0" fontId="10" fillId="0" borderId="0" xfId="0" applyFont="1" applyFill="1"/>
    <xf numFmtId="0" fontId="8" fillId="0" borderId="9" xfId="0" applyFont="1" applyFill="1" applyBorder="1" applyAlignment="1">
      <alignment vertical="top" wrapText="1"/>
    </xf>
    <xf numFmtId="0" fontId="8" fillId="0" borderId="2" xfId="0" applyFont="1" applyFill="1" applyBorder="1" applyAlignment="1">
      <alignment vertical="top" wrapText="1"/>
    </xf>
    <xf numFmtId="0" fontId="8" fillId="0" borderId="12" xfId="0" applyFont="1" applyFill="1" applyBorder="1" applyAlignment="1">
      <alignment vertical="top" wrapText="1"/>
    </xf>
    <xf numFmtId="2" fontId="8" fillId="0" borderId="13" xfId="0" applyNumberFormat="1" applyFont="1" applyFill="1" applyBorder="1" applyAlignment="1">
      <alignment vertical="top" wrapText="1"/>
    </xf>
    <xf numFmtId="0" fontId="8" fillId="0" borderId="13" xfId="0" applyFont="1" applyFill="1" applyBorder="1" applyAlignment="1">
      <alignment vertical="top" wrapText="1"/>
    </xf>
    <xf numFmtId="43" fontId="8" fillId="0" borderId="13" xfId="1" applyFont="1" applyFill="1" applyBorder="1" applyAlignment="1">
      <alignment vertical="top" wrapText="1"/>
    </xf>
    <xf numFmtId="43" fontId="8" fillId="0" borderId="11" xfId="1" applyFont="1" applyFill="1" applyBorder="1" applyAlignment="1">
      <alignment vertical="top" wrapText="1"/>
    </xf>
    <xf numFmtId="164" fontId="8" fillId="0" borderId="13" xfId="0" applyNumberFormat="1" applyFont="1" applyFill="1" applyBorder="1" applyAlignment="1">
      <alignment vertical="top" wrapText="1"/>
    </xf>
    <xf numFmtId="164" fontId="8" fillId="0" borderId="0" xfId="0" applyNumberFormat="1" applyFont="1" applyFill="1" applyBorder="1"/>
    <xf numFmtId="0" fontId="8" fillId="3" borderId="12" xfId="0" applyFont="1" applyFill="1" applyBorder="1" applyAlignment="1">
      <alignment vertical="top" wrapText="1"/>
    </xf>
    <xf numFmtId="2" fontId="8" fillId="3" borderId="13" xfId="0" applyNumberFormat="1" applyFont="1" applyFill="1" applyBorder="1" applyAlignment="1">
      <alignment vertical="top" wrapText="1"/>
    </xf>
    <xf numFmtId="0" fontId="8" fillId="3" borderId="13" xfId="0" applyFont="1" applyFill="1" applyBorder="1" applyAlignment="1">
      <alignment vertical="top" wrapText="1"/>
    </xf>
    <xf numFmtId="43" fontId="8" fillId="3" borderId="13" xfId="1" applyFont="1" applyFill="1" applyBorder="1" applyAlignment="1">
      <alignment vertical="top" wrapText="1"/>
    </xf>
    <xf numFmtId="43" fontId="8" fillId="3" borderId="11" xfId="1" applyFont="1" applyFill="1" applyBorder="1" applyAlignment="1">
      <alignment vertical="top" wrapText="1"/>
    </xf>
    <xf numFmtId="43" fontId="10" fillId="0" borderId="13" xfId="1" applyFont="1" applyFill="1" applyBorder="1" applyAlignment="1">
      <alignment vertical="top" wrapText="1"/>
    </xf>
    <xf numFmtId="164" fontId="10" fillId="0" borderId="13" xfId="0" applyNumberFormat="1" applyFont="1" applyFill="1" applyBorder="1" applyAlignment="1">
      <alignment vertical="top" wrapText="1"/>
    </xf>
    <xf numFmtId="4" fontId="10" fillId="0" borderId="13" xfId="0" applyNumberFormat="1" applyFont="1" applyFill="1" applyBorder="1" applyAlignment="1">
      <alignment vertical="top" wrapText="1"/>
    </xf>
    <xf numFmtId="43" fontId="10" fillId="0" borderId="11" xfId="1" applyFont="1" applyFill="1" applyBorder="1" applyAlignment="1">
      <alignment vertical="top" wrapText="1"/>
    </xf>
    <xf numFmtId="0" fontId="8" fillId="2" borderId="12" xfId="0" applyFont="1" applyFill="1" applyBorder="1" applyAlignment="1">
      <alignment vertical="top" wrapText="1"/>
    </xf>
    <xf numFmtId="2" fontId="8" fillId="2" borderId="13" xfId="0" applyNumberFormat="1" applyFont="1" applyFill="1" applyBorder="1" applyAlignment="1">
      <alignment vertical="top" wrapText="1"/>
    </xf>
    <xf numFmtId="0" fontId="8" fillId="2" borderId="13" xfId="0" applyFont="1" applyFill="1" applyBorder="1" applyAlignment="1">
      <alignment vertical="top" wrapText="1"/>
    </xf>
    <xf numFmtId="43" fontId="8" fillId="2" borderId="13" xfId="1" applyFont="1" applyFill="1" applyBorder="1" applyAlignment="1">
      <alignment vertical="top" wrapText="1"/>
    </xf>
    <xf numFmtId="0" fontId="6" fillId="0" borderId="8" xfId="0" applyFont="1" applyBorder="1"/>
    <xf numFmtId="0" fontId="6" fillId="0" borderId="9" xfId="0" applyFont="1" applyBorder="1"/>
    <xf numFmtId="0" fontId="7" fillId="0" borderId="6" xfId="0" applyFont="1" applyBorder="1" applyAlignment="1">
      <alignment horizontal="center" vertical="center" wrapText="1"/>
    </xf>
    <xf numFmtId="0" fontId="8" fillId="0" borderId="17" xfId="0" applyFont="1" applyFill="1" applyBorder="1" applyAlignment="1">
      <alignment vertical="top" wrapText="1"/>
    </xf>
    <xf numFmtId="2" fontId="8" fillId="0" borderId="18" xfId="0" applyNumberFormat="1" applyFont="1" applyFill="1" applyBorder="1" applyAlignment="1">
      <alignment vertical="top" wrapText="1"/>
    </xf>
    <xf numFmtId="43" fontId="8" fillId="0" borderId="18" xfId="1" applyFont="1" applyFill="1" applyBorder="1" applyAlignment="1">
      <alignment vertical="top" wrapText="1"/>
    </xf>
    <xf numFmtId="0" fontId="8" fillId="0" borderId="18" xfId="0" applyFont="1" applyFill="1" applyBorder="1" applyAlignment="1">
      <alignment vertical="top" wrapText="1"/>
    </xf>
    <xf numFmtId="164" fontId="8" fillId="0" borderId="19" xfId="0" applyNumberFormat="1" applyFont="1" applyFill="1" applyBorder="1" applyAlignment="1">
      <alignment vertical="top" wrapText="1"/>
    </xf>
    <xf numFmtId="0" fontId="8" fillId="0" borderId="0" xfId="0" applyFont="1"/>
    <xf numFmtId="0" fontId="8" fillId="4" borderId="0" xfId="0" applyFont="1" applyFill="1" applyBorder="1"/>
    <xf numFmtId="0" fontId="10" fillId="5" borderId="0" xfId="0" applyFont="1" applyFill="1"/>
    <xf numFmtId="0" fontId="12" fillId="5" borderId="23" xfId="0" applyFont="1" applyFill="1" applyBorder="1" applyAlignment="1">
      <alignment horizontal="center" vertical="center" wrapText="1"/>
    </xf>
    <xf numFmtId="0" fontId="12" fillId="5" borderId="24" xfId="0" applyFont="1" applyFill="1" applyBorder="1" applyAlignment="1">
      <alignment horizontal="center" vertical="center" wrapText="1"/>
    </xf>
    <xf numFmtId="0" fontId="12" fillId="5" borderId="24" xfId="0" applyFont="1" applyFill="1" applyBorder="1" applyAlignment="1">
      <alignment horizontal="center" vertical="center" textRotation="90" wrapText="1"/>
    </xf>
    <xf numFmtId="0" fontId="12" fillId="5" borderId="23" xfId="0" applyFont="1" applyFill="1" applyBorder="1" applyAlignment="1">
      <alignment horizontal="center" vertical="center" textRotation="90" wrapText="1"/>
    </xf>
    <xf numFmtId="16" fontId="12" fillId="5" borderId="25" xfId="0" applyNumberFormat="1" applyFont="1" applyFill="1" applyBorder="1" applyAlignment="1">
      <alignment vertical="center" wrapText="1"/>
    </xf>
    <xf numFmtId="0" fontId="10" fillId="5" borderId="0" xfId="0" applyFont="1" applyFill="1" applyAlignment="1">
      <alignment vertical="center"/>
    </xf>
    <xf numFmtId="14" fontId="12" fillId="5" borderId="8" xfId="0" applyNumberFormat="1" applyFont="1" applyFill="1" applyBorder="1" applyAlignment="1">
      <alignment vertical="center" wrapText="1"/>
    </xf>
    <xf numFmtId="0" fontId="12" fillId="5" borderId="12" xfId="0" applyFont="1" applyFill="1" applyBorder="1" applyAlignment="1">
      <alignment vertical="center" wrapText="1"/>
    </xf>
    <xf numFmtId="0" fontId="10" fillId="5" borderId="3" xfId="0" applyFont="1" applyFill="1" applyBorder="1" applyAlignment="1">
      <alignment vertical="top" wrapText="1"/>
    </xf>
    <xf numFmtId="2" fontId="10" fillId="5" borderId="4" xfId="0" applyNumberFormat="1" applyFont="1" applyFill="1" applyBorder="1" applyAlignment="1">
      <alignment vertical="top" wrapText="1"/>
    </xf>
    <xf numFmtId="0" fontId="10" fillId="5" borderId="4" xfId="0" applyFont="1" applyFill="1" applyBorder="1" applyAlignment="1">
      <alignment vertical="top" wrapText="1"/>
    </xf>
    <xf numFmtId="43" fontId="10" fillId="5" borderId="4" xfId="1" applyFont="1" applyFill="1" applyBorder="1" applyAlignment="1">
      <alignment vertical="top" wrapText="1"/>
    </xf>
    <xf numFmtId="49" fontId="10" fillId="5" borderId="4" xfId="0" applyNumberFormat="1" applyFont="1" applyFill="1" applyBorder="1" applyAlignment="1">
      <alignment vertical="top" wrapText="1"/>
    </xf>
    <xf numFmtId="0" fontId="10" fillId="5" borderId="5" xfId="0" applyFont="1" applyFill="1" applyBorder="1" applyAlignment="1">
      <alignment vertical="top" wrapText="1"/>
    </xf>
    <xf numFmtId="164" fontId="10" fillId="5" borderId="0" xfId="0" applyNumberFormat="1" applyFont="1" applyFill="1"/>
    <xf numFmtId="0" fontId="10" fillId="5" borderId="6" xfId="0" applyFont="1" applyFill="1" applyBorder="1" applyAlignment="1">
      <alignment vertical="top" wrapText="1"/>
    </xf>
    <xf numFmtId="2" fontId="10" fillId="5" borderId="2" xfId="0" applyNumberFormat="1" applyFont="1" applyFill="1" applyBorder="1" applyAlignment="1">
      <alignment vertical="top" wrapText="1"/>
    </xf>
    <xf numFmtId="0" fontId="10" fillId="5" borderId="9" xfId="0" applyFont="1" applyFill="1" applyBorder="1" applyAlignment="1">
      <alignment vertical="top" wrapText="1"/>
    </xf>
    <xf numFmtId="0" fontId="10" fillId="5" borderId="2" xfId="0" applyFont="1" applyFill="1" applyBorder="1" applyAlignment="1">
      <alignment vertical="top" wrapText="1"/>
    </xf>
    <xf numFmtId="43" fontId="10" fillId="5" borderId="2" xfId="1" applyFont="1" applyFill="1" applyBorder="1" applyAlignment="1">
      <alignment vertical="top" wrapText="1"/>
    </xf>
    <xf numFmtId="49" fontId="10" fillId="5" borderId="2" xfId="0" applyNumberFormat="1" applyFont="1" applyFill="1" applyBorder="1" applyAlignment="1">
      <alignment vertical="top" wrapText="1"/>
    </xf>
    <xf numFmtId="0" fontId="10" fillId="5" borderId="7" xfId="0" applyFont="1" applyFill="1" applyBorder="1" applyAlignment="1">
      <alignment vertical="top" wrapText="1"/>
    </xf>
    <xf numFmtId="3" fontId="10" fillId="5" borderId="7" xfId="0" applyNumberFormat="1" applyFont="1" applyFill="1" applyBorder="1" applyAlignment="1">
      <alignment vertical="top" wrapText="1"/>
    </xf>
    <xf numFmtId="4" fontId="10" fillId="5" borderId="2" xfId="1" applyNumberFormat="1" applyFont="1" applyFill="1" applyBorder="1" applyAlignment="1">
      <alignment horizontal="center" vertical="top" wrapText="1"/>
    </xf>
    <xf numFmtId="0" fontId="10" fillId="5" borderId="17" xfId="0" applyFont="1" applyFill="1" applyBorder="1" applyAlignment="1">
      <alignment vertical="top" wrapText="1"/>
    </xf>
    <xf numFmtId="2" fontId="10" fillId="5" borderId="18" xfId="0" applyNumberFormat="1" applyFont="1" applyFill="1" applyBorder="1" applyAlignment="1">
      <alignment vertical="top" wrapText="1"/>
    </xf>
    <xf numFmtId="0" fontId="10" fillId="5" borderId="33" xfId="0" applyFont="1" applyFill="1" applyBorder="1" applyAlignment="1">
      <alignment vertical="top" wrapText="1"/>
    </xf>
    <xf numFmtId="0" fontId="10" fillId="5" borderId="18" xfId="0" applyFont="1" applyFill="1" applyBorder="1" applyAlignment="1">
      <alignment vertical="top" wrapText="1"/>
    </xf>
    <xf numFmtId="4" fontId="10" fillId="5" borderId="18" xfId="1" applyNumberFormat="1" applyFont="1" applyFill="1" applyBorder="1" applyAlignment="1">
      <alignment horizontal="center" vertical="top" wrapText="1"/>
    </xf>
    <xf numFmtId="49" fontId="10" fillId="5" borderId="18" xfId="0" applyNumberFormat="1" applyFont="1" applyFill="1" applyBorder="1" applyAlignment="1">
      <alignment vertical="top" wrapText="1"/>
    </xf>
    <xf numFmtId="0" fontId="10" fillId="5" borderId="19" xfId="0" applyFont="1" applyFill="1" applyBorder="1" applyAlignment="1">
      <alignment vertical="top" wrapText="1"/>
    </xf>
    <xf numFmtId="0" fontId="12" fillId="5" borderId="34" xfId="0" applyFont="1" applyFill="1" applyBorder="1" applyAlignment="1">
      <alignment vertical="top" wrapText="1"/>
    </xf>
    <xf numFmtId="0" fontId="10" fillId="5" borderId="3" xfId="0" applyFont="1" applyFill="1" applyBorder="1" applyAlignment="1">
      <alignment vertical="top"/>
    </xf>
    <xf numFmtId="43" fontId="10" fillId="5" borderId="37" xfId="1" applyFont="1" applyFill="1" applyBorder="1" applyAlignment="1">
      <alignment vertical="top" wrapText="1"/>
    </xf>
    <xf numFmtId="49" fontId="10" fillId="5" borderId="5" xfId="0" applyNumberFormat="1" applyFont="1" applyFill="1" applyBorder="1" applyAlignment="1">
      <alignment vertical="top" wrapText="1"/>
    </xf>
    <xf numFmtId="49" fontId="10" fillId="5" borderId="0" xfId="0" applyNumberFormat="1" applyFont="1" applyFill="1" applyAlignment="1">
      <alignment wrapText="1"/>
    </xf>
    <xf numFmtId="0" fontId="10" fillId="5" borderId="0" xfId="0" applyFont="1" applyFill="1" applyAlignment="1">
      <alignment wrapText="1"/>
    </xf>
    <xf numFmtId="0" fontId="10" fillId="5" borderId="6" xfId="0" applyFont="1" applyFill="1" applyBorder="1" applyAlignment="1">
      <alignment vertical="top"/>
    </xf>
    <xf numFmtId="0" fontId="10" fillId="5" borderId="0" xfId="0" applyFont="1" applyFill="1" applyBorder="1" applyAlignment="1">
      <alignment vertical="top" wrapText="1"/>
    </xf>
    <xf numFmtId="49" fontId="10" fillId="5" borderId="9" xfId="0" applyNumberFormat="1" applyFont="1" applyFill="1" applyBorder="1" applyAlignment="1">
      <alignment vertical="top" wrapText="1"/>
    </xf>
    <xf numFmtId="49" fontId="10" fillId="5" borderId="7" xfId="0" applyNumberFormat="1" applyFont="1" applyFill="1" applyBorder="1" applyAlignment="1">
      <alignment vertical="top" wrapText="1"/>
    </xf>
    <xf numFmtId="164" fontId="10" fillId="5" borderId="0" xfId="0" applyNumberFormat="1" applyFont="1" applyFill="1" applyAlignment="1">
      <alignment wrapText="1"/>
    </xf>
    <xf numFmtId="0" fontId="10" fillId="5" borderId="17" xfId="0" applyFont="1" applyFill="1" applyBorder="1" applyAlignment="1">
      <alignment vertical="top"/>
    </xf>
    <xf numFmtId="43" fontId="10" fillId="5" borderId="18" xfId="1" applyFont="1" applyFill="1" applyBorder="1" applyAlignment="1">
      <alignment vertical="top" wrapText="1"/>
    </xf>
    <xf numFmtId="49" fontId="10" fillId="5" borderId="19" xfId="0" applyNumberFormat="1" applyFont="1" applyFill="1" applyBorder="1" applyAlignment="1">
      <alignment vertical="top" wrapText="1"/>
    </xf>
    <xf numFmtId="0" fontId="12" fillId="5" borderId="34" xfId="0" applyFont="1" applyFill="1" applyBorder="1" applyAlignment="1">
      <alignment vertical="center" wrapText="1"/>
    </xf>
    <xf numFmtId="0" fontId="10" fillId="5" borderId="38" xfId="0" applyFont="1" applyFill="1" applyBorder="1" applyAlignment="1">
      <alignment vertical="top" wrapText="1"/>
    </xf>
    <xf numFmtId="43" fontId="10" fillId="5" borderId="39" xfId="1" applyFont="1" applyFill="1" applyBorder="1" applyAlignment="1">
      <alignment vertical="top" wrapText="1"/>
    </xf>
    <xf numFmtId="49" fontId="10" fillId="5" borderId="40" xfId="0" applyNumberFormat="1" applyFont="1" applyFill="1" applyBorder="1" applyAlignment="1">
      <alignment vertical="top" wrapText="1"/>
    </xf>
    <xf numFmtId="0" fontId="10" fillId="5" borderId="5" xfId="0" applyNumberFormat="1" applyFont="1" applyFill="1" applyBorder="1" applyAlignment="1">
      <alignment horizontal="center" vertical="top" wrapText="1"/>
    </xf>
    <xf numFmtId="0" fontId="10" fillId="5" borderId="41" xfId="0" applyFont="1" applyFill="1" applyBorder="1" applyAlignment="1">
      <alignment vertical="top" wrapText="1"/>
    </xf>
    <xf numFmtId="43" fontId="10" fillId="5" borderId="42" xfId="1" applyFont="1" applyFill="1" applyBorder="1" applyAlignment="1">
      <alignment vertical="top" wrapText="1"/>
    </xf>
    <xf numFmtId="0" fontId="10" fillId="5" borderId="19" xfId="0" applyNumberFormat="1" applyFont="1" applyFill="1" applyBorder="1" applyAlignment="1">
      <alignment horizontal="center" vertical="top" wrapText="1"/>
    </xf>
    <xf numFmtId="49" fontId="12" fillId="5" borderId="8" xfId="0" applyNumberFormat="1" applyFont="1" applyFill="1" applyBorder="1" applyAlignment="1">
      <alignment vertical="center" wrapText="1"/>
    </xf>
    <xf numFmtId="49" fontId="12" fillId="5" borderId="34" xfId="0" applyNumberFormat="1" applyFont="1" applyFill="1" applyBorder="1" applyAlignment="1">
      <alignment vertical="top" wrapText="1"/>
    </xf>
    <xf numFmtId="43" fontId="10" fillId="5" borderId="40" xfId="1" applyFont="1" applyFill="1" applyBorder="1" applyAlignment="1">
      <alignment vertical="top" wrapText="1"/>
    </xf>
    <xf numFmtId="43" fontId="10" fillId="5" borderId="43" xfId="1" applyFont="1" applyFill="1" applyBorder="1" applyAlignment="1">
      <alignment vertical="top" wrapText="1"/>
    </xf>
    <xf numFmtId="43" fontId="10" fillId="5" borderId="0" xfId="1" applyFont="1" applyFill="1" applyAlignment="1">
      <alignment wrapText="1"/>
    </xf>
    <xf numFmtId="0" fontId="10" fillId="5" borderId="44" xfId="0" applyFont="1" applyFill="1" applyBorder="1" applyAlignment="1">
      <alignment vertical="top"/>
    </xf>
    <xf numFmtId="0" fontId="10" fillId="5" borderId="14" xfId="0" applyFont="1" applyFill="1" applyBorder="1" applyAlignment="1">
      <alignment vertical="top" wrapText="1"/>
    </xf>
    <xf numFmtId="43" fontId="10" fillId="5" borderId="1" xfId="1" applyFont="1" applyFill="1" applyBorder="1" applyAlignment="1">
      <alignment vertical="top" wrapText="1"/>
    </xf>
    <xf numFmtId="0" fontId="10" fillId="5" borderId="8" xfId="0" applyFont="1" applyFill="1" applyBorder="1" applyAlignment="1">
      <alignment vertical="top"/>
    </xf>
    <xf numFmtId="0" fontId="10" fillId="5" borderId="35" xfId="0" applyFont="1" applyFill="1" applyBorder="1" applyAlignment="1">
      <alignment vertical="top" wrapText="1"/>
    </xf>
    <xf numFmtId="0" fontId="10" fillId="5" borderId="45" xfId="0" applyFont="1" applyFill="1" applyBorder="1" applyAlignment="1">
      <alignment vertical="top" wrapText="1"/>
    </xf>
    <xf numFmtId="49" fontId="10" fillId="5" borderId="45" xfId="0" applyNumberFormat="1" applyFont="1" applyFill="1" applyBorder="1" applyAlignment="1">
      <alignment vertical="top" wrapText="1"/>
    </xf>
    <xf numFmtId="43" fontId="10" fillId="5" borderId="45" xfId="1" applyFont="1" applyFill="1" applyBorder="1" applyAlignment="1">
      <alignment vertical="top" wrapText="1"/>
    </xf>
    <xf numFmtId="43" fontId="10" fillId="5" borderId="46" xfId="1" applyFont="1" applyFill="1" applyBorder="1" applyAlignment="1">
      <alignment vertical="top" wrapText="1"/>
    </xf>
    <xf numFmtId="43" fontId="10" fillId="5" borderId="9" xfId="1" applyFont="1" applyFill="1" applyBorder="1" applyAlignment="1">
      <alignment vertical="top" wrapText="1"/>
    </xf>
    <xf numFmtId="49" fontId="10" fillId="5" borderId="47" xfId="0" applyNumberFormat="1" applyFont="1" applyFill="1" applyBorder="1" applyAlignment="1">
      <alignment vertical="top" wrapText="1"/>
    </xf>
    <xf numFmtId="43" fontId="10" fillId="5" borderId="27" xfId="1" applyFont="1" applyFill="1" applyBorder="1" applyAlignment="1">
      <alignment vertical="top" wrapText="1"/>
    </xf>
    <xf numFmtId="0" fontId="10" fillId="5" borderId="48" xfId="0" applyFont="1" applyFill="1" applyBorder="1" applyAlignment="1">
      <alignment vertical="top"/>
    </xf>
    <xf numFmtId="43" fontId="10" fillId="5" borderId="41" xfId="1" applyFont="1" applyFill="1" applyBorder="1" applyAlignment="1">
      <alignment vertical="top" wrapText="1"/>
    </xf>
    <xf numFmtId="0" fontId="12" fillId="5" borderId="8" xfId="0" applyFont="1" applyFill="1" applyBorder="1" applyAlignment="1">
      <alignment vertical="center" wrapText="1"/>
    </xf>
    <xf numFmtId="0" fontId="12" fillId="5" borderId="6" xfId="0" applyFont="1" applyFill="1" applyBorder="1" applyAlignment="1">
      <alignment vertical="center" wrapText="1"/>
    </xf>
    <xf numFmtId="1" fontId="10" fillId="5" borderId="7" xfId="0" applyNumberFormat="1" applyFont="1" applyFill="1" applyBorder="1" applyAlignment="1">
      <alignment horizontal="center" vertical="top" wrapText="1"/>
    </xf>
    <xf numFmtId="0" fontId="10" fillId="5" borderId="5" xfId="0" applyFont="1" applyFill="1" applyBorder="1" applyAlignment="1">
      <alignment horizontal="center" vertical="top" wrapText="1"/>
    </xf>
    <xf numFmtId="0" fontId="10" fillId="5" borderId="7" xfId="0" applyFont="1" applyFill="1" applyBorder="1" applyAlignment="1">
      <alignment horizontal="center" vertical="top" wrapText="1"/>
    </xf>
    <xf numFmtId="43" fontId="10" fillId="5" borderId="0" xfId="1" applyFont="1" applyFill="1" applyAlignment="1">
      <alignment vertical="top"/>
    </xf>
    <xf numFmtId="14" fontId="12" fillId="5" borderId="6" xfId="0" applyNumberFormat="1" applyFont="1" applyFill="1" applyBorder="1" applyAlignment="1">
      <alignment vertical="center" wrapText="1"/>
    </xf>
    <xf numFmtId="4" fontId="10" fillId="5" borderId="4" xfId="1" applyNumberFormat="1" applyFont="1" applyFill="1" applyBorder="1" applyAlignment="1">
      <alignment horizontal="center" vertical="top" wrapText="1"/>
    </xf>
    <xf numFmtId="49" fontId="10" fillId="5" borderId="4" xfId="0" applyNumberFormat="1" applyFont="1" applyFill="1" applyBorder="1" applyAlignment="1">
      <alignment horizontal="center" vertical="top" wrapText="1"/>
    </xf>
    <xf numFmtId="1" fontId="10" fillId="5" borderId="5" xfId="0" applyNumberFormat="1" applyFont="1" applyFill="1" applyBorder="1" applyAlignment="1">
      <alignment horizontal="center" vertical="top" wrapText="1"/>
    </xf>
    <xf numFmtId="49" fontId="10" fillId="5" borderId="2" xfId="0" applyNumberFormat="1" applyFont="1" applyFill="1" applyBorder="1" applyAlignment="1">
      <alignment horizontal="center" vertical="top" wrapText="1"/>
    </xf>
    <xf numFmtId="49" fontId="10" fillId="5" borderId="18" xfId="0" applyNumberFormat="1" applyFont="1" applyFill="1" applyBorder="1" applyAlignment="1">
      <alignment horizontal="center" vertical="top" wrapText="1"/>
    </xf>
    <xf numFmtId="1" fontId="10" fillId="5" borderId="19" xfId="0" applyNumberFormat="1" applyFont="1" applyFill="1" applyBorder="1" applyAlignment="1">
      <alignment horizontal="center" vertical="top" wrapText="1"/>
    </xf>
    <xf numFmtId="0" fontId="10" fillId="0" borderId="0" xfId="0" applyFont="1"/>
    <xf numFmtId="0" fontId="10" fillId="4" borderId="0" xfId="0" applyFont="1" applyFill="1"/>
    <xf numFmtId="0" fontId="10" fillId="0" borderId="0" xfId="0" applyFont="1" applyAlignment="1">
      <alignment vertical="top"/>
    </xf>
    <xf numFmtId="0" fontId="15" fillId="0" borderId="0" xfId="0" applyFont="1"/>
    <xf numFmtId="164" fontId="10" fillId="0" borderId="0" xfId="0" applyNumberFormat="1" applyFont="1"/>
    <xf numFmtId="0" fontId="10" fillId="0" borderId="0" xfId="0" applyFont="1" applyFill="1" applyBorder="1" applyAlignment="1">
      <alignment horizontal="left" vertical="top" wrapText="1"/>
    </xf>
    <xf numFmtId="0" fontId="17" fillId="0" borderId="0" xfId="0" applyFont="1" applyAlignment="1">
      <alignment vertical="center"/>
    </xf>
    <xf numFmtId="0" fontId="19" fillId="0" borderId="51" xfId="0" applyFont="1" applyBorder="1" applyAlignment="1">
      <alignment horizontal="center" vertical="center" wrapText="1"/>
    </xf>
    <xf numFmtId="0" fontId="19" fillId="0" borderId="52" xfId="0" applyFont="1" applyBorder="1" applyAlignment="1">
      <alignment horizontal="center" vertical="center" wrapText="1"/>
    </xf>
    <xf numFmtId="0" fontId="19" fillId="0" borderId="53" xfId="0" applyFont="1" applyBorder="1" applyAlignment="1">
      <alignment horizontal="center" vertical="center" wrapText="1"/>
    </xf>
    <xf numFmtId="0" fontId="16" fillId="0" borderId="0" xfId="0" applyFont="1"/>
    <xf numFmtId="0" fontId="16" fillId="0" borderId="54" xfId="0" applyFont="1" applyBorder="1" applyAlignment="1">
      <alignment vertical="top" wrapText="1"/>
    </xf>
    <xf numFmtId="0" fontId="16" fillId="0" borderId="24" xfId="0" applyFont="1" applyBorder="1" applyAlignment="1">
      <alignment vertical="top" wrapText="1"/>
    </xf>
    <xf numFmtId="0" fontId="16" fillId="0" borderId="55" xfId="0" applyFont="1" applyBorder="1" applyAlignment="1">
      <alignment vertical="top" wrapText="1"/>
    </xf>
    <xf numFmtId="0" fontId="19" fillId="0" borderId="54" xfId="0" applyFont="1" applyBorder="1" applyAlignment="1">
      <alignment vertical="center" wrapText="1"/>
    </xf>
    <xf numFmtId="0" fontId="19" fillId="0" borderId="24" xfId="0" applyFont="1" applyBorder="1" applyAlignment="1">
      <alignment vertical="center" wrapText="1"/>
    </xf>
    <xf numFmtId="0" fontId="3" fillId="0" borderId="24" xfId="0" applyFont="1" applyBorder="1" applyAlignment="1">
      <alignment vertical="center" wrapText="1"/>
    </xf>
    <xf numFmtId="0" fontId="3" fillId="0" borderId="55" xfId="0" applyFont="1" applyBorder="1" applyAlignment="1">
      <alignment vertical="center" wrapText="1"/>
    </xf>
    <xf numFmtId="0" fontId="3" fillId="0" borderId="54" xfId="0" applyFont="1" applyBorder="1" applyAlignment="1">
      <alignment vertical="center" wrapText="1"/>
    </xf>
    <xf numFmtId="0" fontId="16" fillId="0" borderId="24" xfId="0" applyFont="1" applyBorder="1" applyAlignment="1">
      <alignment vertical="center" wrapText="1"/>
    </xf>
    <xf numFmtId="0" fontId="20" fillId="0" borderId="54" xfId="0" applyFont="1" applyBorder="1" applyAlignment="1">
      <alignment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3" fillId="0" borderId="59" xfId="0" applyFont="1" applyBorder="1" applyAlignment="1">
      <alignment vertical="center" wrapText="1"/>
    </xf>
    <xf numFmtId="0" fontId="16" fillId="0" borderId="0" xfId="0" applyFont="1" applyAlignment="1">
      <alignment vertical="center"/>
    </xf>
    <xf numFmtId="0" fontId="16" fillId="0" borderId="65" xfId="0" applyFont="1" applyBorder="1" applyAlignment="1">
      <alignment vertical="top" wrapText="1"/>
    </xf>
    <xf numFmtId="0" fontId="3" fillId="0" borderId="65" xfId="0" applyFont="1" applyBorder="1" applyAlignment="1">
      <alignment vertical="center" wrapText="1"/>
    </xf>
    <xf numFmtId="0" fontId="3" fillId="0" borderId="64" xfId="0" applyFont="1" applyBorder="1" applyAlignment="1">
      <alignment vertical="center" wrapText="1"/>
    </xf>
    <xf numFmtId="0" fontId="0" fillId="0" borderId="0" xfId="0" applyFont="1"/>
    <xf numFmtId="0" fontId="0" fillId="0" borderId="0" xfId="0" applyFont="1" applyAlignment="1">
      <alignment horizontal="center"/>
    </xf>
    <xf numFmtId="0" fontId="19" fillId="0" borderId="54" xfId="0" applyFont="1" applyBorder="1" applyAlignment="1">
      <alignment horizontal="center" vertical="center" wrapText="1"/>
    </xf>
    <xf numFmtId="0" fontId="19" fillId="0" borderId="24" xfId="0" applyFont="1" applyBorder="1" applyAlignment="1">
      <alignment horizontal="center" vertical="center" wrapText="1"/>
    </xf>
    <xf numFmtId="0" fontId="16" fillId="0" borderId="24" xfId="0" applyFont="1" applyBorder="1" applyAlignment="1">
      <alignment horizontal="center" vertical="top" wrapText="1"/>
    </xf>
    <xf numFmtId="0" fontId="16" fillId="0" borderId="55" xfId="0" applyFont="1" applyBorder="1" applyAlignment="1">
      <alignment horizontal="center" vertical="top" wrapText="1"/>
    </xf>
    <xf numFmtId="0" fontId="3" fillId="0" borderId="24" xfId="0" applyFont="1" applyBorder="1" applyAlignment="1">
      <alignment horizontal="center" vertical="center" wrapText="1"/>
    </xf>
    <xf numFmtId="0" fontId="3" fillId="0" borderId="55" xfId="0" applyFont="1" applyBorder="1" applyAlignment="1">
      <alignment horizontal="center" vertical="center" wrapText="1"/>
    </xf>
    <xf numFmtId="0" fontId="3" fillId="5" borderId="24" xfId="0" applyFont="1" applyFill="1" applyBorder="1" applyAlignment="1">
      <alignment vertical="center" wrapText="1"/>
    </xf>
    <xf numFmtId="0" fontId="3" fillId="5" borderId="24" xfId="0" applyFont="1" applyFill="1" applyBorder="1" applyAlignment="1">
      <alignment horizontal="center" vertical="center" wrapText="1"/>
    </xf>
    <xf numFmtId="0" fontId="16" fillId="5" borderId="55" xfId="0" applyFont="1" applyFill="1" applyBorder="1" applyAlignment="1">
      <alignment horizontal="center" vertical="top" wrapText="1"/>
    </xf>
    <xf numFmtId="0" fontId="3" fillId="5" borderId="55" xfId="0" applyFont="1" applyFill="1" applyBorder="1" applyAlignment="1">
      <alignment horizontal="center" vertical="center" wrapText="1"/>
    </xf>
    <xf numFmtId="0" fontId="3" fillId="0" borderId="69" xfId="0" applyFont="1" applyFill="1" applyBorder="1" applyAlignment="1">
      <alignment vertical="top" wrapText="1"/>
    </xf>
    <xf numFmtId="1" fontId="3" fillId="0" borderId="55" xfId="0" applyNumberFormat="1" applyFont="1" applyBorder="1" applyAlignment="1">
      <alignment horizontal="center" vertical="center" wrapText="1"/>
    </xf>
    <xf numFmtId="1" fontId="3" fillId="0" borderId="55" xfId="0" applyNumberFormat="1"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4" xfId="0" applyFont="1" applyFill="1" applyBorder="1" applyAlignment="1">
      <alignment horizontal="left" vertical="center" wrapText="1"/>
    </xf>
    <xf numFmtId="0" fontId="0" fillId="0" borderId="0" xfId="0" applyFont="1" applyAlignment="1">
      <alignment vertical="center"/>
    </xf>
    <xf numFmtId="0" fontId="3" fillId="0" borderId="54" xfId="0" applyFont="1" applyFill="1" applyBorder="1" applyAlignment="1">
      <alignment vertical="center" wrapText="1"/>
    </xf>
    <xf numFmtId="0" fontId="3" fillId="0" borderId="24" xfId="0" applyFont="1" applyFill="1" applyBorder="1" applyAlignment="1">
      <alignment vertical="center" wrapText="1"/>
    </xf>
    <xf numFmtId="0" fontId="3" fillId="0" borderId="55" xfId="0" applyFont="1" applyFill="1" applyBorder="1" applyAlignment="1">
      <alignment horizontal="center" vertical="center" wrapText="1"/>
    </xf>
    <xf numFmtId="165" fontId="3" fillId="0" borderId="55" xfId="0" applyNumberFormat="1" applyFont="1" applyFill="1" applyBorder="1" applyAlignment="1">
      <alignment horizontal="center" vertical="center" wrapText="1"/>
    </xf>
    <xf numFmtId="0" fontId="0" fillId="0" borderId="0" xfId="0" applyFont="1" applyFill="1" applyAlignment="1">
      <alignment vertical="center"/>
    </xf>
    <xf numFmtId="0" fontId="3" fillId="0" borderId="24" xfId="0" applyFont="1" applyFill="1" applyBorder="1" applyAlignment="1">
      <alignment horizontal="center" vertical="top" wrapText="1"/>
    </xf>
    <xf numFmtId="0" fontId="3" fillId="0" borderId="55" xfId="0" applyFont="1" applyFill="1" applyBorder="1" applyAlignment="1">
      <alignment horizontal="center" vertical="top" wrapText="1"/>
    </xf>
    <xf numFmtId="0" fontId="3" fillId="0" borderId="24" xfId="0" applyFont="1" applyFill="1" applyBorder="1" applyAlignment="1">
      <alignment vertical="top" wrapText="1"/>
    </xf>
    <xf numFmtId="0" fontId="0" fillId="0" borderId="0" xfId="0" applyFont="1" applyFill="1"/>
    <xf numFmtId="0" fontId="16" fillId="0" borderId="24" xfId="0" applyFont="1" applyFill="1" applyBorder="1" applyAlignment="1">
      <alignment horizontal="center" vertical="top" wrapText="1"/>
    </xf>
    <xf numFmtId="0" fontId="16" fillId="0" borderId="55" xfId="0" applyFont="1" applyFill="1" applyBorder="1" applyAlignment="1">
      <alignment horizontal="center" vertical="top" wrapText="1"/>
    </xf>
    <xf numFmtId="0" fontId="3" fillId="0" borderId="24" xfId="0" applyFont="1" applyBorder="1" applyAlignment="1">
      <alignment horizontal="center" vertical="top" wrapText="1"/>
    </xf>
    <xf numFmtId="0" fontId="3" fillId="0" borderId="24" xfId="0" applyFont="1" applyBorder="1" applyAlignment="1">
      <alignment vertical="top" wrapText="1"/>
    </xf>
    <xf numFmtId="0" fontId="3" fillId="0" borderId="55" xfId="0" applyFont="1" applyBorder="1" applyAlignment="1">
      <alignment horizontal="center" vertical="top" wrapText="1"/>
    </xf>
    <xf numFmtId="0" fontId="3" fillId="0" borderId="70" xfId="0" applyFont="1" applyBorder="1" applyAlignment="1">
      <alignment vertical="center" wrapText="1"/>
    </xf>
    <xf numFmtId="0" fontId="3" fillId="0" borderId="22" xfId="0" applyFont="1" applyBorder="1" applyAlignment="1">
      <alignment vertical="center" wrapText="1"/>
    </xf>
    <xf numFmtId="0" fontId="3" fillId="0" borderId="22" xfId="0" applyFont="1" applyBorder="1" applyAlignment="1">
      <alignment horizontal="center" vertical="center" wrapText="1"/>
    </xf>
    <xf numFmtId="0" fontId="3" fillId="0" borderId="22" xfId="0" applyFont="1" applyBorder="1" applyAlignment="1">
      <alignment horizontal="center" vertical="top" wrapText="1"/>
    </xf>
    <xf numFmtId="0" fontId="3" fillId="0" borderId="71" xfId="0" applyFont="1" applyBorder="1" applyAlignment="1">
      <alignment horizontal="center" vertical="center" wrapText="1"/>
    </xf>
    <xf numFmtId="0" fontId="3" fillId="0" borderId="22" xfId="0" applyFont="1" applyBorder="1" applyAlignment="1">
      <alignment vertical="top" wrapText="1"/>
    </xf>
    <xf numFmtId="0" fontId="3" fillId="0" borderId="71" xfId="0" applyFont="1" applyBorder="1" applyAlignment="1">
      <alignment horizontal="center" vertical="top" wrapText="1"/>
    </xf>
    <xf numFmtId="0" fontId="16" fillId="0" borderId="64" xfId="0" applyFont="1" applyBorder="1" applyAlignment="1">
      <alignment horizontal="center" vertical="top" wrapText="1"/>
    </xf>
    <xf numFmtId="0" fontId="3" fillId="0" borderId="65"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64" xfId="0" applyFont="1" applyBorder="1" applyAlignment="1">
      <alignment horizontal="center" vertical="center" wrapText="1"/>
    </xf>
    <xf numFmtId="0" fontId="16" fillId="0" borderId="56" xfId="0" applyFont="1" applyBorder="1" applyAlignment="1">
      <alignment horizontal="center" vertical="top" wrapText="1"/>
    </xf>
    <xf numFmtId="0" fontId="3" fillId="5" borderId="54" xfId="0" applyFont="1" applyFill="1" applyBorder="1" applyAlignment="1">
      <alignment vertical="center" wrapText="1"/>
    </xf>
    <xf numFmtId="0" fontId="3" fillId="5" borderId="24" xfId="0" applyFont="1" applyFill="1" applyBorder="1" applyAlignment="1">
      <alignment horizontal="center" vertical="top" wrapText="1"/>
    </xf>
    <xf numFmtId="0" fontId="3" fillId="5" borderId="55" xfId="0" applyFont="1" applyFill="1" applyBorder="1" applyAlignment="1">
      <alignment horizontal="center" vertical="top" wrapText="1"/>
    </xf>
    <xf numFmtId="0" fontId="3" fillId="5" borderId="24" xfId="0" applyFont="1" applyFill="1" applyBorder="1" applyAlignment="1">
      <alignment vertical="top" wrapText="1"/>
    </xf>
    <xf numFmtId="0" fontId="0" fillId="5" borderId="0" xfId="0" applyFont="1" applyFill="1"/>
    <xf numFmtId="0" fontId="16" fillId="5" borderId="57" xfId="0" applyFont="1" applyFill="1" applyBorder="1" applyAlignment="1">
      <alignment vertical="top" wrapText="1"/>
    </xf>
    <xf numFmtId="0" fontId="16" fillId="5" borderId="58" xfId="0" applyFont="1" applyFill="1" applyBorder="1" applyAlignment="1">
      <alignment vertical="top" wrapText="1"/>
    </xf>
    <xf numFmtId="0" fontId="16" fillId="5" borderId="58" xfId="0" applyFont="1" applyFill="1" applyBorder="1" applyAlignment="1">
      <alignment horizontal="center" vertical="top" wrapText="1"/>
    </xf>
    <xf numFmtId="0" fontId="16" fillId="5" borderId="59" xfId="0" applyFont="1" applyFill="1" applyBorder="1" applyAlignment="1">
      <alignment horizontal="center" vertical="top" wrapText="1"/>
    </xf>
    <xf numFmtId="0" fontId="3" fillId="5" borderId="58" xfId="0" applyFont="1" applyFill="1" applyBorder="1" applyAlignment="1">
      <alignment horizontal="center" vertical="center" wrapText="1"/>
    </xf>
    <xf numFmtId="0" fontId="3" fillId="5" borderId="58" xfId="0" applyFont="1" applyFill="1" applyBorder="1" applyAlignment="1">
      <alignment vertical="center" wrapText="1"/>
    </xf>
    <xf numFmtId="0" fontId="16" fillId="5" borderId="0" xfId="0" applyFont="1" applyFill="1" applyAlignment="1">
      <alignment vertical="center"/>
    </xf>
    <xf numFmtId="0" fontId="0" fillId="5" borderId="0" xfId="0" applyFont="1" applyFill="1" applyAlignment="1">
      <alignment horizontal="center"/>
    </xf>
    <xf numFmtId="0" fontId="17" fillId="0" borderId="0" xfId="0" applyFont="1"/>
    <xf numFmtId="0" fontId="17" fillId="0" borderId="51" xfId="0" applyFont="1" applyBorder="1" applyAlignment="1">
      <alignment vertical="center" wrapText="1"/>
    </xf>
    <xf numFmtId="0" fontId="17" fillId="0" borderId="52" xfId="0" applyFont="1" applyBorder="1" applyAlignment="1">
      <alignment vertical="center" wrapText="1"/>
    </xf>
    <xf numFmtId="0" fontId="17" fillId="0" borderId="53" xfId="0" applyFont="1" applyBorder="1" applyAlignment="1">
      <alignment vertical="center" wrapText="1"/>
    </xf>
    <xf numFmtId="0" fontId="9" fillId="0" borderId="54" xfId="0" applyFont="1" applyBorder="1" applyAlignment="1">
      <alignment vertical="center" wrapText="1"/>
    </xf>
    <xf numFmtId="0" fontId="9" fillId="0" borderId="24" xfId="0" applyFont="1" applyBorder="1" applyAlignment="1">
      <alignment vertical="center" wrapText="1"/>
    </xf>
    <xf numFmtId="0" fontId="22" fillId="0" borderId="57" xfId="0" applyFont="1" applyBorder="1" applyAlignment="1">
      <alignment vertical="center" wrapText="1"/>
    </xf>
    <xf numFmtId="0" fontId="9" fillId="0" borderId="58" xfId="0" applyFont="1" applyBorder="1" applyAlignment="1">
      <alignment vertical="center" wrapText="1"/>
    </xf>
    <xf numFmtId="0" fontId="18" fillId="0" borderId="0" xfId="0" applyFont="1"/>
    <xf numFmtId="0" fontId="3" fillId="0" borderId="3" xfId="0" applyFont="1" applyBorder="1"/>
    <xf numFmtId="0" fontId="19" fillId="0" borderId="4" xfId="0" applyFont="1" applyBorder="1"/>
    <xf numFmtId="0" fontId="19" fillId="0" borderId="4" xfId="0" applyFont="1" applyBorder="1" applyAlignment="1">
      <alignment horizontal="center"/>
    </xf>
    <xf numFmtId="0" fontId="19" fillId="0" borderId="5" xfId="0" applyFont="1" applyBorder="1" applyAlignment="1">
      <alignment horizontal="center" wrapText="1"/>
    </xf>
    <xf numFmtId="0" fontId="19" fillId="0" borderId="17" xfId="0" applyFont="1" applyBorder="1" applyAlignment="1">
      <alignment wrapText="1"/>
    </xf>
    <xf numFmtId="0" fontId="19" fillId="0" borderId="18" xfId="0" applyFont="1" applyBorder="1" applyAlignment="1">
      <alignment wrapText="1"/>
    </xf>
    <xf numFmtId="0" fontId="3" fillId="0" borderId="18" xfId="0" applyFont="1" applyBorder="1"/>
    <xf numFmtId="0" fontId="3" fillId="0" borderId="18" xfId="0" applyFont="1" applyBorder="1" applyAlignment="1">
      <alignment wrapText="1"/>
    </xf>
    <xf numFmtId="0" fontId="3" fillId="0" borderId="19" xfId="0" applyFont="1" applyBorder="1"/>
    <xf numFmtId="0" fontId="3" fillId="0" borderId="6" xfId="0" applyFont="1" applyBorder="1"/>
    <xf numFmtId="43" fontId="3" fillId="0" borderId="2" xfId="1" applyFont="1" applyBorder="1" applyAlignment="1">
      <alignment wrapText="1"/>
    </xf>
    <xf numFmtId="43" fontId="3" fillId="0" borderId="7" xfId="1" applyFont="1" applyBorder="1" applyAlignment="1">
      <alignment wrapText="1"/>
    </xf>
    <xf numFmtId="0" fontId="9" fillId="0" borderId="0" xfId="0" applyFont="1"/>
    <xf numFmtId="43" fontId="3" fillId="0" borderId="2" xfId="1" applyFont="1" applyFill="1" applyBorder="1" applyAlignment="1">
      <alignment wrapText="1"/>
    </xf>
    <xf numFmtId="164" fontId="3" fillId="0" borderId="7" xfId="0" applyNumberFormat="1" applyFont="1" applyFill="1" applyBorder="1" applyAlignment="1">
      <alignment wrapText="1"/>
    </xf>
    <xf numFmtId="0" fontId="3" fillId="0" borderId="6" xfId="0" applyFont="1" applyBorder="1" applyAlignment="1">
      <alignment vertical="top"/>
    </xf>
    <xf numFmtId="0" fontId="3" fillId="0" borderId="2" xfId="0" applyFont="1" applyBorder="1" applyAlignment="1">
      <alignment vertical="top" wrapText="1"/>
    </xf>
    <xf numFmtId="43" fontId="3" fillId="0" borderId="2" xfId="1" applyFont="1" applyBorder="1" applyAlignment="1">
      <alignment vertical="top" wrapText="1"/>
    </xf>
    <xf numFmtId="43" fontId="3" fillId="0" borderId="2" xfId="1" applyFont="1" applyFill="1" applyBorder="1" applyAlignment="1">
      <alignment vertical="top" wrapText="1"/>
    </xf>
    <xf numFmtId="43" fontId="3" fillId="0" borderId="7" xfId="1" applyFont="1" applyFill="1" applyBorder="1" applyAlignment="1">
      <alignment vertical="top" wrapText="1"/>
    </xf>
    <xf numFmtId="0" fontId="3" fillId="0" borderId="2" xfId="0" applyFont="1" applyBorder="1" applyAlignment="1">
      <alignment wrapText="1"/>
    </xf>
    <xf numFmtId="43" fontId="23" fillId="0" borderId="2" xfId="1" applyFont="1" applyFill="1" applyBorder="1" applyAlignment="1">
      <alignment vertical="top" wrapText="1"/>
    </xf>
    <xf numFmtId="0" fontId="3" fillId="0" borderId="8" xfId="0" applyFont="1" applyBorder="1"/>
    <xf numFmtId="0" fontId="3" fillId="0" borderId="9" xfId="0" applyFont="1" applyBorder="1"/>
    <xf numFmtId="43" fontId="3" fillId="0" borderId="9" xfId="1" applyFont="1" applyBorder="1"/>
    <xf numFmtId="164" fontId="23" fillId="4" borderId="0" xfId="0" applyNumberFormat="1" applyFont="1" applyFill="1" applyBorder="1"/>
    <xf numFmtId="0" fontId="3" fillId="0" borderId="7" xfId="0" applyFont="1" applyBorder="1" applyAlignment="1">
      <alignment wrapText="1"/>
    </xf>
    <xf numFmtId="0" fontId="3" fillId="0" borderId="17" xfId="0" applyFont="1" applyBorder="1"/>
    <xf numFmtId="0" fontId="3" fillId="0" borderId="19" xfId="0" applyFont="1" applyBorder="1" applyAlignment="1">
      <alignment wrapText="1"/>
    </xf>
    <xf numFmtId="0" fontId="24" fillId="0" borderId="0" xfId="0" applyFont="1"/>
    <xf numFmtId="0" fontId="3" fillId="0" borderId="9" xfId="0" applyFont="1" applyBorder="1" applyAlignment="1">
      <alignment wrapText="1"/>
    </xf>
    <xf numFmtId="164" fontId="0" fillId="0" borderId="0" xfId="0" applyNumberFormat="1"/>
    <xf numFmtId="0" fontId="16" fillId="0" borderId="54"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55" xfId="0" applyFont="1" applyBorder="1" applyAlignment="1">
      <alignment horizontal="center" vertical="center"/>
    </xf>
    <xf numFmtId="0" fontId="16" fillId="0" borderId="24" xfId="0" applyFont="1" applyBorder="1" applyAlignment="1">
      <alignment vertical="center"/>
    </xf>
    <xf numFmtId="0" fontId="16" fillId="0" borderId="57" xfId="0" applyFont="1" applyBorder="1" applyAlignment="1">
      <alignment horizontal="center" vertical="center" wrapText="1"/>
    </xf>
    <xf numFmtId="0" fontId="16" fillId="0" borderId="58" xfId="0" applyFont="1" applyBorder="1" applyAlignment="1">
      <alignment vertical="center"/>
    </xf>
    <xf numFmtId="0" fontId="16" fillId="0" borderId="58" xfId="0" applyFont="1" applyBorder="1" applyAlignment="1">
      <alignment horizontal="center" vertical="center" wrapText="1"/>
    </xf>
    <xf numFmtId="0" fontId="16" fillId="0" borderId="59" xfId="0" applyFont="1" applyBorder="1" applyAlignment="1">
      <alignment horizontal="center" vertical="center"/>
    </xf>
    <xf numFmtId="0" fontId="3" fillId="0" borderId="0" xfId="0" applyFont="1" applyAlignment="1">
      <alignment horizontal="center" vertical="center"/>
    </xf>
    <xf numFmtId="0" fontId="16" fillId="0" borderId="61"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61" xfId="0" applyFont="1" applyBorder="1" applyAlignment="1">
      <alignment vertical="center" wrapText="1"/>
    </xf>
    <xf numFmtId="0" fontId="16" fillId="0" borderId="60" xfId="0" applyFont="1" applyBorder="1" applyAlignment="1">
      <alignment horizontal="center" vertical="center" wrapText="1"/>
    </xf>
    <xf numFmtId="0" fontId="16" fillId="0" borderId="69" xfId="0" applyFont="1" applyBorder="1" applyAlignment="1">
      <alignment vertical="center" wrapText="1"/>
    </xf>
    <xf numFmtId="0" fontId="16" fillId="0" borderId="70" xfId="0" applyFont="1" applyBorder="1" applyAlignment="1">
      <alignment horizontal="center" vertical="center" wrapText="1"/>
    </xf>
    <xf numFmtId="0" fontId="16" fillId="0" borderId="69" xfId="0" applyFont="1" applyBorder="1" applyAlignment="1">
      <alignment horizontal="center" vertical="center" wrapText="1"/>
    </xf>
    <xf numFmtId="43" fontId="8" fillId="0" borderId="0" xfId="1" applyFont="1" applyFill="1" applyBorder="1"/>
    <xf numFmtId="43" fontId="22" fillId="0" borderId="2" xfId="1" applyFont="1" applyFill="1" applyBorder="1" applyAlignment="1">
      <alignment horizontal="center" vertical="top"/>
    </xf>
    <xf numFmtId="0" fontId="10" fillId="0" borderId="3" xfId="0" applyFont="1" applyFill="1" applyBorder="1" applyAlignment="1">
      <alignment vertical="top" wrapText="1"/>
    </xf>
    <xf numFmtId="0" fontId="10" fillId="0" borderId="4" xfId="0" applyFont="1" applyFill="1" applyBorder="1" applyAlignment="1">
      <alignment vertical="top" wrapText="1"/>
    </xf>
    <xf numFmtId="43" fontId="10" fillId="0" borderId="4" xfId="1" applyFont="1" applyFill="1" applyBorder="1" applyAlignment="1">
      <alignment vertical="top" wrapText="1"/>
    </xf>
    <xf numFmtId="49" fontId="10" fillId="0" borderId="40" xfId="0" applyNumberFormat="1" applyFont="1" applyFill="1" applyBorder="1" applyAlignment="1">
      <alignment vertical="top" wrapText="1"/>
    </xf>
    <xf numFmtId="0" fontId="10" fillId="0" borderId="6" xfId="0" applyFont="1" applyFill="1" applyBorder="1" applyAlignment="1">
      <alignment vertical="top" wrapText="1"/>
    </xf>
    <xf numFmtId="0" fontId="10" fillId="0" borderId="2" xfId="2" applyFont="1" applyFill="1" applyBorder="1" applyAlignment="1" applyProtection="1">
      <alignment vertical="top" wrapText="1"/>
      <protection hidden="1"/>
    </xf>
    <xf numFmtId="0" fontId="10" fillId="0" borderId="2" xfId="0" applyFont="1" applyFill="1" applyBorder="1" applyAlignment="1">
      <alignment vertical="top" wrapText="1"/>
    </xf>
    <xf numFmtId="0" fontId="10" fillId="0" borderId="2" xfId="0" applyFont="1" applyFill="1" applyBorder="1" applyAlignment="1">
      <alignment vertical="center" wrapText="1"/>
    </xf>
    <xf numFmtId="49" fontId="10" fillId="0" borderId="13" xfId="0" applyNumberFormat="1" applyFont="1" applyFill="1" applyBorder="1" applyAlignment="1">
      <alignment vertical="top" wrapText="1"/>
    </xf>
    <xf numFmtId="1" fontId="10" fillId="0" borderId="7" xfId="0" applyNumberFormat="1" applyFont="1" applyFill="1" applyBorder="1" applyAlignment="1">
      <alignment horizontal="center" vertical="top" wrapText="1"/>
    </xf>
    <xf numFmtId="43" fontId="10" fillId="0" borderId="0" xfId="1" applyFont="1" applyFill="1"/>
    <xf numFmtId="0" fontId="10" fillId="0" borderId="8" xfId="0" applyFont="1" applyFill="1" applyBorder="1" applyAlignment="1">
      <alignment vertical="top" wrapText="1"/>
    </xf>
    <xf numFmtId="49" fontId="10" fillId="0" borderId="2" xfId="0" applyNumberFormat="1" applyFont="1" applyFill="1" applyBorder="1" applyAlignment="1">
      <alignment vertical="top" wrapText="1"/>
    </xf>
    <xf numFmtId="164" fontId="10" fillId="0" borderId="0" xfId="0" applyNumberFormat="1" applyFont="1" applyFill="1"/>
    <xf numFmtId="0" fontId="10" fillId="0" borderId="13" xfId="2" applyFont="1" applyFill="1" applyBorder="1" applyAlignment="1" applyProtection="1">
      <alignment vertical="top" wrapText="1"/>
      <protection hidden="1"/>
    </xf>
    <xf numFmtId="0" fontId="10" fillId="0" borderId="13" xfId="0" applyFont="1" applyFill="1" applyBorder="1" applyAlignment="1">
      <alignment vertical="top" wrapText="1"/>
    </xf>
    <xf numFmtId="0" fontId="10" fillId="0" borderId="13" xfId="0" applyFont="1" applyFill="1" applyBorder="1" applyAlignment="1">
      <alignment vertical="center" wrapText="1"/>
    </xf>
    <xf numFmtId="49" fontId="10" fillId="0" borderId="11" xfId="0" applyNumberFormat="1" applyFont="1" applyFill="1" applyBorder="1" applyAlignment="1">
      <alignment horizontal="center" vertical="top" wrapText="1"/>
    </xf>
    <xf numFmtId="0" fontId="10" fillId="0" borderId="12" xfId="0" applyFont="1" applyFill="1" applyBorder="1" applyAlignment="1">
      <alignment vertical="top" wrapText="1"/>
    </xf>
    <xf numFmtId="49" fontId="10" fillId="0" borderId="13" xfId="0" applyNumberFormat="1" applyFont="1" applyFill="1" applyBorder="1" applyAlignment="1">
      <alignment horizontal="center" vertical="top" wrapText="1"/>
    </xf>
    <xf numFmtId="0" fontId="10" fillId="0" borderId="7" xfId="0" applyNumberFormat="1" applyFont="1" applyFill="1" applyBorder="1" applyAlignment="1">
      <alignment horizontal="center" vertical="top" wrapText="1"/>
    </xf>
    <xf numFmtId="164" fontId="10" fillId="0" borderId="0" xfId="3" applyFont="1" applyFill="1" applyBorder="1" applyAlignment="1">
      <alignment vertical="top" wrapText="1"/>
    </xf>
    <xf numFmtId="1" fontId="10" fillId="0" borderId="2" xfId="0" applyNumberFormat="1" applyFont="1" applyFill="1" applyBorder="1" applyAlignment="1">
      <alignment vertical="top" wrapText="1"/>
    </xf>
    <xf numFmtId="1" fontId="10" fillId="0" borderId="13" xfId="0" applyNumberFormat="1" applyFont="1" applyFill="1" applyBorder="1" applyAlignment="1">
      <alignment vertical="top" wrapText="1"/>
    </xf>
    <xf numFmtId="1" fontId="10" fillId="0" borderId="11" xfId="0" applyNumberFormat="1" applyFont="1" applyFill="1" applyBorder="1" applyAlignment="1">
      <alignment horizontal="center" vertical="top" wrapText="1"/>
    </xf>
    <xf numFmtId="0" fontId="10" fillId="0" borderId="17" xfId="0" applyFont="1" applyFill="1" applyBorder="1" applyAlignment="1">
      <alignment vertical="top" wrapText="1"/>
    </xf>
    <xf numFmtId="0" fontId="10" fillId="0" borderId="18" xfId="2" applyFont="1" applyFill="1" applyBorder="1" applyAlignment="1" applyProtection="1">
      <alignment vertical="top" wrapText="1"/>
      <protection hidden="1"/>
    </xf>
    <xf numFmtId="0" fontId="10" fillId="0" borderId="18" xfId="0" applyFont="1" applyFill="1" applyBorder="1" applyAlignment="1">
      <alignment vertical="top" wrapText="1"/>
    </xf>
    <xf numFmtId="0" fontId="10" fillId="0" borderId="18" xfId="0" applyFont="1" applyFill="1" applyBorder="1" applyAlignment="1">
      <alignment vertical="center" wrapText="1"/>
    </xf>
    <xf numFmtId="43" fontId="10" fillId="0" borderId="18" xfId="1" applyFont="1" applyFill="1" applyBorder="1" applyAlignment="1">
      <alignment vertical="top" wrapText="1"/>
    </xf>
    <xf numFmtId="49" fontId="10" fillId="0" borderId="18" xfId="0" applyNumberFormat="1" applyFont="1" applyFill="1" applyBorder="1" applyAlignment="1">
      <alignment vertical="top" wrapText="1"/>
    </xf>
    <xf numFmtId="1" fontId="10" fillId="0" borderId="18" xfId="0" applyNumberFormat="1" applyFont="1" applyFill="1" applyBorder="1" applyAlignment="1">
      <alignment vertical="top" wrapText="1"/>
    </xf>
    <xf numFmtId="49" fontId="10" fillId="0" borderId="19" xfId="0" applyNumberFormat="1" applyFont="1" applyFill="1" applyBorder="1" applyAlignment="1">
      <alignment horizontal="center" vertical="top" wrapText="1"/>
    </xf>
    <xf numFmtId="43" fontId="10" fillId="0" borderId="0" xfId="0" applyNumberFormat="1" applyFont="1" applyFill="1"/>
    <xf numFmtId="0" fontId="10" fillId="0" borderId="25" xfId="0" applyFont="1" applyFill="1" applyBorder="1" applyAlignment="1">
      <alignment vertical="top" wrapText="1"/>
    </xf>
    <xf numFmtId="2" fontId="10" fillId="0" borderId="49" xfId="0" applyNumberFormat="1" applyFont="1" applyFill="1" applyBorder="1" applyAlignment="1">
      <alignment vertical="top" wrapText="1"/>
    </xf>
    <xf numFmtId="0" fontId="10" fillId="0" borderId="49" xfId="0" applyFont="1" applyFill="1" applyBorder="1" applyAlignment="1">
      <alignment horizontal="left" vertical="top" wrapText="1"/>
    </xf>
    <xf numFmtId="0" fontId="10" fillId="0" borderId="49" xfId="0" applyFont="1" applyFill="1" applyBorder="1" applyAlignment="1">
      <alignment vertical="top" wrapText="1"/>
    </xf>
    <xf numFmtId="43" fontId="10" fillId="0" borderId="49" xfId="1" applyFont="1" applyFill="1" applyBorder="1" applyAlignment="1">
      <alignment vertical="top" wrapText="1"/>
    </xf>
    <xf numFmtId="43" fontId="12" fillId="0" borderId="49" xfId="1" applyFont="1" applyFill="1" applyBorder="1" applyAlignment="1">
      <alignment vertical="top" wrapText="1"/>
    </xf>
    <xf numFmtId="49" fontId="10" fillId="0" borderId="49" xfId="0" applyNumberFormat="1" applyFont="1" applyFill="1" applyBorder="1" applyAlignment="1">
      <alignment vertical="top" wrapText="1"/>
    </xf>
    <xf numFmtId="4" fontId="10" fillId="0" borderId="0" xfId="0" applyNumberFormat="1" applyFont="1" applyFill="1"/>
    <xf numFmtId="0" fontId="0" fillId="0" borderId="0" xfId="0" applyAlignment="1">
      <alignment horizontal="center"/>
    </xf>
    <xf numFmtId="0" fontId="3" fillId="0" borderId="58" xfId="0" applyFont="1" applyBorder="1" applyAlignment="1">
      <alignment horizontal="center" vertical="center" wrapText="1"/>
    </xf>
    <xf numFmtId="0" fontId="0" fillId="0" borderId="0" xfId="0" applyAlignment="1">
      <alignment horizontal="center" vertical="center"/>
    </xf>
    <xf numFmtId="0" fontId="0" fillId="0" borderId="0" xfId="0" applyAlignment="1">
      <alignment vertical="center"/>
    </xf>
    <xf numFmtId="0" fontId="3" fillId="0" borderId="59" xfId="0" applyFont="1" applyBorder="1" applyAlignment="1">
      <alignment horizontal="center" vertical="center" wrapText="1"/>
    </xf>
    <xf numFmtId="43" fontId="16" fillId="0" borderId="55" xfId="1" applyFont="1" applyBorder="1" applyAlignment="1">
      <alignment horizontal="center" vertical="center"/>
    </xf>
    <xf numFmtId="43" fontId="16" fillId="0" borderId="62" xfId="1" applyFont="1" applyBorder="1" applyAlignment="1">
      <alignment horizontal="center" vertical="center"/>
    </xf>
    <xf numFmtId="43" fontId="25" fillId="0" borderId="62" xfId="1" applyFont="1" applyBorder="1" applyAlignment="1">
      <alignment horizontal="center" vertical="center"/>
    </xf>
    <xf numFmtId="43" fontId="16" fillId="0" borderId="72" xfId="1" applyFont="1" applyBorder="1" applyAlignment="1">
      <alignment horizontal="center" vertical="center"/>
    </xf>
    <xf numFmtId="43" fontId="16" fillId="0" borderId="69" xfId="1" applyFont="1" applyBorder="1" applyAlignment="1">
      <alignment horizontal="center" vertical="center"/>
    </xf>
    <xf numFmtId="0" fontId="16" fillId="0" borderId="55" xfId="0" applyFont="1" applyBorder="1" applyAlignment="1">
      <alignment vertical="center" wrapText="1"/>
    </xf>
    <xf numFmtId="49" fontId="10" fillId="0" borderId="45" xfId="0" applyNumberFormat="1" applyFont="1" applyFill="1" applyBorder="1" applyAlignment="1">
      <alignment vertical="top" wrapText="1"/>
    </xf>
    <xf numFmtId="1" fontId="10" fillId="0" borderId="50" xfId="0" applyNumberFormat="1" applyFont="1" applyFill="1" applyBorder="1" applyAlignment="1">
      <alignment horizontal="center" vertical="top" wrapText="1"/>
    </xf>
    <xf numFmtId="49" fontId="10" fillId="0" borderId="5" xfId="0" applyNumberFormat="1" applyFont="1" applyFill="1" applyBorder="1" applyAlignment="1">
      <alignment horizontal="center" vertical="top" wrapText="1"/>
    </xf>
    <xf numFmtId="43" fontId="8" fillId="0" borderId="0" xfId="1" applyFont="1" applyFill="1" applyBorder="1" applyAlignment="1">
      <alignment vertical="top"/>
    </xf>
    <xf numFmtId="1" fontId="0" fillId="0" borderId="0" xfId="0" applyNumberFormat="1"/>
    <xf numFmtId="0" fontId="17" fillId="0" borderId="53" xfId="0" applyFont="1" applyBorder="1" applyAlignment="1">
      <alignment horizontal="center" vertical="center" wrapText="1"/>
    </xf>
    <xf numFmtId="166" fontId="9" fillId="0" borderId="59" xfId="1" applyNumberFormat="1" applyFont="1" applyBorder="1" applyAlignment="1">
      <alignment horizontal="center" vertical="center" wrapText="1"/>
    </xf>
    <xf numFmtId="166" fontId="9" fillId="0" borderId="55" xfId="1" applyNumberFormat="1" applyFont="1" applyBorder="1" applyAlignment="1">
      <alignment horizontal="center" vertical="center" wrapText="1"/>
    </xf>
    <xf numFmtId="166" fontId="9" fillId="0" borderId="55" xfId="1" applyNumberFormat="1" applyFont="1" applyFill="1" applyBorder="1" applyAlignment="1">
      <alignment horizontal="center" vertical="center" wrapText="1"/>
    </xf>
    <xf numFmtId="43" fontId="3" fillId="0" borderId="55" xfId="1" applyFont="1" applyBorder="1" applyAlignment="1">
      <alignment horizontal="center" vertical="center" wrapText="1"/>
    </xf>
    <xf numFmtId="0" fontId="2" fillId="0" borderId="0" xfId="0" applyFont="1" applyBorder="1" applyAlignment="1">
      <alignment horizontal="center"/>
    </xf>
    <xf numFmtId="0" fontId="6" fillId="0" borderId="4" xfId="0" applyFont="1" applyBorder="1" applyAlignment="1">
      <alignment horizontal="center" vertical="center"/>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7" fillId="0" borderId="0" xfId="0" applyFont="1" applyFill="1" applyBorder="1" applyAlignment="1">
      <alignment vertical="top" wrapText="1"/>
    </xf>
    <xf numFmtId="0" fontId="7" fillId="0" borderId="0" xfId="0" applyFont="1" applyAlignment="1"/>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14" xfId="0" applyFont="1" applyFill="1" applyBorder="1" applyAlignment="1">
      <alignment vertical="top" wrapText="1"/>
    </xf>
    <xf numFmtId="0" fontId="8" fillId="0" borderId="15" xfId="0" applyFont="1" applyFill="1" applyBorder="1" applyAlignment="1">
      <alignment vertical="top" wrapText="1"/>
    </xf>
    <xf numFmtId="0" fontId="8" fillId="0" borderId="16" xfId="0" applyFont="1" applyFill="1" applyBorder="1" applyAlignment="1">
      <alignment vertical="top" wrapText="1"/>
    </xf>
    <xf numFmtId="0" fontId="6" fillId="0" borderId="9" xfId="0" applyFont="1" applyBorder="1" applyAlignment="1">
      <alignment horizontal="center" vertical="center"/>
    </xf>
    <xf numFmtId="0" fontId="10" fillId="0" borderId="0" xfId="0" applyFont="1" applyFill="1" applyBorder="1" applyAlignment="1">
      <alignment horizontal="left" vertical="top" wrapText="1"/>
    </xf>
    <xf numFmtId="0" fontId="12" fillId="5" borderId="14" xfId="0" applyFont="1" applyFill="1" applyBorder="1" applyAlignment="1">
      <alignment horizontal="left" vertical="center" wrapText="1"/>
    </xf>
    <xf numFmtId="0" fontId="12" fillId="5" borderId="15" xfId="0" applyFont="1" applyFill="1" applyBorder="1" applyAlignment="1">
      <alignment horizontal="left" vertical="center" wrapText="1"/>
    </xf>
    <xf numFmtId="0" fontId="12" fillId="5" borderId="16" xfId="0" applyFont="1" applyFill="1" applyBorder="1" applyAlignment="1">
      <alignment horizontal="left" vertical="center" wrapText="1"/>
    </xf>
    <xf numFmtId="0" fontId="12" fillId="5" borderId="27" xfId="0" applyFont="1" applyFill="1" applyBorder="1" applyAlignment="1">
      <alignment horizontal="left" vertical="center" wrapText="1"/>
    </xf>
    <xf numFmtId="0" fontId="12" fillId="5" borderId="28" xfId="0" applyFont="1" applyFill="1" applyBorder="1" applyAlignment="1">
      <alignment horizontal="left" vertical="center" wrapText="1"/>
    </xf>
    <xf numFmtId="0" fontId="12" fillId="5" borderId="29" xfId="0" applyFont="1" applyFill="1" applyBorder="1" applyAlignment="1">
      <alignment horizontal="left" vertical="center" wrapText="1"/>
    </xf>
    <xf numFmtId="0" fontId="12" fillId="0" borderId="0" xfId="0" applyFont="1" applyFill="1" applyBorder="1" applyAlignment="1">
      <alignment vertical="top" wrapText="1"/>
    </xf>
    <xf numFmtId="0" fontId="12" fillId="0" borderId="0" xfId="0" applyFont="1" applyAlignment="1"/>
    <xf numFmtId="0" fontId="12" fillId="5" borderId="26" xfId="0" applyFont="1" applyFill="1" applyBorder="1" applyAlignment="1">
      <alignment horizontal="left" vertical="center" wrapText="1"/>
    </xf>
    <xf numFmtId="0" fontId="12" fillId="5" borderId="21" xfId="0" applyFont="1" applyFill="1" applyBorder="1" applyAlignment="1">
      <alignment horizontal="left" vertical="center" wrapText="1"/>
    </xf>
    <xf numFmtId="0" fontId="12" fillId="5" borderId="22"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35"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36" xfId="0" applyFont="1" applyFill="1" applyBorder="1" applyAlignment="1">
      <alignment horizontal="left" vertical="center" wrapText="1"/>
    </xf>
    <xf numFmtId="0" fontId="12" fillId="5" borderId="35" xfId="0" applyFont="1" applyFill="1" applyBorder="1" applyAlignment="1">
      <alignment vertical="center" wrapText="1"/>
    </xf>
    <xf numFmtId="0" fontId="12" fillId="5" borderId="0" xfId="0" applyFont="1" applyFill="1" applyBorder="1" applyAlignment="1">
      <alignment vertical="center" wrapText="1"/>
    </xf>
    <xf numFmtId="0" fontId="12" fillId="5" borderId="36" xfId="0" applyFont="1" applyFill="1" applyBorder="1" applyAlignment="1">
      <alignment vertical="center" wrapText="1"/>
    </xf>
    <xf numFmtId="0" fontId="12" fillId="5" borderId="27" xfId="0" applyFont="1" applyFill="1" applyBorder="1" applyAlignment="1">
      <alignment vertical="center" wrapText="1"/>
    </xf>
    <xf numFmtId="0" fontId="12" fillId="5" borderId="28" xfId="0" applyFont="1" applyFill="1" applyBorder="1" applyAlignment="1">
      <alignment vertical="center" wrapText="1"/>
    </xf>
    <xf numFmtId="0" fontId="12" fillId="5" borderId="29" xfId="0" applyFont="1" applyFill="1" applyBorder="1" applyAlignment="1">
      <alignment vertical="center" wrapText="1"/>
    </xf>
    <xf numFmtId="0" fontId="12" fillId="5" borderId="14" xfId="0" applyFont="1" applyFill="1" applyBorder="1" applyAlignment="1">
      <alignment vertical="center" wrapText="1"/>
    </xf>
    <xf numFmtId="0" fontId="12" fillId="5" borderId="15" xfId="0" applyFont="1" applyFill="1" applyBorder="1" applyAlignment="1">
      <alignment vertical="center" wrapText="1"/>
    </xf>
    <xf numFmtId="0" fontId="12" fillId="5" borderId="16" xfId="0" applyFont="1" applyFill="1" applyBorder="1" applyAlignment="1">
      <alignment vertical="center" wrapText="1"/>
    </xf>
    <xf numFmtId="0" fontId="12" fillId="5" borderId="30" xfId="0" applyFont="1" applyFill="1" applyBorder="1" applyAlignment="1">
      <alignment horizontal="left" vertical="center" wrapText="1"/>
    </xf>
    <xf numFmtId="0" fontId="12" fillId="5" borderId="32" xfId="0" applyFont="1" applyFill="1" applyBorder="1" applyAlignment="1">
      <alignment horizontal="left" vertical="center" wrapText="1"/>
    </xf>
    <xf numFmtId="0" fontId="11" fillId="5" borderId="20" xfId="0" applyFont="1" applyFill="1" applyBorder="1" applyAlignment="1">
      <alignment horizontal="left" wrapText="1"/>
    </xf>
    <xf numFmtId="0" fontId="11" fillId="5" borderId="21" xfId="0" applyFont="1" applyFill="1" applyBorder="1" applyAlignment="1">
      <alignment horizontal="left" wrapText="1"/>
    </xf>
    <xf numFmtId="0" fontId="11" fillId="5" borderId="22" xfId="0" applyFont="1" applyFill="1" applyBorder="1" applyAlignment="1">
      <alignment horizontal="left" wrapText="1"/>
    </xf>
    <xf numFmtId="0" fontId="12" fillId="5" borderId="20" xfId="0" applyFont="1" applyFill="1" applyBorder="1" applyAlignment="1">
      <alignment horizontal="center" vertical="center" wrapText="1"/>
    </xf>
    <xf numFmtId="0" fontId="12" fillId="5" borderId="21" xfId="0" applyFont="1" applyFill="1" applyBorder="1" applyAlignment="1">
      <alignment horizontal="center" vertical="center" wrapText="1"/>
    </xf>
    <xf numFmtId="0" fontId="12" fillId="5" borderId="22" xfId="0" applyFont="1" applyFill="1" applyBorder="1" applyAlignment="1">
      <alignment horizontal="center" vertical="center" wrapText="1"/>
    </xf>
    <xf numFmtId="0" fontId="3" fillId="0" borderId="60" xfId="0" applyFont="1" applyBorder="1" applyAlignment="1">
      <alignment vertical="center" wrapText="1"/>
    </xf>
    <xf numFmtId="0" fontId="3" fillId="0" borderId="54" xfId="0" applyFont="1" applyBorder="1" applyAlignment="1">
      <alignment vertical="center" wrapText="1"/>
    </xf>
    <xf numFmtId="0" fontId="3" fillId="0" borderId="62" xfId="0" applyFont="1" applyBorder="1" applyAlignment="1">
      <alignment vertical="center" wrapText="1"/>
    </xf>
    <xf numFmtId="0" fontId="3" fillId="0" borderId="63" xfId="0" applyFont="1" applyBorder="1" applyAlignment="1">
      <alignment vertical="center" wrapText="1"/>
    </xf>
    <xf numFmtId="0" fontId="3" fillId="0" borderId="61" xfId="0" applyFont="1" applyBorder="1" applyAlignment="1">
      <alignment vertical="center" wrapText="1"/>
    </xf>
    <xf numFmtId="0" fontId="3" fillId="0" borderId="23" xfId="0" applyFont="1" applyBorder="1" applyAlignment="1">
      <alignment vertical="center" wrapText="1"/>
    </xf>
    <xf numFmtId="0" fontId="3" fillId="0" borderId="61"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62" xfId="0" applyFont="1" applyBorder="1" applyAlignment="1">
      <alignment horizontal="center" vertical="center" wrapText="1"/>
    </xf>
    <xf numFmtId="0" fontId="3" fillId="0" borderId="63" xfId="0" applyFont="1" applyBorder="1" applyAlignment="1">
      <alignment horizontal="center" vertical="center" wrapText="1"/>
    </xf>
    <xf numFmtId="0" fontId="3" fillId="0" borderId="60" xfId="0" applyFont="1" applyBorder="1" applyAlignment="1">
      <alignment horizontal="center" vertical="center" wrapText="1"/>
    </xf>
    <xf numFmtId="0" fontId="3" fillId="0" borderId="54" xfId="0" applyFont="1" applyBorder="1" applyAlignment="1">
      <alignment horizontal="center" vertical="center" wrapText="1"/>
    </xf>
    <xf numFmtId="0" fontId="16" fillId="0" borderId="62" xfId="0" applyFont="1" applyBorder="1" applyAlignment="1">
      <alignment horizontal="center" vertical="top" wrapText="1"/>
    </xf>
    <xf numFmtId="0" fontId="16" fillId="0" borderId="63" xfId="0" applyFont="1" applyBorder="1" applyAlignment="1">
      <alignment horizontal="center" vertical="top" wrapText="1"/>
    </xf>
    <xf numFmtId="0" fontId="16" fillId="0" borderId="60" xfId="0" applyFont="1" applyBorder="1" applyAlignment="1">
      <alignment horizontal="center" vertical="top" wrapText="1"/>
    </xf>
    <xf numFmtId="0" fontId="16" fillId="0" borderId="54" xfId="0" applyFont="1" applyBorder="1" applyAlignment="1">
      <alignment horizontal="center" vertical="top" wrapText="1"/>
    </xf>
    <xf numFmtId="0" fontId="16" fillId="0" borderId="61" xfId="0" applyFont="1" applyBorder="1" applyAlignment="1">
      <alignment vertical="top" wrapText="1"/>
    </xf>
    <xf numFmtId="0" fontId="16" fillId="0" borderId="23" xfId="0" applyFont="1" applyBorder="1" applyAlignment="1">
      <alignment vertical="top" wrapText="1"/>
    </xf>
    <xf numFmtId="0" fontId="16" fillId="0" borderId="61" xfId="0" applyFont="1" applyBorder="1" applyAlignment="1">
      <alignment horizontal="center" vertical="top" wrapText="1"/>
    </xf>
    <xf numFmtId="0" fontId="16" fillId="0" borderId="23" xfId="0" applyFont="1" applyBorder="1" applyAlignment="1">
      <alignment horizontal="center" vertical="top" wrapText="1"/>
    </xf>
    <xf numFmtId="0" fontId="19" fillId="0" borderId="68" xfId="0" applyFont="1" applyBorder="1" applyAlignment="1">
      <alignment horizontal="center" vertical="center" wrapText="1"/>
    </xf>
    <xf numFmtId="0" fontId="19" fillId="0" borderId="63" xfId="0" applyFont="1" applyBorder="1" applyAlignment="1">
      <alignment horizontal="center" vertical="center" wrapText="1"/>
    </xf>
    <xf numFmtId="0" fontId="19" fillId="0" borderId="66" xfId="0" applyFont="1" applyBorder="1" applyAlignment="1">
      <alignment horizontal="center" vertical="center" wrapText="1"/>
    </xf>
    <xf numFmtId="0" fontId="19" fillId="0" borderId="54" xfId="0" applyFont="1" applyBorder="1" applyAlignment="1">
      <alignment horizontal="center" vertical="center" wrapText="1"/>
    </xf>
    <xf numFmtId="0" fontId="19" fillId="0" borderId="67" xfId="0" applyFont="1" applyBorder="1" applyAlignment="1">
      <alignment horizontal="center" vertical="center" wrapText="1"/>
    </xf>
    <xf numFmtId="0" fontId="19" fillId="0" borderId="23" xfId="0" applyFont="1" applyBorder="1" applyAlignment="1">
      <alignment horizontal="center" vertical="center" wrapText="1"/>
    </xf>
  </cellXfs>
  <cellStyles count="4">
    <cellStyle name="Įprastas" xfId="0" builtinId="0"/>
    <cellStyle name="Kablelis" xfId="1" builtinId="3"/>
    <cellStyle name="Kablelis 2" xfId="3"/>
    <cellStyle name="Paprastas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51"/>
  <sheetViews>
    <sheetView view="pageBreakPreview" topLeftCell="A16" zoomScaleNormal="100" zoomScaleSheetLayoutView="100" workbookViewId="0">
      <selection activeCell="P22" sqref="P22"/>
    </sheetView>
  </sheetViews>
  <sheetFormatPr defaultRowHeight="15" x14ac:dyDescent="0.25"/>
  <cols>
    <col min="1" max="1" width="7.140625" style="6" customWidth="1"/>
    <col min="2" max="2" width="22.28515625" style="6" customWidth="1"/>
    <col min="3" max="4" width="9.42578125" style="6" bestFit="1" customWidth="1"/>
    <col min="5" max="5" width="12.7109375" style="6" customWidth="1"/>
    <col min="6" max="6" width="13.28515625" style="6" customWidth="1"/>
    <col min="7" max="7" width="14.5703125" style="6" bestFit="1" customWidth="1"/>
    <col min="8" max="8" width="14.5703125" style="6" customWidth="1"/>
    <col min="9" max="10" width="14.7109375" style="6" customWidth="1"/>
    <col min="11" max="12" width="15.5703125" style="6" bestFit="1" customWidth="1"/>
    <col min="13" max="13" width="14.5703125" style="6" bestFit="1" customWidth="1"/>
    <col min="14" max="14" width="14.5703125" style="6" customWidth="1"/>
    <col min="15" max="16" width="14.5703125" style="6" bestFit="1" customWidth="1"/>
    <col min="17" max="17" width="15" style="6" customWidth="1"/>
    <col min="18" max="18" width="17.140625" style="6" customWidth="1"/>
    <col min="19" max="19" width="14.140625" style="1" bestFit="1" customWidth="1"/>
    <col min="20" max="56" width="9.140625" style="1"/>
    <col min="57" max="16384" width="9.140625" style="6"/>
  </cols>
  <sheetData>
    <row r="1" spans="1:57" s="3" customFormat="1" ht="20.25" x14ac:dyDescent="0.3">
      <c r="A1" s="376" t="s">
        <v>0</v>
      </c>
      <c r="B1" s="376"/>
      <c r="C1" s="376"/>
      <c r="D1" s="376"/>
      <c r="E1" s="376"/>
      <c r="F1" s="376"/>
      <c r="G1" s="376"/>
      <c r="H1" s="376"/>
      <c r="I1" s="376"/>
      <c r="J1" s="376"/>
      <c r="K1" s="376"/>
      <c r="L1" s="376"/>
      <c r="M1" s="376"/>
      <c r="N1" s="376"/>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2"/>
    </row>
    <row r="2" spans="1:57" s="3" customFormat="1"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2"/>
    </row>
    <row r="3" spans="1:57" ht="18.75" x14ac:dyDescent="0.3">
      <c r="A3" s="4" t="s">
        <v>1</v>
      </c>
      <c r="B3" s="5"/>
      <c r="C3" s="5"/>
      <c r="D3" s="5"/>
      <c r="E3" s="5"/>
      <c r="F3" s="5"/>
      <c r="G3" s="5"/>
      <c r="H3" s="5"/>
    </row>
    <row r="4" spans="1:57" ht="15.75" thickBot="1" x14ac:dyDescent="0.3"/>
    <row r="5" spans="1:57" s="10" customFormat="1" ht="33.75" customHeight="1" x14ac:dyDescent="0.2">
      <c r="A5" s="7"/>
      <c r="B5" s="8"/>
      <c r="C5" s="377" t="s">
        <v>2</v>
      </c>
      <c r="D5" s="377"/>
      <c r="E5" s="377" t="s">
        <v>3</v>
      </c>
      <c r="F5" s="377"/>
      <c r="G5" s="377" t="s">
        <v>4</v>
      </c>
      <c r="H5" s="377"/>
      <c r="I5" s="377" t="s">
        <v>5</v>
      </c>
      <c r="J5" s="377"/>
      <c r="K5" s="377" t="s">
        <v>6</v>
      </c>
      <c r="L5" s="377"/>
      <c r="M5" s="377" t="s">
        <v>7</v>
      </c>
      <c r="N5" s="377"/>
      <c r="O5" s="377" t="s">
        <v>8</v>
      </c>
      <c r="P5" s="377"/>
      <c r="Q5" s="382" t="s">
        <v>9</v>
      </c>
      <c r="R5" s="383"/>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row>
    <row r="6" spans="1:57" s="10" customFormat="1" ht="33.75" customHeight="1" x14ac:dyDescent="0.2">
      <c r="A6" s="11" t="s">
        <v>10</v>
      </c>
      <c r="B6" s="12" t="s">
        <v>11</v>
      </c>
      <c r="C6" s="13" t="s">
        <v>12</v>
      </c>
      <c r="D6" s="13" t="s">
        <v>13</v>
      </c>
      <c r="E6" s="13" t="s">
        <v>12</v>
      </c>
      <c r="F6" s="13" t="s">
        <v>13</v>
      </c>
      <c r="G6" s="13" t="s">
        <v>12</v>
      </c>
      <c r="H6" s="13" t="s">
        <v>13</v>
      </c>
      <c r="I6" s="13" t="s">
        <v>12</v>
      </c>
      <c r="J6" s="13" t="s">
        <v>13</v>
      </c>
      <c r="K6" s="13" t="s">
        <v>12</v>
      </c>
      <c r="L6" s="13" t="s">
        <v>13</v>
      </c>
      <c r="M6" s="13" t="s">
        <v>12</v>
      </c>
      <c r="N6" s="13" t="s">
        <v>13</v>
      </c>
      <c r="O6" s="13" t="s">
        <v>12</v>
      </c>
      <c r="P6" s="13" t="s">
        <v>13</v>
      </c>
      <c r="Q6" s="13" t="s">
        <v>12</v>
      </c>
      <c r="R6" s="14" t="s">
        <v>13</v>
      </c>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row>
    <row r="7" spans="1:57" s="21" customFormat="1" ht="67.5" customHeight="1" x14ac:dyDescent="0.2">
      <c r="A7" s="15" t="s">
        <v>14</v>
      </c>
      <c r="B7" s="16" t="s">
        <v>15</v>
      </c>
      <c r="C7" s="17">
        <v>0</v>
      </c>
      <c r="D7" s="17">
        <v>0</v>
      </c>
      <c r="E7" s="17">
        <v>0</v>
      </c>
      <c r="F7" s="17">
        <v>0</v>
      </c>
      <c r="G7" s="18"/>
      <c r="H7" s="18"/>
      <c r="I7" s="18"/>
      <c r="J7" s="17"/>
      <c r="K7" s="17"/>
      <c r="L7" s="17"/>
      <c r="M7" s="17"/>
      <c r="N7" s="17"/>
      <c r="O7" s="17"/>
      <c r="P7" s="18"/>
      <c r="Q7" s="18"/>
      <c r="R7" s="19"/>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row>
    <row r="8" spans="1:57" s="21" customFormat="1" ht="33" customHeight="1" x14ac:dyDescent="0.2">
      <c r="A8" s="22" t="s">
        <v>16</v>
      </c>
      <c r="B8" s="23" t="s">
        <v>17</v>
      </c>
      <c r="C8" s="24">
        <v>0</v>
      </c>
      <c r="D8" s="25">
        <v>0</v>
      </c>
      <c r="E8" s="24">
        <v>0</v>
      </c>
      <c r="F8" s="25">
        <v>0</v>
      </c>
      <c r="G8" s="26"/>
      <c r="H8" s="26"/>
      <c r="I8" s="26"/>
      <c r="J8" s="25"/>
      <c r="K8" s="25"/>
      <c r="L8" s="25"/>
      <c r="M8" s="25"/>
      <c r="N8" s="25"/>
      <c r="O8" s="25"/>
      <c r="P8" s="26"/>
      <c r="Q8" s="26"/>
      <c r="R8" s="27"/>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row>
    <row r="9" spans="1:57" s="21" customFormat="1" ht="51.75" customHeight="1" x14ac:dyDescent="0.2">
      <c r="A9" s="28" t="s">
        <v>18</v>
      </c>
      <c r="B9" s="29" t="s">
        <v>19</v>
      </c>
      <c r="C9" s="30">
        <v>0</v>
      </c>
      <c r="D9" s="31">
        <v>0</v>
      </c>
      <c r="E9" s="30">
        <v>269941.21621621621</v>
      </c>
      <c r="F9" s="32">
        <v>232275</v>
      </c>
      <c r="G9" s="31">
        <v>2514038</v>
      </c>
      <c r="H9" s="32">
        <v>1858202</v>
      </c>
      <c r="I9" s="31">
        <v>6913603.8235294111</v>
      </c>
      <c r="J9" s="31">
        <v>5110055</v>
      </c>
      <c r="K9" s="31">
        <v>6503708</v>
      </c>
      <c r="L9" s="31">
        <v>6503707</v>
      </c>
      <c r="M9" s="31">
        <v>5656586.1764705889</v>
      </c>
      <c r="N9" s="31">
        <v>4180955</v>
      </c>
      <c r="O9" s="31">
        <v>7227859.5882352935</v>
      </c>
      <c r="P9" s="31">
        <v>5342331</v>
      </c>
      <c r="Q9" s="31">
        <v>31425475</v>
      </c>
      <c r="R9" s="33">
        <v>23227525.489999998</v>
      </c>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row>
    <row r="10" spans="1:57" s="21" customFormat="1" ht="41.25" customHeight="1" x14ac:dyDescent="0.2">
      <c r="A10" s="28" t="s">
        <v>20</v>
      </c>
      <c r="B10" s="29" t="s">
        <v>21</v>
      </c>
      <c r="C10" s="30">
        <v>0</v>
      </c>
      <c r="D10" s="31">
        <v>0</v>
      </c>
      <c r="E10" s="30">
        <v>824100</v>
      </c>
      <c r="F10" s="31">
        <v>700485</v>
      </c>
      <c r="G10" s="31">
        <v>2472300</v>
      </c>
      <c r="H10" s="31">
        <v>2101455</v>
      </c>
      <c r="I10" s="31">
        <v>2472300</v>
      </c>
      <c r="J10" s="31">
        <v>2101455</v>
      </c>
      <c r="K10" s="31">
        <v>824100</v>
      </c>
      <c r="L10" s="31">
        <v>700485</v>
      </c>
      <c r="M10" s="31">
        <v>824100</v>
      </c>
      <c r="N10" s="31">
        <v>700485</v>
      </c>
      <c r="O10" s="31">
        <v>824100</v>
      </c>
      <c r="P10" s="31">
        <v>700485</v>
      </c>
      <c r="Q10" s="31">
        <v>8241000</v>
      </c>
      <c r="R10" s="33">
        <v>7004850</v>
      </c>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row>
    <row r="11" spans="1:57" s="21" customFormat="1" ht="44.25" customHeight="1" x14ac:dyDescent="0.2">
      <c r="A11" s="28" t="s">
        <v>22</v>
      </c>
      <c r="B11" s="29" t="s">
        <v>23</v>
      </c>
      <c r="C11" s="30">
        <v>0</v>
      </c>
      <c r="D11" s="31">
        <v>0</v>
      </c>
      <c r="E11" s="30">
        <v>0</v>
      </c>
      <c r="F11" s="31">
        <v>0</v>
      </c>
      <c r="G11" s="31">
        <v>37799.15</v>
      </c>
      <c r="H11" s="31">
        <v>32129.279999999999</v>
      </c>
      <c r="I11" s="31">
        <v>160646.39999999999</v>
      </c>
      <c r="J11" s="31">
        <v>136549.44</v>
      </c>
      <c r="K11" s="31">
        <v>116547.39</v>
      </c>
      <c r="L11" s="31">
        <v>99065.279999999999</v>
      </c>
      <c r="M11" s="31">
        <v>0</v>
      </c>
      <c r="N11" s="31">
        <v>0</v>
      </c>
      <c r="O11" s="31">
        <v>0</v>
      </c>
      <c r="P11" s="31">
        <v>0</v>
      </c>
      <c r="Q11" s="31">
        <v>314992.94</v>
      </c>
      <c r="R11" s="34">
        <v>267744</v>
      </c>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row>
    <row r="12" spans="1:57" s="21" customFormat="1" ht="42.75" customHeight="1" x14ac:dyDescent="0.2">
      <c r="A12" s="22" t="s">
        <v>24</v>
      </c>
      <c r="B12" s="23" t="s">
        <v>25</v>
      </c>
      <c r="C12" s="24"/>
      <c r="D12" s="25"/>
      <c r="E12" s="24"/>
      <c r="F12" s="25"/>
      <c r="G12" s="26"/>
      <c r="H12" s="26"/>
      <c r="I12" s="26"/>
      <c r="J12" s="25"/>
      <c r="K12" s="25"/>
      <c r="L12" s="25"/>
      <c r="M12" s="25"/>
      <c r="N12" s="25"/>
      <c r="O12" s="25"/>
      <c r="P12" s="26"/>
      <c r="Q12" s="26"/>
      <c r="R12" s="27"/>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row>
    <row r="13" spans="1:57" s="21" customFormat="1" ht="43.5" customHeight="1" x14ac:dyDescent="0.2">
      <c r="A13" s="28" t="s">
        <v>26</v>
      </c>
      <c r="B13" s="29" t="s">
        <v>27</v>
      </c>
      <c r="C13" s="30">
        <v>0</v>
      </c>
      <c r="D13" s="31">
        <v>0</v>
      </c>
      <c r="E13" s="30">
        <v>0</v>
      </c>
      <c r="F13" s="31">
        <v>0</v>
      </c>
      <c r="G13" s="31">
        <v>73849.41</v>
      </c>
      <c r="H13" s="31">
        <v>62772</v>
      </c>
      <c r="I13" s="31">
        <v>590796.47</v>
      </c>
      <c r="J13" s="31">
        <v>502177</v>
      </c>
      <c r="K13" s="31">
        <v>1624689.41</v>
      </c>
      <c r="L13" s="31">
        <v>1380986</v>
      </c>
      <c r="M13" s="31">
        <v>2067785.88</v>
      </c>
      <c r="N13" s="31">
        <v>1757618</v>
      </c>
      <c r="O13" s="31">
        <v>2187606.75</v>
      </c>
      <c r="P13" s="31">
        <v>2573655</v>
      </c>
      <c r="Q13" s="31">
        <v>6544727.9199999999</v>
      </c>
      <c r="R13" s="33">
        <v>6277208</v>
      </c>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row>
    <row r="14" spans="1:57" s="21" customFormat="1" ht="94.5" customHeight="1" x14ac:dyDescent="0.2">
      <c r="A14" s="28" t="s">
        <v>28</v>
      </c>
      <c r="B14" s="29" t="s">
        <v>29</v>
      </c>
      <c r="C14" s="30">
        <v>0</v>
      </c>
      <c r="D14" s="30">
        <v>0</v>
      </c>
      <c r="E14" s="30">
        <v>0</v>
      </c>
      <c r="F14" s="30">
        <v>0</v>
      </c>
      <c r="G14" s="35">
        <v>500000</v>
      </c>
      <c r="H14" s="35">
        <v>400000</v>
      </c>
      <c r="I14" s="35">
        <v>1000000</v>
      </c>
      <c r="J14" s="35">
        <v>800000</v>
      </c>
      <c r="K14" s="35">
        <v>2000000</v>
      </c>
      <c r="L14" s="35">
        <v>1600000</v>
      </c>
      <c r="M14" s="35">
        <v>623510</v>
      </c>
      <c r="N14" s="35">
        <v>498808</v>
      </c>
      <c r="O14" s="31">
        <v>0</v>
      </c>
      <c r="P14" s="31">
        <v>0</v>
      </c>
      <c r="Q14" s="36">
        <v>4123510</v>
      </c>
      <c r="R14" s="37">
        <v>3298808</v>
      </c>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row>
    <row r="15" spans="1:57" s="21" customFormat="1" ht="40.5" customHeight="1" x14ac:dyDescent="0.2">
      <c r="A15" s="38" t="s">
        <v>30</v>
      </c>
      <c r="B15" s="39" t="s">
        <v>31</v>
      </c>
      <c r="C15" s="18"/>
      <c r="D15" s="40"/>
      <c r="E15" s="40"/>
      <c r="F15" s="40"/>
      <c r="G15" s="40"/>
      <c r="H15" s="40"/>
      <c r="I15" s="40"/>
      <c r="J15" s="41"/>
      <c r="K15" s="41"/>
      <c r="L15" s="41"/>
      <c r="M15" s="41"/>
      <c r="N15" s="41"/>
      <c r="O15" s="41"/>
      <c r="P15" s="40"/>
      <c r="Q15" s="40"/>
      <c r="R15" s="42"/>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row>
    <row r="16" spans="1:57" s="50" customFormat="1" ht="66.75" customHeight="1" x14ac:dyDescent="0.2">
      <c r="A16" s="43" t="s">
        <v>32</v>
      </c>
      <c r="B16" s="44" t="s">
        <v>33</v>
      </c>
      <c r="C16" s="45"/>
      <c r="D16" s="46"/>
      <c r="E16" s="46"/>
      <c r="F16" s="46"/>
      <c r="G16" s="46"/>
      <c r="H16" s="46"/>
      <c r="I16" s="46"/>
      <c r="J16" s="47"/>
      <c r="K16" s="47"/>
      <c r="L16" s="47"/>
      <c r="M16" s="47"/>
      <c r="N16" s="47"/>
      <c r="O16" s="47"/>
      <c r="P16" s="46"/>
      <c r="Q16" s="46"/>
      <c r="R16" s="48"/>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row>
    <row r="17" spans="1:56" s="21" customFormat="1" ht="36" customHeight="1" x14ac:dyDescent="0.2">
      <c r="A17" s="28" t="s">
        <v>34</v>
      </c>
      <c r="B17" s="29" t="s">
        <v>35</v>
      </c>
      <c r="C17" s="51"/>
      <c r="D17" s="52"/>
      <c r="E17" s="52"/>
      <c r="F17" s="52"/>
      <c r="G17" s="52"/>
      <c r="H17" s="52"/>
      <c r="I17" s="52"/>
      <c r="J17" s="31"/>
      <c r="K17" s="31"/>
      <c r="L17" s="31"/>
      <c r="M17" s="31"/>
      <c r="N17" s="31"/>
      <c r="O17" s="31"/>
      <c r="P17" s="52"/>
      <c r="Q17" s="52"/>
      <c r="R17" s="33">
        <v>3365000</v>
      </c>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row>
    <row r="18" spans="1:56" s="21" customFormat="1" ht="31.5" customHeight="1" x14ac:dyDescent="0.2">
      <c r="A18" s="53" t="s">
        <v>36</v>
      </c>
      <c r="B18" s="54" t="s">
        <v>37</v>
      </c>
      <c r="C18" s="51"/>
      <c r="D18" s="55"/>
      <c r="E18" s="55"/>
      <c r="F18" s="55"/>
      <c r="G18" s="55"/>
      <c r="H18" s="55"/>
      <c r="I18" s="55"/>
      <c r="J18" s="56"/>
      <c r="K18" s="56"/>
      <c r="L18" s="56"/>
      <c r="M18" s="56"/>
      <c r="N18" s="56"/>
      <c r="O18" s="56"/>
      <c r="P18" s="55"/>
      <c r="Q18" s="55"/>
      <c r="R18" s="57">
        <v>7234684</v>
      </c>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row>
    <row r="19" spans="1:56" s="21" customFormat="1" ht="51.75" customHeight="1" x14ac:dyDescent="0.2">
      <c r="A19" s="53" t="s">
        <v>38</v>
      </c>
      <c r="B19" s="54" t="s">
        <v>39</v>
      </c>
      <c r="C19" s="51"/>
      <c r="D19" s="55"/>
      <c r="E19" s="55"/>
      <c r="F19" s="55"/>
      <c r="G19" s="55"/>
      <c r="H19" s="55"/>
      <c r="I19" s="55"/>
      <c r="J19" s="56"/>
      <c r="K19" s="56"/>
      <c r="L19" s="56"/>
      <c r="M19" s="56"/>
      <c r="N19" s="56"/>
      <c r="O19" s="56"/>
      <c r="P19" s="55"/>
      <c r="Q19" s="55"/>
      <c r="R19" s="57">
        <v>1494000</v>
      </c>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row>
    <row r="20" spans="1:56" s="21" customFormat="1" ht="46.5" customHeight="1" x14ac:dyDescent="0.2">
      <c r="A20" s="53" t="s">
        <v>40</v>
      </c>
      <c r="B20" s="54" t="s">
        <v>41</v>
      </c>
      <c r="C20" s="51"/>
      <c r="D20" s="55"/>
      <c r="E20" s="55"/>
      <c r="F20" s="55"/>
      <c r="G20" s="55"/>
      <c r="H20" s="55"/>
      <c r="I20" s="55"/>
      <c r="J20" s="56"/>
      <c r="K20" s="56"/>
      <c r="L20" s="56"/>
      <c r="M20" s="56"/>
      <c r="N20" s="56"/>
      <c r="O20" s="56"/>
      <c r="P20" s="55"/>
      <c r="Q20" s="55"/>
      <c r="R20" s="57">
        <v>971000</v>
      </c>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row>
    <row r="21" spans="1:56" s="21" customFormat="1" ht="54.75" customHeight="1" x14ac:dyDescent="0.2">
      <c r="A21" s="53" t="s">
        <v>42</v>
      </c>
      <c r="B21" s="54" t="s">
        <v>254</v>
      </c>
      <c r="C21" s="30">
        <v>0</v>
      </c>
      <c r="D21" s="56">
        <v>0</v>
      </c>
      <c r="E21" s="56">
        <v>0</v>
      </c>
      <c r="F21" s="56">
        <v>0</v>
      </c>
      <c r="G21" s="56">
        <f>Q21*40/100</f>
        <v>11102071.572000001</v>
      </c>
      <c r="H21" s="56">
        <v>6087601.8700000001</v>
      </c>
      <c r="I21" s="56">
        <f>Q21*40/100</f>
        <v>11102071.572000001</v>
      </c>
      <c r="J21" s="56">
        <v>6087601.8700000001</v>
      </c>
      <c r="K21" s="56">
        <f>Q21-G21-I21</f>
        <v>5551035.7860000022</v>
      </c>
      <c r="L21" s="56">
        <v>3043800.94</v>
      </c>
      <c r="M21" s="56">
        <v>0</v>
      </c>
      <c r="N21" s="56">
        <v>0</v>
      </c>
      <c r="O21" s="56">
        <v>0</v>
      </c>
      <c r="P21" s="56">
        <v>0</v>
      </c>
      <c r="Q21" s="58">
        <v>27755178.930000003</v>
      </c>
      <c r="R21" s="57">
        <f>SUM(H21,J21,L21)</f>
        <v>15219004.68</v>
      </c>
      <c r="S21" s="369"/>
      <c r="T21" s="311"/>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row>
    <row r="22" spans="1:56" s="21" customFormat="1" ht="37.5" customHeight="1" x14ac:dyDescent="0.2">
      <c r="A22" s="28" t="s">
        <v>43</v>
      </c>
      <c r="B22" s="29" t="s">
        <v>45</v>
      </c>
      <c r="C22" s="31">
        <v>0</v>
      </c>
      <c r="D22" s="31">
        <v>0</v>
      </c>
      <c r="E22" s="31">
        <v>0</v>
      </c>
      <c r="F22" s="31">
        <v>0</v>
      </c>
      <c r="G22" s="31">
        <v>0</v>
      </c>
      <c r="H22" s="31">
        <v>0</v>
      </c>
      <c r="I22" s="312">
        <v>2962753.31</v>
      </c>
      <c r="J22" s="312">
        <v>2481123.46</v>
      </c>
      <c r="K22" s="312">
        <v>2962753.31</v>
      </c>
      <c r="L22" s="312">
        <v>2481123.46</v>
      </c>
      <c r="M22" s="31">
        <v>1481376.65</v>
      </c>
      <c r="N22" s="31">
        <v>1240561.3700000001</v>
      </c>
      <c r="O22" s="31">
        <v>0</v>
      </c>
      <c r="P22" s="31">
        <v>0</v>
      </c>
      <c r="Q22" s="31">
        <v>7406883.2699999996</v>
      </c>
      <c r="R22" s="33">
        <v>6202808.6500000004</v>
      </c>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row>
    <row r="23" spans="1:56" s="21" customFormat="1" ht="57.75" customHeight="1" x14ac:dyDescent="0.2">
      <c r="A23" s="53" t="s">
        <v>286</v>
      </c>
      <c r="B23" s="54" t="s">
        <v>47</v>
      </c>
      <c r="C23" s="30">
        <v>0</v>
      </c>
      <c r="D23" s="56">
        <v>0</v>
      </c>
      <c r="E23" s="56">
        <v>0</v>
      </c>
      <c r="F23" s="56">
        <v>0</v>
      </c>
      <c r="G23" s="56">
        <v>0</v>
      </c>
      <c r="H23" s="56">
        <v>0</v>
      </c>
      <c r="I23" s="56">
        <v>3643229.46</v>
      </c>
      <c r="J23" s="56">
        <v>3096745.04</v>
      </c>
      <c r="K23" s="56">
        <v>5829167.1299999999</v>
      </c>
      <c r="L23" s="56">
        <v>4954792.0599999996</v>
      </c>
      <c r="M23" s="56">
        <v>936830.42</v>
      </c>
      <c r="N23" s="56">
        <v>796305.86</v>
      </c>
      <c r="O23" s="56">
        <v>0</v>
      </c>
      <c r="P23" s="56">
        <v>0</v>
      </c>
      <c r="Q23" s="56">
        <v>10409227.01</v>
      </c>
      <c r="R23" s="57">
        <v>8847842.9600000009</v>
      </c>
      <c r="S23" s="59"/>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row>
    <row r="24" spans="1:56" s="21" customFormat="1" ht="69.75" customHeight="1" x14ac:dyDescent="0.2">
      <c r="A24" s="53" t="s">
        <v>46</v>
      </c>
      <c r="B24" s="54" t="s">
        <v>48</v>
      </c>
      <c r="C24" s="51"/>
      <c r="D24" s="55"/>
      <c r="E24" s="55"/>
      <c r="F24" s="55"/>
      <c r="G24" s="55"/>
      <c r="H24" s="55"/>
      <c r="I24" s="55"/>
      <c r="J24" s="56"/>
      <c r="K24" s="56"/>
      <c r="L24" s="56"/>
      <c r="M24" s="56"/>
      <c r="N24" s="56"/>
      <c r="O24" s="56"/>
      <c r="P24" s="58"/>
      <c r="Q24" s="55"/>
      <c r="R24" s="57">
        <v>933220.06</v>
      </c>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row>
    <row r="25" spans="1:56" s="21" customFormat="1" ht="90.75" customHeight="1" x14ac:dyDescent="0.2">
      <c r="A25" s="60" t="s">
        <v>49</v>
      </c>
      <c r="B25" s="61" t="s">
        <v>50</v>
      </c>
      <c r="C25" s="45"/>
      <c r="D25" s="62"/>
      <c r="E25" s="62"/>
      <c r="F25" s="62"/>
      <c r="G25" s="62"/>
      <c r="H25" s="62"/>
      <c r="I25" s="62"/>
      <c r="J25" s="63"/>
      <c r="K25" s="63"/>
      <c r="L25" s="63"/>
      <c r="M25" s="63"/>
      <c r="N25" s="63"/>
      <c r="O25" s="63"/>
      <c r="P25" s="62"/>
      <c r="Q25" s="62"/>
      <c r="R25" s="64"/>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row>
    <row r="26" spans="1:56" s="21" customFormat="1" ht="60" customHeight="1" x14ac:dyDescent="0.2">
      <c r="A26" s="53" t="s">
        <v>51</v>
      </c>
      <c r="B26" s="54" t="s">
        <v>52</v>
      </c>
      <c r="C26" s="51"/>
      <c r="D26" s="55"/>
      <c r="E26" s="55"/>
      <c r="F26" s="55"/>
      <c r="G26" s="55"/>
      <c r="H26" s="55"/>
      <c r="I26" s="55"/>
      <c r="J26" s="56"/>
      <c r="K26" s="56"/>
      <c r="L26" s="56"/>
      <c r="M26" s="56"/>
      <c r="N26" s="56"/>
      <c r="O26" s="56"/>
      <c r="P26" s="55"/>
      <c r="Q26" s="55"/>
      <c r="R26" s="57"/>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row>
    <row r="27" spans="1:56" s="21" customFormat="1" ht="51" customHeight="1" x14ac:dyDescent="0.2">
      <c r="A27" s="53" t="s">
        <v>53</v>
      </c>
      <c r="B27" s="54" t="s">
        <v>54</v>
      </c>
      <c r="C27" s="51"/>
      <c r="D27" s="55"/>
      <c r="E27" s="55"/>
      <c r="F27" s="55"/>
      <c r="G27" s="55"/>
      <c r="H27" s="55"/>
      <c r="I27" s="55"/>
      <c r="J27" s="56"/>
      <c r="K27" s="56"/>
      <c r="L27" s="56"/>
      <c r="M27" s="56"/>
      <c r="N27" s="56"/>
      <c r="O27" s="56"/>
      <c r="P27" s="55"/>
      <c r="Q27" s="55"/>
      <c r="R27" s="57"/>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row>
    <row r="28" spans="1:56" s="21" customFormat="1" ht="51" customHeight="1" x14ac:dyDescent="0.2">
      <c r="A28" s="53" t="s">
        <v>55</v>
      </c>
      <c r="B28" s="54" t="s">
        <v>56</v>
      </c>
      <c r="C28" s="51"/>
      <c r="D28" s="55"/>
      <c r="E28" s="55"/>
      <c r="F28" s="55"/>
      <c r="G28" s="55"/>
      <c r="H28" s="55"/>
      <c r="I28" s="55"/>
      <c r="J28" s="56"/>
      <c r="K28" s="56"/>
      <c r="L28" s="56"/>
      <c r="M28" s="56"/>
      <c r="N28" s="56"/>
      <c r="O28" s="56"/>
      <c r="P28" s="55"/>
      <c r="Q28" s="55"/>
      <c r="R28" s="57">
        <v>2159629</v>
      </c>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row>
    <row r="29" spans="1:56" s="21" customFormat="1" ht="66.75" customHeight="1" x14ac:dyDescent="0.2">
      <c r="A29" s="60" t="s">
        <v>57</v>
      </c>
      <c r="B29" s="61" t="s">
        <v>58</v>
      </c>
      <c r="C29" s="45"/>
      <c r="D29" s="62"/>
      <c r="E29" s="62"/>
      <c r="F29" s="62"/>
      <c r="G29" s="62"/>
      <c r="H29" s="62"/>
      <c r="I29" s="62"/>
      <c r="J29" s="63"/>
      <c r="K29" s="63"/>
      <c r="L29" s="63"/>
      <c r="M29" s="63"/>
      <c r="N29" s="63"/>
      <c r="O29" s="63"/>
      <c r="P29" s="62"/>
      <c r="Q29" s="62"/>
      <c r="R29" s="64"/>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row>
    <row r="30" spans="1:56" s="21" customFormat="1" ht="45.75" customHeight="1" x14ac:dyDescent="0.2">
      <c r="A30" s="53" t="s">
        <v>59</v>
      </c>
      <c r="B30" s="54" t="s">
        <v>60</v>
      </c>
      <c r="C30" s="51"/>
      <c r="D30" s="55"/>
      <c r="E30" s="55"/>
      <c r="F30" s="55"/>
      <c r="G30" s="55"/>
      <c r="H30" s="55"/>
      <c r="I30" s="55"/>
      <c r="J30" s="56"/>
      <c r="K30" s="56"/>
      <c r="L30" s="56"/>
      <c r="M30" s="56"/>
      <c r="N30" s="56"/>
      <c r="O30" s="56"/>
      <c r="P30" s="55"/>
      <c r="Q30" s="55"/>
      <c r="R30" s="57">
        <v>2208151.69</v>
      </c>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row>
    <row r="31" spans="1:56" s="21" customFormat="1" ht="45.75" customHeight="1" x14ac:dyDescent="0.2">
      <c r="A31" s="53" t="s">
        <v>61</v>
      </c>
      <c r="B31" s="54" t="s">
        <v>62</v>
      </c>
      <c r="C31" s="51"/>
      <c r="D31" s="55"/>
      <c r="E31" s="55"/>
      <c r="F31" s="56">
        <v>140600</v>
      </c>
      <c r="G31" s="65">
        <v>119510</v>
      </c>
      <c r="H31" s="65">
        <v>703018.87</v>
      </c>
      <c r="I31" s="65">
        <v>597566.04</v>
      </c>
      <c r="J31" s="65">
        <v>1265475.45</v>
      </c>
      <c r="K31" s="65">
        <v>1075654.1300000001</v>
      </c>
      <c r="L31" s="65">
        <v>703094.32</v>
      </c>
      <c r="M31" s="65">
        <v>597630.16999999993</v>
      </c>
      <c r="N31" s="65"/>
      <c r="O31" s="65"/>
      <c r="P31" s="66"/>
      <c r="Q31" s="67">
        <v>2812188.64</v>
      </c>
      <c r="R31" s="68">
        <v>2390360.34</v>
      </c>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row>
    <row r="32" spans="1:56" s="21" customFormat="1" ht="36.75" customHeight="1" x14ac:dyDescent="0.2">
      <c r="A32" s="69" t="s">
        <v>63</v>
      </c>
      <c r="B32" s="70" t="s">
        <v>64</v>
      </c>
      <c r="C32" s="18"/>
      <c r="D32" s="71"/>
      <c r="E32" s="71"/>
      <c r="F32" s="71"/>
      <c r="G32" s="71"/>
      <c r="H32" s="71"/>
      <c r="I32" s="71" t="s">
        <v>65</v>
      </c>
      <c r="J32" s="72"/>
      <c r="K32" s="72"/>
      <c r="L32" s="72"/>
      <c r="M32" s="72"/>
      <c r="N32" s="72"/>
      <c r="O32" s="72"/>
      <c r="P32" s="71"/>
      <c r="Q32" s="71"/>
      <c r="R32" s="42"/>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row>
    <row r="33" spans="1:56" s="21" customFormat="1" ht="64.5" customHeight="1" x14ac:dyDescent="0.2">
      <c r="A33" s="60" t="s">
        <v>66</v>
      </c>
      <c r="B33" s="61" t="s">
        <v>67</v>
      </c>
      <c r="C33" s="45"/>
      <c r="D33" s="62"/>
      <c r="E33" s="62"/>
      <c r="F33" s="62"/>
      <c r="G33" s="62"/>
      <c r="H33" s="62"/>
      <c r="I33" s="62"/>
      <c r="J33" s="63"/>
      <c r="K33" s="63"/>
      <c r="L33" s="63"/>
      <c r="M33" s="63"/>
      <c r="N33" s="63"/>
      <c r="O33" s="63"/>
      <c r="P33" s="62"/>
      <c r="Q33" s="62"/>
      <c r="R33" s="64"/>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row>
    <row r="34" spans="1:56" s="21" customFormat="1" ht="108" customHeight="1" x14ac:dyDescent="0.2">
      <c r="A34" s="53" t="s">
        <v>68</v>
      </c>
      <c r="B34" s="54" t="s">
        <v>69</v>
      </c>
      <c r="C34" s="51"/>
      <c r="D34" s="55"/>
      <c r="E34" s="55"/>
      <c r="F34" s="55"/>
      <c r="G34" s="55"/>
      <c r="H34" s="55"/>
      <c r="I34" s="55"/>
      <c r="J34" s="56"/>
      <c r="K34" s="56"/>
      <c r="L34" s="56"/>
      <c r="M34" s="56"/>
      <c r="N34" s="56"/>
      <c r="O34" s="56"/>
      <c r="P34" s="55"/>
      <c r="Q34" s="55"/>
      <c r="R34" s="57"/>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row>
    <row r="35" spans="1:56" s="21" customFormat="1" ht="51" customHeight="1" x14ac:dyDescent="0.2">
      <c r="A35" s="53" t="s">
        <v>70</v>
      </c>
      <c r="B35" s="54" t="s">
        <v>71</v>
      </c>
      <c r="C35" s="51"/>
      <c r="D35" s="55"/>
      <c r="E35" s="55"/>
      <c r="F35" s="55"/>
      <c r="G35" s="55"/>
      <c r="H35" s="55"/>
      <c r="I35" s="55"/>
      <c r="J35" s="56"/>
      <c r="K35" s="56"/>
      <c r="L35" s="56"/>
      <c r="M35" s="56"/>
      <c r="N35" s="56"/>
      <c r="O35" s="56"/>
      <c r="P35" s="55"/>
      <c r="Q35" s="55"/>
      <c r="R35" s="57">
        <v>1739290</v>
      </c>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row>
    <row r="36" spans="1:56" s="21" customFormat="1" ht="44.25" customHeight="1" x14ac:dyDescent="0.2">
      <c r="A36" s="69" t="s">
        <v>72</v>
      </c>
      <c r="B36" s="70" t="s">
        <v>73</v>
      </c>
      <c r="C36" s="18"/>
      <c r="D36" s="71"/>
      <c r="E36" s="71"/>
      <c r="F36" s="71"/>
      <c r="G36" s="71"/>
      <c r="H36" s="71"/>
      <c r="I36" s="71"/>
      <c r="J36" s="72"/>
      <c r="K36" s="72"/>
      <c r="L36" s="72"/>
      <c r="M36" s="72"/>
      <c r="N36" s="72"/>
      <c r="O36" s="72"/>
      <c r="P36" s="71"/>
      <c r="Q36" s="71"/>
      <c r="R36" s="42"/>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row>
    <row r="37" spans="1:56" s="21" customFormat="1" ht="44.25" customHeight="1" x14ac:dyDescent="0.2">
      <c r="A37" s="60" t="s">
        <v>74</v>
      </c>
      <c r="B37" s="61" t="s">
        <v>75</v>
      </c>
      <c r="C37" s="45"/>
      <c r="D37" s="62"/>
      <c r="E37" s="62"/>
      <c r="F37" s="62"/>
      <c r="G37" s="62"/>
      <c r="H37" s="62"/>
      <c r="I37" s="62"/>
      <c r="J37" s="63"/>
      <c r="K37" s="63"/>
      <c r="L37" s="63"/>
      <c r="M37" s="63"/>
      <c r="N37" s="63"/>
      <c r="O37" s="63"/>
      <c r="P37" s="62"/>
      <c r="Q37" s="62"/>
      <c r="R37" s="64"/>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row>
    <row r="38" spans="1:56" s="21" customFormat="1" ht="44.25" customHeight="1" x14ac:dyDescent="0.2">
      <c r="A38" s="28" t="s">
        <v>76</v>
      </c>
      <c r="B38" s="29" t="s">
        <v>77</v>
      </c>
      <c r="C38" s="52"/>
      <c r="D38" s="52"/>
      <c r="E38" s="52"/>
      <c r="F38" s="52"/>
      <c r="G38" s="52"/>
      <c r="H38" s="52"/>
      <c r="I38" s="52"/>
      <c r="J38" s="31"/>
      <c r="K38" s="31"/>
      <c r="L38" s="31"/>
      <c r="M38" s="31"/>
      <c r="N38" s="31"/>
      <c r="O38" s="31"/>
      <c r="P38" s="52"/>
      <c r="Q38" s="52"/>
      <c r="R38" s="33">
        <v>3944914.27</v>
      </c>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row>
    <row r="39" spans="1:56" s="21" customFormat="1" ht="57" customHeight="1" x14ac:dyDescent="0.2">
      <c r="A39" s="53" t="s">
        <v>78</v>
      </c>
      <c r="B39" s="54" t="s">
        <v>79</v>
      </c>
      <c r="C39" s="51"/>
      <c r="D39" s="55"/>
      <c r="E39" s="55"/>
      <c r="F39" s="55"/>
      <c r="G39" s="55"/>
      <c r="H39" s="55"/>
      <c r="I39" s="55"/>
      <c r="J39" s="56"/>
      <c r="K39" s="56"/>
      <c r="L39" s="56"/>
      <c r="M39" s="56"/>
      <c r="N39" s="56"/>
      <c r="O39" s="56"/>
      <c r="P39" s="55"/>
      <c r="Q39" s="55"/>
      <c r="R39" s="57">
        <v>1958700.18</v>
      </c>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row>
    <row r="40" spans="1:56" s="21" customFormat="1" ht="44.25" customHeight="1" x14ac:dyDescent="0.2">
      <c r="A40" s="53" t="s">
        <v>80</v>
      </c>
      <c r="B40" s="54" t="s">
        <v>81</v>
      </c>
      <c r="C40" s="51"/>
      <c r="D40" s="55"/>
      <c r="E40" s="55"/>
      <c r="F40" s="55"/>
      <c r="G40" s="55"/>
      <c r="H40" s="55"/>
      <c r="I40" s="55"/>
      <c r="J40" s="56"/>
      <c r="K40" s="56"/>
      <c r="L40" s="56"/>
      <c r="M40" s="56"/>
      <c r="N40" s="56"/>
      <c r="O40" s="56"/>
      <c r="P40" s="55"/>
      <c r="Q40" s="55"/>
      <c r="R40" s="57">
        <v>1155583.8700000001</v>
      </c>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row>
    <row r="41" spans="1:56" s="21" customFormat="1" ht="69.75" customHeight="1" x14ac:dyDescent="0.2">
      <c r="A41" s="60" t="s">
        <v>82</v>
      </c>
      <c r="B41" s="61" t="s">
        <v>83</v>
      </c>
      <c r="C41" s="45"/>
      <c r="D41" s="62"/>
      <c r="E41" s="62"/>
      <c r="F41" s="62"/>
      <c r="G41" s="62"/>
      <c r="H41" s="62"/>
      <c r="I41" s="62"/>
      <c r="J41" s="63"/>
      <c r="K41" s="63"/>
      <c r="L41" s="63"/>
      <c r="M41" s="63"/>
      <c r="N41" s="63"/>
      <c r="O41" s="63"/>
      <c r="P41" s="62"/>
      <c r="Q41" s="62"/>
      <c r="R41" s="64">
        <v>3475440.22</v>
      </c>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row>
    <row r="42" spans="1:56" s="21" customFormat="1" ht="55.5" customHeight="1" x14ac:dyDescent="0.2">
      <c r="A42" s="53" t="s">
        <v>84</v>
      </c>
      <c r="B42" s="54" t="s">
        <v>85</v>
      </c>
      <c r="C42" s="51"/>
      <c r="D42" s="55"/>
      <c r="E42" s="55"/>
      <c r="F42" s="55"/>
      <c r="G42" s="55"/>
      <c r="H42" s="55"/>
      <c r="I42" s="55"/>
      <c r="J42" s="56"/>
      <c r="K42" s="56"/>
      <c r="L42" s="56"/>
      <c r="M42" s="56"/>
      <c r="N42" s="56"/>
      <c r="O42" s="56"/>
      <c r="P42" s="55"/>
      <c r="Q42" s="55"/>
      <c r="R42" s="57"/>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row>
    <row r="43" spans="1:56" s="21" customFormat="1" ht="78" customHeight="1" x14ac:dyDescent="0.2">
      <c r="A43" s="53" t="s">
        <v>86</v>
      </c>
      <c r="B43" s="54" t="s">
        <v>87</v>
      </c>
      <c r="C43" s="51"/>
      <c r="D43" s="55"/>
      <c r="E43" s="55"/>
      <c r="F43" s="55"/>
      <c r="G43" s="55"/>
      <c r="H43" s="55"/>
      <c r="I43" s="55"/>
      <c r="J43" s="56"/>
      <c r="K43" s="56"/>
      <c r="L43" s="56"/>
      <c r="M43" s="56"/>
      <c r="N43" s="56"/>
      <c r="O43" s="56"/>
      <c r="P43" s="55"/>
      <c r="Q43" s="55"/>
      <c r="R43" s="57"/>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row>
    <row r="44" spans="1:56" s="21" customFormat="1" ht="69.75" customHeight="1" x14ac:dyDescent="0.2">
      <c r="A44" s="60" t="s">
        <v>88</v>
      </c>
      <c r="B44" s="61" t="s">
        <v>89</v>
      </c>
      <c r="C44" s="45"/>
      <c r="D44" s="62"/>
      <c r="E44" s="62"/>
      <c r="F44" s="62"/>
      <c r="G44" s="62"/>
      <c r="H44" s="62"/>
      <c r="I44" s="62"/>
      <c r="J44" s="63"/>
      <c r="K44" s="63"/>
      <c r="L44" s="63"/>
      <c r="M44" s="63"/>
      <c r="N44" s="63"/>
      <c r="O44" s="63"/>
      <c r="P44" s="62"/>
      <c r="Q44" s="62"/>
      <c r="R44" s="64"/>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row>
    <row r="45" spans="1:56" s="21" customFormat="1" ht="39" customHeight="1" x14ac:dyDescent="0.2">
      <c r="A45" s="53" t="s">
        <v>90</v>
      </c>
      <c r="B45" s="54" t="s">
        <v>91</v>
      </c>
      <c r="C45" s="51"/>
      <c r="D45" s="55"/>
      <c r="E45" s="55"/>
      <c r="F45" s="55"/>
      <c r="G45" s="55"/>
      <c r="H45" s="55"/>
      <c r="I45" s="55"/>
      <c r="J45" s="56"/>
      <c r="K45" s="56"/>
      <c r="L45" s="56"/>
      <c r="M45" s="56"/>
      <c r="N45" s="56"/>
      <c r="O45" s="56"/>
      <c r="P45" s="55"/>
      <c r="Q45" s="58"/>
      <c r="R45" s="57">
        <v>1911223.93</v>
      </c>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row>
    <row r="46" spans="1:56" s="21" customFormat="1" ht="42.75" customHeight="1" x14ac:dyDescent="0.2">
      <c r="A46" s="53" t="s">
        <v>92</v>
      </c>
      <c r="B46" s="54" t="s">
        <v>93</v>
      </c>
      <c r="C46" s="51">
        <v>0</v>
      </c>
      <c r="D46" s="55">
        <v>0</v>
      </c>
      <c r="E46" s="55">
        <v>0</v>
      </c>
      <c r="F46" s="55">
        <v>0</v>
      </c>
      <c r="G46" s="56">
        <v>214451.76</v>
      </c>
      <c r="H46" s="56">
        <v>182284</v>
      </c>
      <c r="I46" s="56">
        <v>1286705.8799999999</v>
      </c>
      <c r="J46" s="56">
        <v>1093700</v>
      </c>
      <c r="K46" s="56">
        <v>1787091.77</v>
      </c>
      <c r="L46" s="56">
        <v>1519028</v>
      </c>
      <c r="M46" s="56">
        <v>1429672.94</v>
      </c>
      <c r="N46" s="56">
        <v>1215222</v>
      </c>
      <c r="O46" s="56">
        <v>2430445.89</v>
      </c>
      <c r="P46" s="56">
        <v>2065879</v>
      </c>
      <c r="Q46" s="56">
        <v>7148368.2400000002</v>
      </c>
      <c r="R46" s="57">
        <v>6076113</v>
      </c>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row>
    <row r="47" spans="1:56" s="21" customFormat="1" ht="18.75" customHeight="1" x14ac:dyDescent="0.2">
      <c r="A47" s="28"/>
      <c r="B47" s="29"/>
      <c r="C47" s="384" t="s">
        <v>94</v>
      </c>
      <c r="D47" s="385"/>
      <c r="E47" s="385"/>
      <c r="F47" s="385"/>
      <c r="G47" s="385"/>
      <c r="H47" s="385"/>
      <c r="I47" s="385"/>
      <c r="J47" s="385"/>
      <c r="K47" s="385"/>
      <c r="L47" s="385"/>
      <c r="M47" s="385"/>
      <c r="N47" s="385"/>
      <c r="O47" s="385"/>
      <c r="P47" s="385"/>
      <c r="Q47" s="385"/>
      <c r="R47" s="386"/>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row>
    <row r="48" spans="1:56" s="10" customFormat="1" ht="30" customHeight="1" x14ac:dyDescent="0.2">
      <c r="A48" s="73"/>
      <c r="B48" s="74"/>
      <c r="C48" s="387" t="s">
        <v>2</v>
      </c>
      <c r="D48" s="387"/>
      <c r="E48" s="387" t="s">
        <v>3</v>
      </c>
      <c r="F48" s="387"/>
      <c r="G48" s="387" t="s">
        <v>4</v>
      </c>
      <c r="H48" s="387"/>
      <c r="I48" s="387" t="s">
        <v>5</v>
      </c>
      <c r="J48" s="387"/>
      <c r="K48" s="387" t="s">
        <v>6</v>
      </c>
      <c r="L48" s="387"/>
      <c r="M48" s="387" t="s">
        <v>7</v>
      </c>
      <c r="N48" s="387"/>
      <c r="O48" s="387" t="s">
        <v>8</v>
      </c>
      <c r="P48" s="387"/>
      <c r="Q48" s="378" t="s">
        <v>9</v>
      </c>
      <c r="R48" s="37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c r="AV48" s="9"/>
      <c r="AW48" s="9"/>
      <c r="AX48" s="9"/>
      <c r="AY48" s="9"/>
      <c r="AZ48" s="9"/>
      <c r="BA48" s="9"/>
      <c r="BB48" s="9"/>
      <c r="BC48" s="9"/>
      <c r="BD48" s="9"/>
    </row>
    <row r="49" spans="1:56" s="10" customFormat="1" ht="23.25" customHeight="1" x14ac:dyDescent="0.2">
      <c r="A49" s="75"/>
      <c r="B49" s="12"/>
      <c r="C49" s="13" t="s">
        <v>12</v>
      </c>
      <c r="D49" s="13" t="s">
        <v>13</v>
      </c>
      <c r="E49" s="13" t="s">
        <v>12</v>
      </c>
      <c r="F49" s="13" t="s">
        <v>13</v>
      </c>
      <c r="G49" s="13" t="s">
        <v>12</v>
      </c>
      <c r="H49" s="13" t="s">
        <v>13</v>
      </c>
      <c r="I49" s="13" t="s">
        <v>12</v>
      </c>
      <c r="J49" s="13" t="s">
        <v>13</v>
      </c>
      <c r="K49" s="13" t="s">
        <v>12</v>
      </c>
      <c r="L49" s="13" t="s">
        <v>13</v>
      </c>
      <c r="M49" s="13" t="s">
        <v>12</v>
      </c>
      <c r="N49" s="13" t="s">
        <v>13</v>
      </c>
      <c r="O49" s="13" t="s">
        <v>12</v>
      </c>
      <c r="P49" s="13" t="s">
        <v>13</v>
      </c>
      <c r="Q49" s="13" t="s">
        <v>12</v>
      </c>
      <c r="R49" s="14" t="s">
        <v>13</v>
      </c>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9"/>
      <c r="AX49" s="9"/>
      <c r="AY49" s="9"/>
      <c r="AZ49" s="9"/>
      <c r="BA49" s="9"/>
      <c r="BB49" s="9"/>
      <c r="BC49" s="9"/>
      <c r="BD49" s="9"/>
    </row>
    <row r="50" spans="1:56" s="21" customFormat="1" ht="29.25" customHeight="1" thickBot="1" x14ac:dyDescent="0.25">
      <c r="A50" s="76"/>
      <c r="B50" s="77"/>
      <c r="C50" s="78">
        <v>0</v>
      </c>
      <c r="D50" s="78">
        <v>0</v>
      </c>
      <c r="E50" s="79"/>
      <c r="F50" s="79"/>
      <c r="G50" s="79"/>
      <c r="H50" s="79"/>
      <c r="I50" s="79"/>
      <c r="J50" s="78"/>
      <c r="K50" s="78"/>
      <c r="L50" s="78"/>
      <c r="M50" s="78"/>
      <c r="N50" s="78"/>
      <c r="O50" s="78"/>
      <c r="P50" s="79"/>
      <c r="Q50" s="79"/>
      <c r="R50" s="80">
        <f>SUM(R9:R11,R13,R17:R24,R28,R30:R31,R35,R38:R41,R45:R46)</f>
        <v>108064294.34000002</v>
      </c>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row>
    <row r="51" spans="1:56" s="81" customFormat="1" ht="14.25" customHeight="1" x14ac:dyDescent="0.2">
      <c r="A51" s="380"/>
      <c r="B51" s="381"/>
      <c r="S51" s="82"/>
      <c r="T51" s="82"/>
      <c r="U51" s="82"/>
      <c r="V51" s="82"/>
      <c r="W51" s="82"/>
      <c r="X51" s="82"/>
      <c r="Y51" s="82"/>
      <c r="Z51" s="82"/>
      <c r="AA51" s="82"/>
      <c r="AB51" s="82"/>
      <c r="AC51" s="82"/>
      <c r="AD51" s="82"/>
      <c r="AE51" s="82"/>
      <c r="AF51" s="82"/>
      <c r="AG51" s="82"/>
      <c r="AH51" s="82"/>
      <c r="AI51" s="82"/>
      <c r="AJ51" s="82"/>
      <c r="AK51" s="82"/>
      <c r="AL51" s="82"/>
      <c r="AM51" s="82"/>
      <c r="AN51" s="82"/>
      <c r="AO51" s="82"/>
      <c r="AP51" s="82"/>
      <c r="AQ51" s="82"/>
      <c r="AR51" s="82"/>
      <c r="AS51" s="82"/>
      <c r="AT51" s="82"/>
      <c r="AU51" s="82"/>
      <c r="AV51" s="82"/>
      <c r="AW51" s="82"/>
      <c r="AX51" s="82"/>
      <c r="AY51" s="82"/>
      <c r="AZ51" s="82"/>
      <c r="BA51" s="82"/>
      <c r="BB51" s="82"/>
      <c r="BC51" s="82"/>
      <c r="BD51" s="82"/>
    </row>
  </sheetData>
  <mergeCells count="19">
    <mergeCell ref="Q48:R48"/>
    <mergeCell ref="A51:B51"/>
    <mergeCell ref="O5:P5"/>
    <mergeCell ref="Q5:R5"/>
    <mergeCell ref="C47:R47"/>
    <mergeCell ref="C48:D48"/>
    <mergeCell ref="E48:F48"/>
    <mergeCell ref="G48:H48"/>
    <mergeCell ref="I48:J48"/>
    <mergeCell ref="K48:L48"/>
    <mergeCell ref="M48:N48"/>
    <mergeCell ref="O48:P48"/>
    <mergeCell ref="A1:N1"/>
    <mergeCell ref="C5:D5"/>
    <mergeCell ref="E5:F5"/>
    <mergeCell ref="G5:H5"/>
    <mergeCell ref="I5:J5"/>
    <mergeCell ref="K5:L5"/>
    <mergeCell ref="M5:N5"/>
  </mergeCells>
  <pageMargins left="0.7" right="0.7" top="0.75" bottom="0.75" header="0.3" footer="0.3"/>
  <pageSetup paperSize="9" scale="51"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120"/>
  <sheetViews>
    <sheetView view="pageBreakPreview" topLeftCell="A88" zoomScaleNormal="100" zoomScaleSheetLayoutView="100" workbookViewId="0">
      <selection activeCell="K103" sqref="K103"/>
    </sheetView>
  </sheetViews>
  <sheetFormatPr defaultRowHeight="12.75" x14ac:dyDescent="0.2"/>
  <cols>
    <col min="1" max="1" width="8.28515625" style="171" customWidth="1"/>
    <col min="2" max="2" width="43.85546875" style="169" customWidth="1"/>
    <col min="3" max="3" width="11.140625" style="169" customWidth="1"/>
    <col min="4" max="4" width="6.140625" style="169" customWidth="1"/>
    <col min="5" max="5" width="10" style="169" customWidth="1"/>
    <col min="6" max="6" width="6.5703125" style="169" customWidth="1"/>
    <col min="7" max="7" width="2.85546875" style="169" customWidth="1"/>
    <col min="8" max="8" width="3" style="169" customWidth="1"/>
    <col min="9" max="9" width="3.7109375" style="169" customWidth="1"/>
    <col min="10" max="10" width="13.42578125" style="169" customWidth="1"/>
    <col min="11" max="11" width="12.85546875" style="169" customWidth="1"/>
    <col min="12" max="12" width="13.140625" style="169" customWidth="1"/>
    <col min="13" max="13" width="12.85546875" style="169" customWidth="1"/>
    <col min="14" max="14" width="14" style="169" customWidth="1"/>
    <col min="15" max="15" width="13.7109375" style="169" customWidth="1"/>
    <col min="16" max="16" width="7" style="169" customWidth="1"/>
    <col min="17" max="17" width="7.140625" style="169" customWidth="1"/>
    <col min="18" max="18" width="7.42578125" style="169" customWidth="1"/>
    <col min="19" max="19" width="7" style="169" customWidth="1"/>
    <col min="20" max="20" width="15.140625" style="170" bestFit="1" customWidth="1"/>
    <col min="21" max="21" width="12.28515625" style="170" bestFit="1" customWidth="1"/>
    <col min="22" max="22" width="13.42578125" style="170" bestFit="1" customWidth="1"/>
    <col min="23" max="24" width="9.28515625" style="170" bestFit="1" customWidth="1"/>
    <col min="25" max="25" width="10.85546875" style="170" bestFit="1" customWidth="1"/>
    <col min="26" max="58" width="9.140625" style="170"/>
    <col min="59" max="16384" width="9.140625" style="169"/>
  </cols>
  <sheetData>
    <row r="1" spans="1:20" s="83" customFormat="1" ht="33" customHeight="1" thickBot="1" x14ac:dyDescent="0.3">
      <c r="A1" s="415" t="s">
        <v>95</v>
      </c>
      <c r="B1" s="416"/>
      <c r="C1" s="416"/>
      <c r="D1" s="416"/>
      <c r="E1" s="416"/>
      <c r="F1" s="416"/>
      <c r="G1" s="416"/>
      <c r="H1" s="416"/>
      <c r="I1" s="416"/>
      <c r="J1" s="416"/>
      <c r="K1" s="416"/>
      <c r="L1" s="416"/>
      <c r="M1" s="416"/>
      <c r="N1" s="416"/>
      <c r="O1" s="416"/>
      <c r="P1" s="416"/>
      <c r="Q1" s="416"/>
      <c r="R1" s="416"/>
      <c r="S1" s="417"/>
    </row>
    <row r="2" spans="1:20" s="83" customFormat="1" ht="42" customHeight="1" thickBot="1" x14ac:dyDescent="0.25">
      <c r="A2" s="418" t="s">
        <v>96</v>
      </c>
      <c r="B2" s="419"/>
      <c r="C2" s="419"/>
      <c r="D2" s="419"/>
      <c r="E2" s="419"/>
      <c r="F2" s="419"/>
      <c r="G2" s="419"/>
      <c r="H2" s="419"/>
      <c r="I2" s="420"/>
      <c r="J2" s="418" t="s">
        <v>97</v>
      </c>
      <c r="K2" s="419"/>
      <c r="L2" s="419"/>
      <c r="M2" s="419"/>
      <c r="N2" s="419"/>
      <c r="O2" s="420"/>
      <c r="P2" s="418" t="s">
        <v>98</v>
      </c>
      <c r="Q2" s="419"/>
      <c r="R2" s="419"/>
      <c r="S2" s="420"/>
    </row>
    <row r="3" spans="1:20" s="83" customFormat="1" ht="180" customHeight="1" thickBot="1" x14ac:dyDescent="0.25">
      <c r="A3" s="84" t="s">
        <v>10</v>
      </c>
      <c r="B3" s="85" t="s">
        <v>99</v>
      </c>
      <c r="C3" s="86" t="s">
        <v>100</v>
      </c>
      <c r="D3" s="86" t="s">
        <v>101</v>
      </c>
      <c r="E3" s="86" t="s">
        <v>102</v>
      </c>
      <c r="F3" s="86" t="s">
        <v>103</v>
      </c>
      <c r="G3" s="86" t="s">
        <v>104</v>
      </c>
      <c r="H3" s="86" t="s">
        <v>105</v>
      </c>
      <c r="I3" s="86" t="s">
        <v>106</v>
      </c>
      <c r="J3" s="86" t="s">
        <v>107</v>
      </c>
      <c r="K3" s="86" t="s">
        <v>108</v>
      </c>
      <c r="L3" s="86" t="s">
        <v>109</v>
      </c>
      <c r="M3" s="86" t="s">
        <v>110</v>
      </c>
      <c r="N3" s="86" t="s">
        <v>111</v>
      </c>
      <c r="O3" s="86" t="s">
        <v>13</v>
      </c>
      <c r="P3" s="87" t="s">
        <v>112</v>
      </c>
      <c r="Q3" s="86" t="s">
        <v>113</v>
      </c>
      <c r="R3" s="86" t="s">
        <v>114</v>
      </c>
      <c r="S3" s="86" t="s">
        <v>115</v>
      </c>
    </row>
    <row r="4" spans="1:20" s="89" customFormat="1" ht="21.75" customHeight="1" thickBot="1" x14ac:dyDescent="0.3">
      <c r="A4" s="88" t="s">
        <v>14</v>
      </c>
      <c r="B4" s="397" t="s">
        <v>15</v>
      </c>
      <c r="C4" s="398"/>
      <c r="D4" s="398"/>
      <c r="E4" s="398"/>
      <c r="F4" s="398"/>
      <c r="G4" s="398"/>
      <c r="H4" s="398"/>
      <c r="I4" s="398"/>
      <c r="J4" s="398"/>
      <c r="K4" s="398"/>
      <c r="L4" s="398"/>
      <c r="M4" s="398"/>
      <c r="N4" s="398"/>
      <c r="O4" s="398"/>
      <c r="P4" s="398"/>
      <c r="Q4" s="398"/>
      <c r="R4" s="398"/>
      <c r="S4" s="399"/>
    </row>
    <row r="5" spans="1:20" s="89" customFormat="1" ht="21.75" customHeight="1" x14ac:dyDescent="0.25">
      <c r="A5" s="90" t="s">
        <v>16</v>
      </c>
      <c r="B5" s="392" t="s">
        <v>17</v>
      </c>
      <c r="C5" s="393"/>
      <c r="D5" s="393"/>
      <c r="E5" s="393"/>
      <c r="F5" s="393"/>
      <c r="G5" s="393"/>
      <c r="H5" s="393"/>
      <c r="I5" s="393"/>
      <c r="J5" s="393"/>
      <c r="K5" s="393"/>
      <c r="L5" s="393"/>
      <c r="M5" s="393"/>
      <c r="N5" s="393"/>
      <c r="O5" s="393"/>
      <c r="P5" s="393"/>
      <c r="Q5" s="393"/>
      <c r="R5" s="393"/>
      <c r="S5" s="394"/>
    </row>
    <row r="6" spans="1:20" s="89" customFormat="1" ht="21.75" customHeight="1" thickBot="1" x14ac:dyDescent="0.3">
      <c r="A6" s="91" t="s">
        <v>116</v>
      </c>
      <c r="B6" s="413" t="s">
        <v>19</v>
      </c>
      <c r="C6" s="400"/>
      <c r="D6" s="400"/>
      <c r="E6" s="400"/>
      <c r="F6" s="400"/>
      <c r="G6" s="400"/>
      <c r="H6" s="400"/>
      <c r="I6" s="400"/>
      <c r="J6" s="400"/>
      <c r="K6" s="400"/>
      <c r="L6" s="400"/>
      <c r="M6" s="400"/>
      <c r="N6" s="400"/>
      <c r="O6" s="400"/>
      <c r="P6" s="400"/>
      <c r="Q6" s="400"/>
      <c r="R6" s="400"/>
      <c r="S6" s="414"/>
    </row>
    <row r="7" spans="1:20" s="83" customFormat="1" ht="45" customHeight="1" x14ac:dyDescent="0.2">
      <c r="A7" s="92" t="s">
        <v>117</v>
      </c>
      <c r="B7" s="93" t="s">
        <v>118</v>
      </c>
      <c r="C7" s="94" t="s">
        <v>119</v>
      </c>
      <c r="D7" s="94" t="s">
        <v>120</v>
      </c>
      <c r="E7" s="94" t="s">
        <v>121</v>
      </c>
      <c r="F7" s="94" t="s">
        <v>122</v>
      </c>
      <c r="G7" s="94" t="s">
        <v>123</v>
      </c>
      <c r="H7" s="94" t="s">
        <v>124</v>
      </c>
      <c r="I7" s="94"/>
      <c r="J7" s="95">
        <v>6053060</v>
      </c>
      <c r="K7" s="95">
        <v>453980</v>
      </c>
      <c r="L7" s="95">
        <v>453980</v>
      </c>
      <c r="M7" s="95">
        <v>0</v>
      </c>
      <c r="N7" s="95">
        <v>0</v>
      </c>
      <c r="O7" s="95">
        <v>5145100</v>
      </c>
      <c r="P7" s="96" t="s">
        <v>125</v>
      </c>
      <c r="Q7" s="96" t="s">
        <v>126</v>
      </c>
      <c r="R7" s="96" t="s">
        <v>127</v>
      </c>
      <c r="S7" s="97">
        <v>2021</v>
      </c>
      <c r="T7" s="98"/>
    </row>
    <row r="8" spans="1:20" s="83" customFormat="1" ht="48" customHeight="1" x14ac:dyDescent="0.2">
      <c r="A8" s="99" t="s">
        <v>128</v>
      </c>
      <c r="B8" s="100" t="s">
        <v>129</v>
      </c>
      <c r="C8" s="101" t="s">
        <v>119</v>
      </c>
      <c r="D8" s="102" t="s">
        <v>120</v>
      </c>
      <c r="E8" s="101" t="s">
        <v>121</v>
      </c>
      <c r="F8" s="102" t="s">
        <v>122</v>
      </c>
      <c r="G8" s="102" t="s">
        <v>123</v>
      </c>
      <c r="H8" s="102" t="s">
        <v>124</v>
      </c>
      <c r="I8" s="102"/>
      <c r="J8" s="103">
        <v>4097270</v>
      </c>
      <c r="K8" s="103">
        <v>307300</v>
      </c>
      <c r="L8" s="103">
        <v>307300</v>
      </c>
      <c r="M8" s="103">
        <v>0</v>
      </c>
      <c r="N8" s="103">
        <v>0</v>
      </c>
      <c r="O8" s="103">
        <v>3482680</v>
      </c>
      <c r="P8" s="104" t="s">
        <v>130</v>
      </c>
      <c r="Q8" s="104" t="s">
        <v>131</v>
      </c>
      <c r="R8" s="104" t="s">
        <v>132</v>
      </c>
      <c r="S8" s="105">
        <v>2020</v>
      </c>
    </row>
    <row r="9" spans="1:20" s="83" customFormat="1" ht="42" customHeight="1" x14ac:dyDescent="0.2">
      <c r="A9" s="99" t="s">
        <v>133</v>
      </c>
      <c r="B9" s="100" t="s">
        <v>134</v>
      </c>
      <c r="C9" s="101" t="s">
        <v>119</v>
      </c>
      <c r="D9" s="102" t="s">
        <v>120</v>
      </c>
      <c r="E9" s="101" t="s">
        <v>121</v>
      </c>
      <c r="F9" s="102" t="s">
        <v>122</v>
      </c>
      <c r="G9" s="102" t="s">
        <v>123</v>
      </c>
      <c r="H9" s="102" t="s">
        <v>124</v>
      </c>
      <c r="I9" s="102"/>
      <c r="J9" s="103">
        <v>2180660</v>
      </c>
      <c r="K9" s="103">
        <v>163550</v>
      </c>
      <c r="L9" s="103">
        <v>163550</v>
      </c>
      <c r="M9" s="103">
        <v>0</v>
      </c>
      <c r="N9" s="103">
        <v>0</v>
      </c>
      <c r="O9" s="103">
        <v>1853570</v>
      </c>
      <c r="P9" s="104" t="s">
        <v>135</v>
      </c>
      <c r="Q9" s="104" t="s">
        <v>136</v>
      </c>
      <c r="R9" s="104" t="s">
        <v>137</v>
      </c>
      <c r="S9" s="105">
        <v>2021</v>
      </c>
    </row>
    <row r="10" spans="1:20" s="83" customFormat="1" ht="45" customHeight="1" x14ac:dyDescent="0.2">
      <c r="A10" s="99" t="s">
        <v>138</v>
      </c>
      <c r="B10" s="100" t="s">
        <v>139</v>
      </c>
      <c r="C10" s="101" t="s">
        <v>119</v>
      </c>
      <c r="D10" s="102" t="s">
        <v>120</v>
      </c>
      <c r="E10" s="101" t="s">
        <v>121</v>
      </c>
      <c r="F10" s="102" t="s">
        <v>122</v>
      </c>
      <c r="G10" s="102" t="s">
        <v>123</v>
      </c>
      <c r="H10" s="102" t="s">
        <v>124</v>
      </c>
      <c r="I10" s="102"/>
      <c r="J10" s="103">
        <v>1448100</v>
      </c>
      <c r="K10" s="103">
        <v>108610</v>
      </c>
      <c r="L10" s="103">
        <v>108610</v>
      </c>
      <c r="M10" s="103">
        <v>0</v>
      </c>
      <c r="N10" s="103">
        <v>0</v>
      </c>
      <c r="O10" s="103">
        <v>1230890</v>
      </c>
      <c r="P10" s="104" t="s">
        <v>140</v>
      </c>
      <c r="Q10" s="104" t="s">
        <v>141</v>
      </c>
      <c r="R10" s="104" t="s">
        <v>142</v>
      </c>
      <c r="S10" s="106">
        <v>2020</v>
      </c>
    </row>
    <row r="11" spans="1:20" s="83" customFormat="1" ht="43.5" customHeight="1" x14ac:dyDescent="0.2">
      <c r="A11" s="99" t="s">
        <v>143</v>
      </c>
      <c r="B11" s="100" t="s">
        <v>144</v>
      </c>
      <c r="C11" s="101" t="s">
        <v>119</v>
      </c>
      <c r="D11" s="102" t="s">
        <v>120</v>
      </c>
      <c r="E11" s="101" t="s">
        <v>121</v>
      </c>
      <c r="F11" s="102" t="s">
        <v>122</v>
      </c>
      <c r="G11" s="102" t="s">
        <v>123</v>
      </c>
      <c r="H11" s="102" t="s">
        <v>124</v>
      </c>
      <c r="I11" s="102"/>
      <c r="J11" s="103">
        <v>1362920</v>
      </c>
      <c r="K11" s="103">
        <v>102220</v>
      </c>
      <c r="L11" s="103">
        <v>102220</v>
      </c>
      <c r="M11" s="103">
        <v>0</v>
      </c>
      <c r="N11" s="103">
        <v>0</v>
      </c>
      <c r="O11" s="103">
        <v>1158480</v>
      </c>
      <c r="P11" s="104" t="s">
        <v>125</v>
      </c>
      <c r="Q11" s="104" t="s">
        <v>126</v>
      </c>
      <c r="R11" s="104" t="s">
        <v>145</v>
      </c>
      <c r="S11" s="106">
        <v>2019</v>
      </c>
    </row>
    <row r="12" spans="1:20" s="83" customFormat="1" ht="41.25" customHeight="1" x14ac:dyDescent="0.2">
      <c r="A12" s="99" t="s">
        <v>146</v>
      </c>
      <c r="B12" s="100" t="s">
        <v>147</v>
      </c>
      <c r="C12" s="101" t="s">
        <v>119</v>
      </c>
      <c r="D12" s="102" t="s">
        <v>120</v>
      </c>
      <c r="E12" s="101" t="s">
        <v>121</v>
      </c>
      <c r="F12" s="102" t="s">
        <v>122</v>
      </c>
      <c r="G12" s="102" t="s">
        <v>123</v>
      </c>
      <c r="H12" s="102" t="s">
        <v>124</v>
      </c>
      <c r="I12" s="102"/>
      <c r="J12" s="103">
        <v>1537540</v>
      </c>
      <c r="K12" s="103">
        <v>115320</v>
      </c>
      <c r="L12" s="103">
        <v>115320</v>
      </c>
      <c r="M12" s="103">
        <v>0</v>
      </c>
      <c r="N12" s="103">
        <v>0</v>
      </c>
      <c r="O12" s="103">
        <v>1306910</v>
      </c>
      <c r="P12" s="104" t="s">
        <v>148</v>
      </c>
      <c r="Q12" s="104" t="s">
        <v>149</v>
      </c>
      <c r="R12" s="104" t="s">
        <v>141</v>
      </c>
      <c r="S12" s="105">
        <v>2020</v>
      </c>
    </row>
    <row r="13" spans="1:20" s="83" customFormat="1" ht="55.5" customHeight="1" x14ac:dyDescent="0.2">
      <c r="A13" s="99" t="s">
        <v>150</v>
      </c>
      <c r="B13" s="100" t="s">
        <v>151</v>
      </c>
      <c r="C13" s="101" t="s">
        <v>119</v>
      </c>
      <c r="D13" s="102" t="s">
        <v>120</v>
      </c>
      <c r="E13" s="101" t="s">
        <v>121</v>
      </c>
      <c r="F13" s="102" t="s">
        <v>122</v>
      </c>
      <c r="G13" s="102" t="s">
        <v>123</v>
      </c>
      <c r="H13" s="102" t="s">
        <v>124</v>
      </c>
      <c r="I13" s="102"/>
      <c r="J13" s="103">
        <v>945520</v>
      </c>
      <c r="K13" s="103">
        <v>70910</v>
      </c>
      <c r="L13" s="103">
        <v>70910</v>
      </c>
      <c r="M13" s="103">
        <v>0</v>
      </c>
      <c r="N13" s="103">
        <v>0</v>
      </c>
      <c r="O13" s="103">
        <v>803700</v>
      </c>
      <c r="P13" s="104" t="s">
        <v>152</v>
      </c>
      <c r="Q13" s="104" t="s">
        <v>153</v>
      </c>
      <c r="R13" s="104" t="s">
        <v>154</v>
      </c>
      <c r="S13" s="105">
        <v>2020</v>
      </c>
    </row>
    <row r="14" spans="1:20" s="83" customFormat="1" ht="45.75" customHeight="1" x14ac:dyDescent="0.2">
      <c r="A14" s="99" t="s">
        <v>155</v>
      </c>
      <c r="B14" s="100" t="s">
        <v>156</v>
      </c>
      <c r="C14" s="101" t="s">
        <v>119</v>
      </c>
      <c r="D14" s="102" t="s">
        <v>120</v>
      </c>
      <c r="E14" s="101" t="s">
        <v>121</v>
      </c>
      <c r="F14" s="102" t="s">
        <v>122</v>
      </c>
      <c r="G14" s="102" t="s">
        <v>123</v>
      </c>
      <c r="H14" s="102" t="s">
        <v>124</v>
      </c>
      <c r="I14" s="102"/>
      <c r="J14" s="107">
        <v>1448935.3</v>
      </c>
      <c r="K14" s="107">
        <v>108670.15</v>
      </c>
      <c r="L14" s="107">
        <v>108670.15</v>
      </c>
      <c r="M14" s="103">
        <v>0</v>
      </c>
      <c r="N14" s="103">
        <v>0</v>
      </c>
      <c r="O14" s="107">
        <v>1231595</v>
      </c>
      <c r="P14" s="104" t="s">
        <v>157</v>
      </c>
      <c r="Q14" s="104" t="s">
        <v>158</v>
      </c>
      <c r="R14" s="104" t="s">
        <v>159</v>
      </c>
      <c r="S14" s="105">
        <v>2020</v>
      </c>
    </row>
    <row r="15" spans="1:20" s="83" customFormat="1" ht="43.5" customHeight="1" x14ac:dyDescent="0.2">
      <c r="A15" s="99" t="s">
        <v>160</v>
      </c>
      <c r="B15" s="100" t="s">
        <v>161</v>
      </c>
      <c r="C15" s="101" t="s">
        <v>119</v>
      </c>
      <c r="D15" s="102" t="s">
        <v>120</v>
      </c>
      <c r="E15" s="101" t="s">
        <v>121</v>
      </c>
      <c r="F15" s="102" t="s">
        <v>122</v>
      </c>
      <c r="G15" s="102" t="s">
        <v>123</v>
      </c>
      <c r="H15" s="102" t="s">
        <v>124</v>
      </c>
      <c r="I15" s="102"/>
      <c r="J15" s="107">
        <v>973820</v>
      </c>
      <c r="K15" s="107">
        <v>73040</v>
      </c>
      <c r="L15" s="107">
        <v>73040</v>
      </c>
      <c r="M15" s="103">
        <v>0</v>
      </c>
      <c r="N15" s="103">
        <v>0</v>
      </c>
      <c r="O15" s="107">
        <v>827740</v>
      </c>
      <c r="P15" s="104" t="s">
        <v>162</v>
      </c>
      <c r="Q15" s="104" t="s">
        <v>157</v>
      </c>
      <c r="R15" s="104" t="s">
        <v>131</v>
      </c>
      <c r="S15" s="105">
        <v>2021</v>
      </c>
    </row>
    <row r="16" spans="1:20" s="83" customFormat="1" ht="42.75" customHeight="1" x14ac:dyDescent="0.2">
      <c r="A16" s="99" t="s">
        <v>163</v>
      </c>
      <c r="B16" s="100" t="s">
        <v>164</v>
      </c>
      <c r="C16" s="102" t="s">
        <v>119</v>
      </c>
      <c r="D16" s="102" t="s">
        <v>120</v>
      </c>
      <c r="E16" s="101" t="s">
        <v>121</v>
      </c>
      <c r="F16" s="102" t="s">
        <v>165</v>
      </c>
      <c r="G16" s="102" t="s">
        <v>166</v>
      </c>
      <c r="H16" s="102" t="s">
        <v>124</v>
      </c>
      <c r="I16" s="102"/>
      <c r="J16" s="107">
        <v>14623855.65</v>
      </c>
      <c r="K16" s="107">
        <v>2038937.65</v>
      </c>
      <c r="L16" s="107">
        <v>1020399</v>
      </c>
      <c r="M16" s="103">
        <v>0</v>
      </c>
      <c r="N16" s="103">
        <v>0</v>
      </c>
      <c r="O16" s="107">
        <v>11564519</v>
      </c>
      <c r="P16" s="104" t="s">
        <v>167</v>
      </c>
      <c r="Q16" s="104" t="s">
        <v>168</v>
      </c>
      <c r="R16" s="104" t="s">
        <v>125</v>
      </c>
      <c r="S16" s="105">
        <v>2018</v>
      </c>
      <c r="T16" s="98"/>
    </row>
    <row r="17" spans="1:25" s="83" customFormat="1" ht="45.75" customHeight="1" x14ac:dyDescent="0.2">
      <c r="A17" s="99" t="s">
        <v>169</v>
      </c>
      <c r="B17" s="100" t="s">
        <v>170</v>
      </c>
      <c r="C17" s="101" t="s">
        <v>119</v>
      </c>
      <c r="D17" s="102" t="s">
        <v>120</v>
      </c>
      <c r="E17" s="101" t="s">
        <v>121</v>
      </c>
      <c r="F17" s="102" t="s">
        <v>122</v>
      </c>
      <c r="G17" s="102" t="s">
        <v>123</v>
      </c>
      <c r="H17" s="102" t="s">
        <v>124</v>
      </c>
      <c r="I17" s="102"/>
      <c r="J17" s="107">
        <v>4386710</v>
      </c>
      <c r="K17" s="107">
        <v>329000</v>
      </c>
      <c r="L17" s="107">
        <v>329000</v>
      </c>
      <c r="M17" s="103">
        <v>0</v>
      </c>
      <c r="N17" s="103">
        <v>0</v>
      </c>
      <c r="O17" s="107">
        <v>3728710</v>
      </c>
      <c r="P17" s="104" t="s">
        <v>125</v>
      </c>
      <c r="Q17" s="104" t="s">
        <v>126</v>
      </c>
      <c r="R17" s="104" t="s">
        <v>145</v>
      </c>
      <c r="S17" s="105">
        <v>2019</v>
      </c>
    </row>
    <row r="18" spans="1:25" s="83" customFormat="1" ht="47.25" customHeight="1" thickBot="1" x14ac:dyDescent="0.25">
      <c r="A18" s="108" t="s">
        <v>171</v>
      </c>
      <c r="B18" s="109" t="s">
        <v>172</v>
      </c>
      <c r="C18" s="110" t="s">
        <v>119</v>
      </c>
      <c r="D18" s="111" t="s">
        <v>120</v>
      </c>
      <c r="E18" s="110" t="s">
        <v>121</v>
      </c>
      <c r="F18" s="111" t="s">
        <v>122</v>
      </c>
      <c r="G18" s="111" t="s">
        <v>123</v>
      </c>
      <c r="H18" s="111" t="s">
        <v>124</v>
      </c>
      <c r="I18" s="111"/>
      <c r="J18" s="112">
        <v>2891950</v>
      </c>
      <c r="K18" s="112">
        <v>216900</v>
      </c>
      <c r="L18" s="112">
        <v>216900</v>
      </c>
      <c r="M18" s="103">
        <v>0</v>
      </c>
      <c r="N18" s="103">
        <v>0</v>
      </c>
      <c r="O18" s="112">
        <v>2458150</v>
      </c>
      <c r="P18" s="113" t="s">
        <v>173</v>
      </c>
      <c r="Q18" s="113" t="s">
        <v>159</v>
      </c>
      <c r="R18" s="113" t="s">
        <v>174</v>
      </c>
      <c r="S18" s="114">
        <v>2023</v>
      </c>
    </row>
    <row r="19" spans="1:25" s="83" customFormat="1" ht="18" customHeight="1" thickBot="1" x14ac:dyDescent="0.25">
      <c r="A19" s="115" t="s">
        <v>175</v>
      </c>
      <c r="B19" s="401" t="s">
        <v>21</v>
      </c>
      <c r="C19" s="402"/>
      <c r="D19" s="402"/>
      <c r="E19" s="402"/>
      <c r="F19" s="402"/>
      <c r="G19" s="402"/>
      <c r="H19" s="402"/>
      <c r="I19" s="402"/>
      <c r="J19" s="402"/>
      <c r="K19" s="402"/>
      <c r="L19" s="402"/>
      <c r="M19" s="402"/>
      <c r="N19" s="402"/>
      <c r="O19" s="402"/>
      <c r="P19" s="402"/>
      <c r="Q19" s="402"/>
      <c r="R19" s="402"/>
      <c r="S19" s="403"/>
    </row>
    <row r="20" spans="1:25" s="120" customFormat="1" ht="43.5" customHeight="1" x14ac:dyDescent="0.2">
      <c r="A20" s="116" t="s">
        <v>176</v>
      </c>
      <c r="B20" s="94" t="s">
        <v>177</v>
      </c>
      <c r="C20" s="94" t="s">
        <v>178</v>
      </c>
      <c r="D20" s="94" t="s">
        <v>120</v>
      </c>
      <c r="E20" s="94" t="s">
        <v>179</v>
      </c>
      <c r="F20" s="94" t="s">
        <v>180</v>
      </c>
      <c r="G20" s="94" t="s">
        <v>123</v>
      </c>
      <c r="H20" s="94" t="s">
        <v>124</v>
      </c>
      <c r="I20" s="94"/>
      <c r="J20" s="95">
        <v>3185820</v>
      </c>
      <c r="K20" s="95">
        <v>238937</v>
      </c>
      <c r="L20" s="95">
        <v>238936</v>
      </c>
      <c r="M20" s="95">
        <v>0</v>
      </c>
      <c r="N20" s="117">
        <v>0</v>
      </c>
      <c r="O20" s="95">
        <v>2707947</v>
      </c>
      <c r="P20" s="102" t="s">
        <v>181</v>
      </c>
      <c r="Q20" s="102" t="s">
        <v>181</v>
      </c>
      <c r="R20" s="96" t="s">
        <v>145</v>
      </c>
      <c r="S20" s="118" t="s">
        <v>182</v>
      </c>
      <c r="T20" s="119"/>
    </row>
    <row r="21" spans="1:25" s="120" customFormat="1" ht="43.5" customHeight="1" x14ac:dyDescent="0.2">
      <c r="A21" s="121" t="s">
        <v>183</v>
      </c>
      <c r="B21" s="101" t="s">
        <v>184</v>
      </c>
      <c r="C21" s="101" t="s">
        <v>178</v>
      </c>
      <c r="D21" s="102" t="s">
        <v>120</v>
      </c>
      <c r="E21" s="101" t="s">
        <v>179</v>
      </c>
      <c r="F21" s="102" t="s">
        <v>180</v>
      </c>
      <c r="G21" s="102" t="s">
        <v>123</v>
      </c>
      <c r="H21" s="102" t="s">
        <v>124</v>
      </c>
      <c r="I21" s="102"/>
      <c r="J21" s="103">
        <v>289620</v>
      </c>
      <c r="K21" s="103">
        <v>21722</v>
      </c>
      <c r="L21" s="103">
        <v>21721</v>
      </c>
      <c r="M21" s="103">
        <v>0</v>
      </c>
      <c r="N21" s="103">
        <v>0</v>
      </c>
      <c r="O21" s="103">
        <v>246177</v>
      </c>
      <c r="P21" s="122" t="s">
        <v>181</v>
      </c>
      <c r="Q21" s="123" t="s">
        <v>181</v>
      </c>
      <c r="R21" s="104" t="s">
        <v>145</v>
      </c>
      <c r="S21" s="124" t="s">
        <v>182</v>
      </c>
      <c r="T21" s="125"/>
    </row>
    <row r="22" spans="1:25" s="120" customFormat="1" ht="43.5" customHeight="1" x14ac:dyDescent="0.2">
      <c r="A22" s="121" t="s">
        <v>185</v>
      </c>
      <c r="B22" s="122" t="s">
        <v>186</v>
      </c>
      <c r="C22" s="101" t="s">
        <v>178</v>
      </c>
      <c r="D22" s="102" t="s">
        <v>120</v>
      </c>
      <c r="E22" s="101" t="s">
        <v>179</v>
      </c>
      <c r="F22" s="102" t="s">
        <v>180</v>
      </c>
      <c r="G22" s="102" t="s">
        <v>123</v>
      </c>
      <c r="H22" s="102" t="s">
        <v>124</v>
      </c>
      <c r="I22" s="102"/>
      <c r="J22" s="103">
        <v>419949</v>
      </c>
      <c r="K22" s="103">
        <v>31497</v>
      </c>
      <c r="L22" s="103">
        <v>31496</v>
      </c>
      <c r="M22" s="103">
        <v>0</v>
      </c>
      <c r="N22" s="103">
        <v>0</v>
      </c>
      <c r="O22" s="103">
        <v>356956</v>
      </c>
      <c r="P22" s="104" t="s">
        <v>162</v>
      </c>
      <c r="Q22" s="104" t="s">
        <v>187</v>
      </c>
      <c r="R22" s="104" t="s">
        <v>157</v>
      </c>
      <c r="S22" s="124" t="s">
        <v>188</v>
      </c>
    </row>
    <row r="23" spans="1:25" s="120" customFormat="1" ht="56.25" customHeight="1" x14ac:dyDescent="0.2">
      <c r="A23" s="121" t="s">
        <v>189</v>
      </c>
      <c r="B23" s="102" t="s">
        <v>190</v>
      </c>
      <c r="C23" s="101" t="s">
        <v>178</v>
      </c>
      <c r="D23" s="102" t="s">
        <v>120</v>
      </c>
      <c r="E23" s="101" t="s">
        <v>179</v>
      </c>
      <c r="F23" s="102" t="s">
        <v>180</v>
      </c>
      <c r="G23" s="102" t="s">
        <v>123</v>
      </c>
      <c r="H23" s="102" t="s">
        <v>124</v>
      </c>
      <c r="I23" s="102"/>
      <c r="J23" s="103">
        <v>2693466</v>
      </c>
      <c r="K23" s="103">
        <v>202011</v>
      </c>
      <c r="L23" s="103">
        <v>202009</v>
      </c>
      <c r="M23" s="103">
        <v>0</v>
      </c>
      <c r="N23" s="103">
        <v>0</v>
      </c>
      <c r="O23" s="103">
        <v>2289446</v>
      </c>
      <c r="P23" s="104" t="s">
        <v>162</v>
      </c>
      <c r="Q23" s="104" t="s">
        <v>140</v>
      </c>
      <c r="R23" s="104" t="s">
        <v>173</v>
      </c>
      <c r="S23" s="124" t="s">
        <v>188</v>
      </c>
    </row>
    <row r="24" spans="1:25" s="120" customFormat="1" ht="39.75" customHeight="1" x14ac:dyDescent="0.2">
      <c r="A24" s="121" t="s">
        <v>191</v>
      </c>
      <c r="B24" s="122" t="s">
        <v>192</v>
      </c>
      <c r="C24" s="101" t="s">
        <v>178</v>
      </c>
      <c r="D24" s="102" t="s">
        <v>120</v>
      </c>
      <c r="E24" s="101" t="s">
        <v>179</v>
      </c>
      <c r="F24" s="102" t="s">
        <v>180</v>
      </c>
      <c r="G24" s="102" t="s">
        <v>123</v>
      </c>
      <c r="H24" s="102" t="s">
        <v>124</v>
      </c>
      <c r="I24" s="102"/>
      <c r="J24" s="103">
        <v>347544</v>
      </c>
      <c r="K24" s="103">
        <v>26067</v>
      </c>
      <c r="L24" s="103">
        <v>26065</v>
      </c>
      <c r="M24" s="103">
        <v>0</v>
      </c>
      <c r="N24" s="103">
        <v>0</v>
      </c>
      <c r="O24" s="103">
        <v>295412</v>
      </c>
      <c r="P24" s="104" t="s">
        <v>145</v>
      </c>
      <c r="Q24" s="104" t="s">
        <v>130</v>
      </c>
      <c r="R24" s="104" t="s">
        <v>187</v>
      </c>
      <c r="S24" s="124" t="s">
        <v>182</v>
      </c>
    </row>
    <row r="25" spans="1:25" s="120" customFormat="1" ht="45.75" customHeight="1" thickBot="1" x14ac:dyDescent="0.25">
      <c r="A25" s="126" t="s">
        <v>193</v>
      </c>
      <c r="B25" s="111" t="s">
        <v>194</v>
      </c>
      <c r="C25" s="110" t="s">
        <v>178</v>
      </c>
      <c r="D25" s="111" t="s">
        <v>120</v>
      </c>
      <c r="E25" s="110" t="s">
        <v>179</v>
      </c>
      <c r="F25" s="111" t="s">
        <v>180</v>
      </c>
      <c r="G25" s="111" t="s">
        <v>123</v>
      </c>
      <c r="H25" s="111" t="s">
        <v>124</v>
      </c>
      <c r="I25" s="111"/>
      <c r="J25" s="127">
        <v>1304600</v>
      </c>
      <c r="K25" s="127">
        <v>97845</v>
      </c>
      <c r="L25" s="127">
        <v>97845</v>
      </c>
      <c r="M25" s="127">
        <v>0</v>
      </c>
      <c r="N25" s="127">
        <v>0</v>
      </c>
      <c r="O25" s="127">
        <v>1108910</v>
      </c>
      <c r="P25" s="111" t="s">
        <v>181</v>
      </c>
      <c r="Q25" s="111" t="s">
        <v>181</v>
      </c>
      <c r="R25" s="113" t="s">
        <v>145</v>
      </c>
      <c r="S25" s="128" t="s">
        <v>182</v>
      </c>
    </row>
    <row r="26" spans="1:25" s="83" customFormat="1" ht="18" customHeight="1" thickBot="1" x14ac:dyDescent="0.25">
      <c r="A26" s="129" t="s">
        <v>195</v>
      </c>
      <c r="B26" s="401" t="s">
        <v>23</v>
      </c>
      <c r="C26" s="402"/>
      <c r="D26" s="402"/>
      <c r="E26" s="402"/>
      <c r="F26" s="402"/>
      <c r="G26" s="402"/>
      <c r="H26" s="402"/>
      <c r="I26" s="402"/>
      <c r="J26" s="402"/>
      <c r="K26" s="402"/>
      <c r="L26" s="402"/>
      <c r="M26" s="402"/>
      <c r="N26" s="402"/>
      <c r="O26" s="402"/>
      <c r="P26" s="402"/>
      <c r="Q26" s="402"/>
      <c r="R26" s="402"/>
      <c r="S26" s="403"/>
    </row>
    <row r="27" spans="1:25" s="120" customFormat="1" ht="46.5" customHeight="1" x14ac:dyDescent="0.2">
      <c r="A27" s="116" t="s">
        <v>196</v>
      </c>
      <c r="B27" s="130" t="s">
        <v>197</v>
      </c>
      <c r="C27" s="94" t="s">
        <v>198</v>
      </c>
      <c r="D27" s="94" t="s">
        <v>120</v>
      </c>
      <c r="E27" s="94" t="s">
        <v>199</v>
      </c>
      <c r="F27" s="94" t="s">
        <v>200</v>
      </c>
      <c r="G27" s="94" t="s">
        <v>123</v>
      </c>
      <c r="H27" s="94" t="s">
        <v>124</v>
      </c>
      <c r="I27" s="94"/>
      <c r="J27" s="95">
        <v>173776.48</v>
      </c>
      <c r="K27" s="95">
        <v>13033.24</v>
      </c>
      <c r="L27" s="95">
        <v>13033.24</v>
      </c>
      <c r="M27" s="131">
        <v>0</v>
      </c>
      <c r="N27" s="95">
        <v>0</v>
      </c>
      <c r="O27" s="95">
        <v>147710</v>
      </c>
      <c r="P27" s="132" t="s">
        <v>167</v>
      </c>
      <c r="Q27" s="132" t="s">
        <v>201</v>
      </c>
      <c r="R27" s="96" t="s">
        <v>202</v>
      </c>
      <c r="S27" s="133">
        <v>2018</v>
      </c>
    </row>
    <row r="28" spans="1:25" s="120" customFormat="1" ht="47.25" customHeight="1" thickBot="1" x14ac:dyDescent="0.25">
      <c r="A28" s="126" t="s">
        <v>203</v>
      </c>
      <c r="B28" s="134" t="s">
        <v>204</v>
      </c>
      <c r="C28" s="110" t="s">
        <v>198</v>
      </c>
      <c r="D28" s="111" t="s">
        <v>120</v>
      </c>
      <c r="E28" s="111" t="s">
        <v>199</v>
      </c>
      <c r="F28" s="111" t="s">
        <v>200</v>
      </c>
      <c r="G28" s="111" t="s">
        <v>123</v>
      </c>
      <c r="H28" s="111" t="s">
        <v>124</v>
      </c>
      <c r="I28" s="111"/>
      <c r="J28" s="127">
        <v>141215.29999999999</v>
      </c>
      <c r="K28" s="127">
        <v>10591.15</v>
      </c>
      <c r="L28" s="127">
        <v>10591.15</v>
      </c>
      <c r="M28" s="135">
        <v>0</v>
      </c>
      <c r="N28" s="127">
        <v>0</v>
      </c>
      <c r="O28" s="127">
        <v>120033</v>
      </c>
      <c r="P28" s="113" t="s">
        <v>167</v>
      </c>
      <c r="Q28" s="113" t="s">
        <v>201</v>
      </c>
      <c r="R28" s="113" t="s">
        <v>202</v>
      </c>
      <c r="S28" s="136">
        <v>2018</v>
      </c>
    </row>
    <row r="29" spans="1:25" s="120" customFormat="1" ht="21.75" customHeight="1" x14ac:dyDescent="0.2">
      <c r="A29" s="137" t="s">
        <v>205</v>
      </c>
      <c r="B29" s="392" t="s">
        <v>25</v>
      </c>
      <c r="C29" s="393"/>
      <c r="D29" s="393"/>
      <c r="E29" s="393"/>
      <c r="F29" s="393"/>
      <c r="G29" s="393"/>
      <c r="H29" s="393"/>
      <c r="I29" s="393"/>
      <c r="J29" s="393"/>
      <c r="K29" s="393"/>
      <c r="L29" s="393"/>
      <c r="M29" s="393"/>
      <c r="N29" s="393"/>
      <c r="O29" s="393"/>
      <c r="P29" s="393"/>
      <c r="Q29" s="393"/>
      <c r="R29" s="393"/>
      <c r="S29" s="394"/>
    </row>
    <row r="30" spans="1:25" s="120" customFormat="1" ht="21.75" customHeight="1" thickBot="1" x14ac:dyDescent="0.25">
      <c r="A30" s="138" t="s">
        <v>206</v>
      </c>
      <c r="B30" s="401" t="s">
        <v>27</v>
      </c>
      <c r="C30" s="402"/>
      <c r="D30" s="402"/>
      <c r="E30" s="402"/>
      <c r="F30" s="402"/>
      <c r="G30" s="402"/>
      <c r="H30" s="402"/>
      <c r="I30" s="402"/>
      <c r="J30" s="402"/>
      <c r="K30" s="402"/>
      <c r="L30" s="402"/>
      <c r="M30" s="402"/>
      <c r="N30" s="402"/>
      <c r="O30" s="402"/>
      <c r="P30" s="402"/>
      <c r="Q30" s="402"/>
      <c r="R30" s="402"/>
      <c r="S30" s="403"/>
      <c r="U30" s="125"/>
    </row>
    <row r="31" spans="1:25" s="120" customFormat="1" ht="45.75" customHeight="1" x14ac:dyDescent="0.2">
      <c r="A31" s="116" t="s">
        <v>207</v>
      </c>
      <c r="B31" s="130" t="s">
        <v>208</v>
      </c>
      <c r="C31" s="94" t="s">
        <v>209</v>
      </c>
      <c r="D31" s="94" t="s">
        <v>120</v>
      </c>
      <c r="E31" s="94" t="s">
        <v>210</v>
      </c>
      <c r="F31" s="96" t="s">
        <v>211</v>
      </c>
      <c r="G31" s="94" t="s">
        <v>123</v>
      </c>
      <c r="H31" s="94"/>
      <c r="I31" s="94"/>
      <c r="J31" s="139">
        <f>K31+O31+L31</f>
        <v>804352.95</v>
      </c>
      <c r="K31" s="139">
        <v>60326.48</v>
      </c>
      <c r="L31" s="140">
        <v>60326.47</v>
      </c>
      <c r="M31" s="131">
        <v>0</v>
      </c>
      <c r="N31" s="95">
        <v>0</v>
      </c>
      <c r="O31" s="95">
        <v>683700</v>
      </c>
      <c r="P31" s="96" t="s">
        <v>212</v>
      </c>
      <c r="Q31" s="96" t="s">
        <v>167</v>
      </c>
      <c r="R31" s="96" t="s">
        <v>213</v>
      </c>
      <c r="S31" s="118" t="s">
        <v>214</v>
      </c>
      <c r="T31" s="141"/>
      <c r="U31" s="141"/>
      <c r="V31" s="141"/>
      <c r="W31" s="141"/>
      <c r="X31" s="141"/>
      <c r="Y31" s="141"/>
    </row>
    <row r="32" spans="1:25" s="120" customFormat="1" ht="45.75" customHeight="1" x14ac:dyDescent="0.2">
      <c r="A32" s="142" t="s">
        <v>215</v>
      </c>
      <c r="B32" s="143" t="s">
        <v>216</v>
      </c>
      <c r="C32" s="102" t="s">
        <v>209</v>
      </c>
      <c r="D32" s="102" t="s">
        <v>120</v>
      </c>
      <c r="E32" s="102" t="s">
        <v>217</v>
      </c>
      <c r="F32" s="104" t="s">
        <v>211</v>
      </c>
      <c r="G32" s="102" t="s">
        <v>123</v>
      </c>
      <c r="H32" s="102"/>
      <c r="I32" s="102"/>
      <c r="J32" s="103">
        <f>K32+O32+L32</f>
        <v>804352.95</v>
      </c>
      <c r="K32" s="103">
        <v>60326.48</v>
      </c>
      <c r="L32" s="103">
        <v>60326.47</v>
      </c>
      <c r="M32" s="144">
        <v>0</v>
      </c>
      <c r="N32" s="103">
        <v>0</v>
      </c>
      <c r="O32" s="103">
        <v>683700</v>
      </c>
      <c r="P32" s="104" t="s">
        <v>212</v>
      </c>
      <c r="Q32" s="104" t="s">
        <v>167</v>
      </c>
      <c r="R32" s="104" t="s">
        <v>213</v>
      </c>
      <c r="S32" s="124" t="s">
        <v>214</v>
      </c>
    </row>
    <row r="33" spans="1:20" s="120" customFormat="1" ht="43.5" customHeight="1" x14ac:dyDescent="0.2">
      <c r="A33" s="142" t="s">
        <v>218</v>
      </c>
      <c r="B33" s="143" t="s">
        <v>219</v>
      </c>
      <c r="C33" s="102" t="s">
        <v>220</v>
      </c>
      <c r="D33" s="102" t="s">
        <v>120</v>
      </c>
      <c r="E33" s="102" t="s">
        <v>221</v>
      </c>
      <c r="F33" s="104" t="s">
        <v>211</v>
      </c>
      <c r="G33" s="102" t="s">
        <v>123</v>
      </c>
      <c r="H33" s="102"/>
      <c r="I33" s="102"/>
      <c r="J33" s="103">
        <v>804352.95</v>
      </c>
      <c r="K33" s="144">
        <v>60326.48</v>
      </c>
      <c r="L33" s="144">
        <v>60326.47</v>
      </c>
      <c r="M33" s="144">
        <v>0</v>
      </c>
      <c r="N33" s="103">
        <v>0</v>
      </c>
      <c r="O33" s="103">
        <v>683700</v>
      </c>
      <c r="P33" s="104" t="s">
        <v>201</v>
      </c>
      <c r="Q33" s="104" t="s">
        <v>213</v>
      </c>
      <c r="R33" s="104" t="s">
        <v>202</v>
      </c>
      <c r="S33" s="124" t="s">
        <v>214</v>
      </c>
      <c r="T33" s="125"/>
    </row>
    <row r="34" spans="1:20" s="120" customFormat="1" ht="43.5" customHeight="1" x14ac:dyDescent="0.2">
      <c r="A34" s="142" t="s">
        <v>222</v>
      </c>
      <c r="B34" s="143" t="s">
        <v>223</v>
      </c>
      <c r="C34" s="102" t="s">
        <v>220</v>
      </c>
      <c r="D34" s="102" t="s">
        <v>120</v>
      </c>
      <c r="E34" s="102" t="s">
        <v>224</v>
      </c>
      <c r="F34" s="104" t="s">
        <v>211</v>
      </c>
      <c r="G34" s="102" t="s">
        <v>123</v>
      </c>
      <c r="H34" s="102"/>
      <c r="I34" s="102"/>
      <c r="J34" s="103">
        <v>804352.95</v>
      </c>
      <c r="K34" s="144">
        <v>60326.48</v>
      </c>
      <c r="L34" s="144">
        <v>60326.47</v>
      </c>
      <c r="M34" s="144">
        <v>0</v>
      </c>
      <c r="N34" s="103">
        <v>0</v>
      </c>
      <c r="O34" s="103">
        <v>683700</v>
      </c>
      <c r="P34" s="104" t="s">
        <v>201</v>
      </c>
      <c r="Q34" s="104" t="s">
        <v>213</v>
      </c>
      <c r="R34" s="104" t="s">
        <v>202</v>
      </c>
      <c r="S34" s="124" t="s">
        <v>214</v>
      </c>
      <c r="T34" s="125"/>
    </row>
    <row r="35" spans="1:20" s="120" customFormat="1" ht="43.5" customHeight="1" x14ac:dyDescent="0.2">
      <c r="A35" s="142" t="s">
        <v>225</v>
      </c>
      <c r="B35" s="143" t="s">
        <v>226</v>
      </c>
      <c r="C35" s="102" t="s">
        <v>220</v>
      </c>
      <c r="D35" s="102" t="s">
        <v>120</v>
      </c>
      <c r="E35" s="102" t="s">
        <v>227</v>
      </c>
      <c r="F35" s="104" t="s">
        <v>211</v>
      </c>
      <c r="G35" s="102" t="s">
        <v>123</v>
      </c>
      <c r="H35" s="102"/>
      <c r="I35" s="102"/>
      <c r="J35" s="103">
        <v>852941.18</v>
      </c>
      <c r="K35" s="103">
        <v>63970.59</v>
      </c>
      <c r="L35" s="144">
        <v>63970.59</v>
      </c>
      <c r="M35" s="144">
        <v>0</v>
      </c>
      <c r="N35" s="103">
        <v>0</v>
      </c>
      <c r="O35" s="103">
        <v>725000</v>
      </c>
      <c r="P35" s="104" t="s">
        <v>201</v>
      </c>
      <c r="Q35" s="104" t="s">
        <v>213</v>
      </c>
      <c r="R35" s="104" t="s">
        <v>202</v>
      </c>
      <c r="S35" s="124" t="s">
        <v>214</v>
      </c>
    </row>
    <row r="36" spans="1:20" s="120" customFormat="1" ht="43.5" customHeight="1" x14ac:dyDescent="0.2">
      <c r="A36" s="145" t="s">
        <v>228</v>
      </c>
      <c r="B36" s="146" t="s">
        <v>229</v>
      </c>
      <c r="C36" s="147" t="s">
        <v>230</v>
      </c>
      <c r="D36" s="147" t="s">
        <v>120</v>
      </c>
      <c r="E36" s="147" t="s">
        <v>231</v>
      </c>
      <c r="F36" s="148" t="s">
        <v>211</v>
      </c>
      <c r="G36" s="147" t="s">
        <v>123</v>
      </c>
      <c r="H36" s="147"/>
      <c r="I36" s="147"/>
      <c r="J36" s="149">
        <v>804352.95</v>
      </c>
      <c r="K36" s="149">
        <v>60326.48</v>
      </c>
      <c r="L36" s="150">
        <v>60326.47</v>
      </c>
      <c r="M36" s="150">
        <v>0</v>
      </c>
      <c r="N36" s="151">
        <v>0</v>
      </c>
      <c r="O36" s="149">
        <v>683700</v>
      </c>
      <c r="P36" s="148" t="s">
        <v>202</v>
      </c>
      <c r="Q36" s="148" t="s">
        <v>187</v>
      </c>
      <c r="R36" s="148" t="s">
        <v>173</v>
      </c>
      <c r="S36" s="152" t="s">
        <v>182</v>
      </c>
      <c r="T36" s="125"/>
    </row>
    <row r="37" spans="1:20" s="120" customFormat="1" ht="43.5" customHeight="1" x14ac:dyDescent="0.2">
      <c r="A37" s="142" t="s">
        <v>232</v>
      </c>
      <c r="B37" s="102" t="s">
        <v>233</v>
      </c>
      <c r="C37" s="102" t="s">
        <v>178</v>
      </c>
      <c r="D37" s="102" t="s">
        <v>120</v>
      </c>
      <c r="E37" s="102" t="s">
        <v>234</v>
      </c>
      <c r="F37" s="102" t="s">
        <v>211</v>
      </c>
      <c r="G37" s="102" t="s">
        <v>123</v>
      </c>
      <c r="H37" s="102"/>
      <c r="I37" s="102"/>
      <c r="J37" s="103">
        <v>852941.18</v>
      </c>
      <c r="K37" s="103">
        <v>63970.59</v>
      </c>
      <c r="L37" s="144">
        <v>63970.59</v>
      </c>
      <c r="M37" s="150">
        <v>0</v>
      </c>
      <c r="N37" s="153">
        <v>0</v>
      </c>
      <c r="O37" s="103">
        <v>725000</v>
      </c>
      <c r="P37" s="104" t="s">
        <v>213</v>
      </c>
      <c r="Q37" s="104" t="s">
        <v>126</v>
      </c>
      <c r="R37" s="104" t="s">
        <v>202</v>
      </c>
      <c r="S37" s="124" t="s">
        <v>214</v>
      </c>
      <c r="T37" s="125"/>
    </row>
    <row r="38" spans="1:20" s="120" customFormat="1" ht="43.5" customHeight="1" x14ac:dyDescent="0.2">
      <c r="A38" s="142" t="s">
        <v>235</v>
      </c>
      <c r="B38" s="102" t="s">
        <v>236</v>
      </c>
      <c r="C38" s="102" t="s">
        <v>178</v>
      </c>
      <c r="D38" s="102" t="s">
        <v>120</v>
      </c>
      <c r="E38" s="102" t="s">
        <v>237</v>
      </c>
      <c r="F38" s="102" t="s">
        <v>211</v>
      </c>
      <c r="G38" s="102" t="s">
        <v>123</v>
      </c>
      <c r="H38" s="102"/>
      <c r="I38" s="102"/>
      <c r="J38" s="103">
        <v>804362.36</v>
      </c>
      <c r="K38" s="103">
        <v>60327.18</v>
      </c>
      <c r="L38" s="144">
        <v>60327.18</v>
      </c>
      <c r="M38" s="150">
        <v>0</v>
      </c>
      <c r="N38" s="153">
        <v>0</v>
      </c>
      <c r="O38" s="103">
        <v>683708</v>
      </c>
      <c r="P38" s="104" t="s">
        <v>238</v>
      </c>
      <c r="Q38" s="104" t="s">
        <v>130</v>
      </c>
      <c r="R38" s="104" t="s">
        <v>187</v>
      </c>
      <c r="S38" s="124" t="s">
        <v>188</v>
      </c>
    </row>
    <row r="39" spans="1:20" s="120" customFormat="1" ht="43.5" customHeight="1" x14ac:dyDescent="0.2">
      <c r="A39" s="142" t="s">
        <v>239</v>
      </c>
      <c r="B39" s="102" t="s">
        <v>240</v>
      </c>
      <c r="C39" s="102" t="s">
        <v>178</v>
      </c>
      <c r="D39" s="102" t="s">
        <v>120</v>
      </c>
      <c r="E39" s="102" t="s">
        <v>241</v>
      </c>
      <c r="F39" s="102" t="s">
        <v>211</v>
      </c>
      <c r="G39" s="102" t="s">
        <v>123</v>
      </c>
      <c r="H39" s="102"/>
      <c r="I39" s="102"/>
      <c r="J39" s="103">
        <v>852941.18</v>
      </c>
      <c r="K39" s="103">
        <v>63970.59</v>
      </c>
      <c r="L39" s="144">
        <v>63970.59</v>
      </c>
      <c r="M39" s="150">
        <v>0</v>
      </c>
      <c r="N39" s="153">
        <v>0</v>
      </c>
      <c r="O39" s="103">
        <v>725000</v>
      </c>
      <c r="P39" s="104" t="s">
        <v>157</v>
      </c>
      <c r="Q39" s="104" t="s">
        <v>158</v>
      </c>
      <c r="R39" s="104" t="s">
        <v>242</v>
      </c>
      <c r="S39" s="124" t="s">
        <v>188</v>
      </c>
      <c r="T39" s="125"/>
    </row>
    <row r="40" spans="1:20" s="89" customFormat="1" ht="39.75" customHeight="1" x14ac:dyDescent="0.25">
      <c r="A40" s="142" t="s">
        <v>243</v>
      </c>
      <c r="B40" s="143" t="s">
        <v>244</v>
      </c>
      <c r="C40" s="102" t="s">
        <v>209</v>
      </c>
      <c r="D40" s="102" t="s">
        <v>120</v>
      </c>
      <c r="E40" s="102" t="s">
        <v>210</v>
      </c>
      <c r="F40" s="104" t="s">
        <v>211</v>
      </c>
      <c r="G40" s="102" t="s">
        <v>123</v>
      </c>
      <c r="H40" s="102"/>
      <c r="I40" s="102" t="s">
        <v>245</v>
      </c>
      <c r="J40" s="103">
        <v>580000</v>
      </c>
      <c r="K40" s="103">
        <v>43500</v>
      </c>
      <c r="L40" s="144">
        <v>43500</v>
      </c>
      <c r="M40" s="144"/>
      <c r="N40" s="103"/>
      <c r="O40" s="103">
        <v>493000</v>
      </c>
      <c r="P40" s="104" t="s">
        <v>212</v>
      </c>
      <c r="Q40" s="104" t="s">
        <v>126</v>
      </c>
      <c r="R40" s="104" t="s">
        <v>130</v>
      </c>
      <c r="S40" s="124" t="s">
        <v>182</v>
      </c>
    </row>
    <row r="41" spans="1:20" s="89" customFormat="1" ht="44.25" customHeight="1" thickBot="1" x14ac:dyDescent="0.3">
      <c r="A41" s="154" t="s">
        <v>246</v>
      </c>
      <c r="B41" s="134" t="s">
        <v>247</v>
      </c>
      <c r="C41" s="111" t="s">
        <v>220</v>
      </c>
      <c r="D41" s="111" t="s">
        <v>120</v>
      </c>
      <c r="E41" s="111" t="s">
        <v>248</v>
      </c>
      <c r="F41" s="113" t="s">
        <v>211</v>
      </c>
      <c r="G41" s="111" t="s">
        <v>123</v>
      </c>
      <c r="H41" s="111"/>
      <c r="I41" s="111" t="s">
        <v>245</v>
      </c>
      <c r="J41" s="127">
        <v>852941.18</v>
      </c>
      <c r="K41" s="127">
        <v>63970.59</v>
      </c>
      <c r="L41" s="135">
        <v>63970.59</v>
      </c>
      <c r="M41" s="135">
        <v>0</v>
      </c>
      <c r="N41" s="155">
        <v>0</v>
      </c>
      <c r="O41" s="127">
        <v>725000</v>
      </c>
      <c r="P41" s="113" t="s">
        <v>249</v>
      </c>
      <c r="Q41" s="113" t="s">
        <v>201</v>
      </c>
      <c r="R41" s="113" t="s">
        <v>213</v>
      </c>
      <c r="S41" s="128" t="s">
        <v>214</v>
      </c>
    </row>
    <row r="42" spans="1:20" s="83" customFormat="1" ht="21.75" customHeight="1" thickBot="1" x14ac:dyDescent="0.25">
      <c r="A42" s="156" t="s">
        <v>28</v>
      </c>
      <c r="B42" s="392" t="s">
        <v>250</v>
      </c>
      <c r="C42" s="393"/>
      <c r="D42" s="393"/>
      <c r="E42" s="393"/>
      <c r="F42" s="393"/>
      <c r="G42" s="393"/>
      <c r="H42" s="393"/>
      <c r="I42" s="393"/>
      <c r="J42" s="393"/>
      <c r="K42" s="393"/>
      <c r="L42" s="393"/>
      <c r="M42" s="393"/>
      <c r="N42" s="393"/>
      <c r="O42" s="393"/>
      <c r="P42" s="393"/>
      <c r="Q42" s="393"/>
      <c r="R42" s="393"/>
      <c r="S42" s="394"/>
    </row>
    <row r="43" spans="1:20" s="89" customFormat="1" ht="21.75" customHeight="1" thickBot="1" x14ac:dyDescent="0.3">
      <c r="A43" s="88" t="s">
        <v>30</v>
      </c>
      <c r="B43" s="397" t="s">
        <v>31</v>
      </c>
      <c r="C43" s="398"/>
      <c r="D43" s="398"/>
      <c r="E43" s="398"/>
      <c r="F43" s="398"/>
      <c r="G43" s="398"/>
      <c r="H43" s="398"/>
      <c r="I43" s="398"/>
      <c r="J43" s="398"/>
      <c r="K43" s="398"/>
      <c r="L43" s="398"/>
      <c r="M43" s="398"/>
      <c r="N43" s="398"/>
      <c r="O43" s="398"/>
      <c r="P43" s="398"/>
      <c r="Q43" s="398"/>
      <c r="R43" s="398"/>
      <c r="S43" s="399"/>
    </row>
    <row r="44" spans="1:20" s="89" customFormat="1" ht="21.75" customHeight="1" x14ac:dyDescent="0.25">
      <c r="A44" s="90" t="s">
        <v>32</v>
      </c>
      <c r="B44" s="392" t="s">
        <v>33</v>
      </c>
      <c r="C44" s="393"/>
      <c r="D44" s="393"/>
      <c r="E44" s="393"/>
      <c r="F44" s="393"/>
      <c r="G44" s="393"/>
      <c r="H44" s="393"/>
      <c r="I44" s="393"/>
      <c r="J44" s="393"/>
      <c r="K44" s="393"/>
      <c r="L44" s="393"/>
      <c r="M44" s="393"/>
      <c r="N44" s="393"/>
      <c r="O44" s="393"/>
      <c r="P44" s="393"/>
      <c r="Q44" s="393"/>
      <c r="R44" s="393"/>
      <c r="S44" s="394"/>
    </row>
    <row r="45" spans="1:20" s="89" customFormat="1" ht="21.75" customHeight="1" x14ac:dyDescent="0.25">
      <c r="A45" s="157" t="s">
        <v>34</v>
      </c>
      <c r="B45" s="389" t="s">
        <v>35</v>
      </c>
      <c r="C45" s="390"/>
      <c r="D45" s="390"/>
      <c r="E45" s="390"/>
      <c r="F45" s="390"/>
      <c r="G45" s="390"/>
      <c r="H45" s="390"/>
      <c r="I45" s="390"/>
      <c r="J45" s="390"/>
      <c r="K45" s="390"/>
      <c r="L45" s="390"/>
      <c r="M45" s="390"/>
      <c r="N45" s="390"/>
      <c r="O45" s="390"/>
      <c r="P45" s="390"/>
      <c r="Q45" s="390"/>
      <c r="R45" s="390"/>
      <c r="S45" s="391"/>
    </row>
    <row r="46" spans="1:20" s="89" customFormat="1" ht="21.75" customHeight="1" x14ac:dyDescent="0.25">
      <c r="A46" s="157" t="s">
        <v>251</v>
      </c>
      <c r="B46" s="389" t="s">
        <v>252</v>
      </c>
      <c r="C46" s="390"/>
      <c r="D46" s="390"/>
      <c r="E46" s="390"/>
      <c r="F46" s="390"/>
      <c r="G46" s="390"/>
      <c r="H46" s="390"/>
      <c r="I46" s="390"/>
      <c r="J46" s="390"/>
      <c r="K46" s="390"/>
      <c r="L46" s="390"/>
      <c r="M46" s="390"/>
      <c r="N46" s="390"/>
      <c r="O46" s="390"/>
      <c r="P46" s="390"/>
      <c r="Q46" s="390"/>
      <c r="R46" s="390"/>
      <c r="S46" s="391"/>
    </row>
    <row r="47" spans="1:20" s="89" customFormat="1" ht="21.75" customHeight="1" x14ac:dyDescent="0.25">
      <c r="A47" s="157" t="s">
        <v>38</v>
      </c>
      <c r="B47" s="389" t="s">
        <v>253</v>
      </c>
      <c r="C47" s="390"/>
      <c r="D47" s="390"/>
      <c r="E47" s="390"/>
      <c r="F47" s="390"/>
      <c r="G47" s="390"/>
      <c r="H47" s="390"/>
      <c r="I47" s="390"/>
      <c r="J47" s="390"/>
      <c r="K47" s="390"/>
      <c r="L47" s="390"/>
      <c r="M47" s="390"/>
      <c r="N47" s="390"/>
      <c r="O47" s="390"/>
      <c r="P47" s="390"/>
      <c r="Q47" s="390"/>
      <c r="R47" s="390"/>
      <c r="S47" s="391"/>
    </row>
    <row r="48" spans="1:20" s="83" customFormat="1" ht="21.75" customHeight="1" x14ac:dyDescent="0.2">
      <c r="A48" s="157" t="s">
        <v>40</v>
      </c>
      <c r="B48" s="389" t="s">
        <v>41</v>
      </c>
      <c r="C48" s="390"/>
      <c r="D48" s="390"/>
      <c r="E48" s="390"/>
      <c r="F48" s="390"/>
      <c r="G48" s="390"/>
      <c r="H48" s="390"/>
      <c r="I48" s="390"/>
      <c r="J48" s="390"/>
      <c r="K48" s="390"/>
      <c r="L48" s="390"/>
      <c r="M48" s="390"/>
      <c r="N48" s="390"/>
      <c r="O48" s="390"/>
      <c r="P48" s="390"/>
      <c r="Q48" s="390"/>
      <c r="R48" s="390"/>
      <c r="S48" s="391"/>
    </row>
    <row r="49" spans="1:22" s="83" customFormat="1" ht="21.75" customHeight="1" thickBot="1" x14ac:dyDescent="0.25">
      <c r="A49" s="157" t="s">
        <v>42</v>
      </c>
      <c r="B49" s="389" t="s">
        <v>254</v>
      </c>
      <c r="C49" s="390"/>
      <c r="D49" s="390"/>
      <c r="E49" s="390"/>
      <c r="F49" s="390"/>
      <c r="G49" s="390"/>
      <c r="H49" s="390"/>
      <c r="I49" s="390"/>
      <c r="J49" s="390"/>
      <c r="K49" s="400"/>
      <c r="L49" s="400"/>
      <c r="M49" s="400"/>
      <c r="N49" s="390"/>
      <c r="O49" s="390"/>
      <c r="P49" s="400"/>
      <c r="Q49" s="390"/>
      <c r="R49" s="390"/>
      <c r="S49" s="391"/>
    </row>
    <row r="50" spans="1:22" s="50" customFormat="1" ht="42.75" customHeight="1" x14ac:dyDescent="0.2">
      <c r="A50" s="313" t="s">
        <v>255</v>
      </c>
      <c r="B50" s="314" t="s">
        <v>256</v>
      </c>
      <c r="C50" s="314" t="s">
        <v>257</v>
      </c>
      <c r="D50" s="314" t="s">
        <v>258</v>
      </c>
      <c r="E50" s="314" t="s">
        <v>121</v>
      </c>
      <c r="F50" s="314" t="s">
        <v>259</v>
      </c>
      <c r="G50" s="314" t="s">
        <v>123</v>
      </c>
      <c r="H50" s="314"/>
      <c r="I50" s="314"/>
      <c r="J50" s="315">
        <v>4285795.84</v>
      </c>
      <c r="K50" s="315" t="s">
        <v>260</v>
      </c>
      <c r="L50" s="315" t="s">
        <v>260</v>
      </c>
      <c r="M50" s="315" t="s">
        <v>260</v>
      </c>
      <c r="N50" s="315">
        <v>2226331.7000000002</v>
      </c>
      <c r="O50" s="315">
        <v>2059464.1349999998</v>
      </c>
      <c r="P50" s="316" t="s">
        <v>269</v>
      </c>
      <c r="Q50" s="316" t="s">
        <v>181</v>
      </c>
      <c r="R50" s="316" t="s">
        <v>145</v>
      </c>
      <c r="S50" s="368" t="s">
        <v>182</v>
      </c>
    </row>
    <row r="51" spans="1:22" s="50" customFormat="1" ht="40.5" customHeight="1" x14ac:dyDescent="0.2">
      <c r="A51" s="317" t="s">
        <v>261</v>
      </c>
      <c r="B51" s="318" t="s">
        <v>262</v>
      </c>
      <c r="C51" s="319" t="s">
        <v>257</v>
      </c>
      <c r="D51" s="319" t="s">
        <v>258</v>
      </c>
      <c r="E51" s="319" t="s">
        <v>263</v>
      </c>
      <c r="F51" s="319" t="s">
        <v>259</v>
      </c>
      <c r="G51" s="319" t="s">
        <v>123</v>
      </c>
      <c r="H51" s="320"/>
      <c r="I51" s="320"/>
      <c r="J51" s="35">
        <v>13893154.4</v>
      </c>
      <c r="K51" s="35">
        <v>2341000</v>
      </c>
      <c r="L51" s="35" t="s">
        <v>260</v>
      </c>
      <c r="M51" s="35" t="s">
        <v>260</v>
      </c>
      <c r="N51" s="35">
        <v>3918301.08</v>
      </c>
      <c r="O51" s="35">
        <v>7633853.3200000003</v>
      </c>
      <c r="P51" s="321" t="s">
        <v>269</v>
      </c>
      <c r="Q51" s="321" t="s">
        <v>126</v>
      </c>
      <c r="R51" s="321" t="s">
        <v>202</v>
      </c>
      <c r="S51" s="322">
        <v>2019</v>
      </c>
      <c r="U51" s="323"/>
    </row>
    <row r="52" spans="1:22" s="50" customFormat="1" ht="81.75" customHeight="1" x14ac:dyDescent="0.2">
      <c r="A52" s="324" t="s">
        <v>264</v>
      </c>
      <c r="B52" s="318" t="s">
        <v>265</v>
      </c>
      <c r="C52" s="319" t="s">
        <v>585</v>
      </c>
      <c r="D52" s="319" t="s">
        <v>258</v>
      </c>
      <c r="E52" s="319" t="s">
        <v>279</v>
      </c>
      <c r="F52" s="319" t="s">
        <v>259</v>
      </c>
      <c r="G52" s="319" t="s">
        <v>123</v>
      </c>
      <c r="H52" s="320"/>
      <c r="I52" s="320"/>
      <c r="J52" s="35">
        <v>3754852.17</v>
      </c>
      <c r="K52" s="35">
        <v>777585.8</v>
      </c>
      <c r="L52" s="35">
        <v>0</v>
      </c>
      <c r="M52" s="35">
        <v>0</v>
      </c>
      <c r="N52" s="35">
        <v>777585.8</v>
      </c>
      <c r="O52" s="35">
        <v>2199680.5699999998</v>
      </c>
      <c r="P52" s="325" t="s">
        <v>269</v>
      </c>
      <c r="Q52" s="325" t="s">
        <v>181</v>
      </c>
      <c r="R52" s="325" t="s">
        <v>145</v>
      </c>
      <c r="S52" s="322" t="s">
        <v>182</v>
      </c>
      <c r="T52" s="326"/>
      <c r="U52" s="346"/>
      <c r="V52" s="346"/>
    </row>
    <row r="53" spans="1:22" s="50" customFormat="1" ht="93" customHeight="1" x14ac:dyDescent="0.2">
      <c r="A53" s="317" t="s">
        <v>266</v>
      </c>
      <c r="B53" s="327" t="s">
        <v>267</v>
      </c>
      <c r="C53" s="328" t="s">
        <v>586</v>
      </c>
      <c r="D53" s="328" t="s">
        <v>258</v>
      </c>
      <c r="E53" s="328" t="s">
        <v>268</v>
      </c>
      <c r="F53" s="319" t="s">
        <v>259</v>
      </c>
      <c r="G53" s="328" t="s">
        <v>123</v>
      </c>
      <c r="H53" s="329"/>
      <c r="I53" s="329"/>
      <c r="J53" s="65">
        <f>SUM(K53,O53)</f>
        <v>330771</v>
      </c>
      <c r="K53" s="65">
        <v>195386</v>
      </c>
      <c r="L53" s="65">
        <v>0</v>
      </c>
      <c r="M53" s="65">
        <v>0</v>
      </c>
      <c r="N53" s="65">
        <v>0</v>
      </c>
      <c r="O53" s="65">
        <v>135385</v>
      </c>
      <c r="P53" s="325" t="s">
        <v>269</v>
      </c>
      <c r="Q53" s="321" t="s">
        <v>181</v>
      </c>
      <c r="R53" s="321" t="s">
        <v>145</v>
      </c>
      <c r="S53" s="330" t="s">
        <v>182</v>
      </c>
      <c r="T53" s="326"/>
    </row>
    <row r="54" spans="1:22" s="50" customFormat="1" ht="43.5" customHeight="1" x14ac:dyDescent="0.2">
      <c r="A54" s="331" t="s">
        <v>270</v>
      </c>
      <c r="B54" s="327" t="s">
        <v>576</v>
      </c>
      <c r="C54" s="328" t="s">
        <v>272</v>
      </c>
      <c r="D54" s="328" t="s">
        <v>258</v>
      </c>
      <c r="E54" s="328" t="s">
        <v>179</v>
      </c>
      <c r="F54" s="332" t="s">
        <v>259</v>
      </c>
      <c r="G54" s="328" t="s">
        <v>123</v>
      </c>
      <c r="H54" s="329"/>
      <c r="I54" s="329"/>
      <c r="J54" s="65">
        <v>5490605.5199999996</v>
      </c>
      <c r="K54" s="65" t="s">
        <v>273</v>
      </c>
      <c r="L54" s="65" t="s">
        <v>273</v>
      </c>
      <c r="M54" s="65" t="s">
        <v>273</v>
      </c>
      <c r="N54" s="65">
        <v>2299983.87</v>
      </c>
      <c r="O54" s="65">
        <v>3190621.65</v>
      </c>
      <c r="P54" s="321" t="s">
        <v>269</v>
      </c>
      <c r="Q54" s="325" t="s">
        <v>181</v>
      </c>
      <c r="R54" s="325" t="s">
        <v>145</v>
      </c>
      <c r="S54" s="333" t="s">
        <v>182</v>
      </c>
      <c r="T54" s="326"/>
      <c r="U54" s="334"/>
    </row>
    <row r="55" spans="1:22" s="50" customFormat="1" ht="39" customHeight="1" x14ac:dyDescent="0.2">
      <c r="A55" s="317" t="s">
        <v>274</v>
      </c>
      <c r="B55" s="318" t="s">
        <v>275</v>
      </c>
      <c r="C55" s="319" t="s">
        <v>257</v>
      </c>
      <c r="D55" s="319" t="s">
        <v>258</v>
      </c>
      <c r="E55" s="319" t="s">
        <v>276</v>
      </c>
      <c r="F55" s="319" t="s">
        <v>259</v>
      </c>
      <c r="G55" s="319" t="s">
        <v>123</v>
      </c>
      <c r="H55" s="320"/>
      <c r="I55" s="320" t="s">
        <v>245</v>
      </c>
      <c r="J55" s="35">
        <v>2854508.54</v>
      </c>
      <c r="K55" s="35" t="s">
        <v>273</v>
      </c>
      <c r="L55" s="35" t="s">
        <v>273</v>
      </c>
      <c r="M55" s="35" t="s">
        <v>273</v>
      </c>
      <c r="N55" s="35">
        <v>933565.77</v>
      </c>
      <c r="O55" s="35">
        <v>1920942.77</v>
      </c>
      <c r="P55" s="325" t="s">
        <v>158</v>
      </c>
      <c r="Q55" s="335" t="s">
        <v>242</v>
      </c>
      <c r="R55" s="335" t="s">
        <v>595</v>
      </c>
      <c r="S55" s="322" t="s">
        <v>182</v>
      </c>
    </row>
    <row r="56" spans="1:22" s="50" customFormat="1" ht="39" customHeight="1" x14ac:dyDescent="0.2">
      <c r="A56" s="331" t="s">
        <v>277</v>
      </c>
      <c r="B56" s="327" t="s">
        <v>278</v>
      </c>
      <c r="C56" s="328" t="s">
        <v>587</v>
      </c>
      <c r="D56" s="328"/>
      <c r="E56" s="328" t="s">
        <v>279</v>
      </c>
      <c r="F56" s="328" t="s">
        <v>259</v>
      </c>
      <c r="G56" s="328" t="s">
        <v>123</v>
      </c>
      <c r="H56" s="329"/>
      <c r="I56" s="329" t="s">
        <v>245</v>
      </c>
      <c r="J56" s="65">
        <v>450000</v>
      </c>
      <c r="K56" s="65">
        <v>225000</v>
      </c>
      <c r="L56" s="65">
        <v>0</v>
      </c>
      <c r="M56" s="65">
        <v>0</v>
      </c>
      <c r="N56" s="65">
        <v>0</v>
      </c>
      <c r="O56" s="65">
        <v>225000</v>
      </c>
      <c r="P56" s="366" t="s">
        <v>158</v>
      </c>
      <c r="Q56" s="336" t="s">
        <v>242</v>
      </c>
      <c r="R56" s="336" t="s">
        <v>595</v>
      </c>
      <c r="S56" s="337" t="s">
        <v>182</v>
      </c>
    </row>
    <row r="57" spans="1:22" s="50" customFormat="1" ht="69.75" customHeight="1" thickBot="1" x14ac:dyDescent="0.25">
      <c r="A57" s="338" t="s">
        <v>280</v>
      </c>
      <c r="B57" s="339" t="s">
        <v>281</v>
      </c>
      <c r="C57" s="340" t="s">
        <v>588</v>
      </c>
      <c r="D57" s="340" t="s">
        <v>258</v>
      </c>
      <c r="E57" s="340" t="s">
        <v>282</v>
      </c>
      <c r="F57" s="340" t="s">
        <v>259</v>
      </c>
      <c r="G57" s="340" t="s">
        <v>123</v>
      </c>
      <c r="H57" s="341"/>
      <c r="I57" s="340" t="s">
        <v>245</v>
      </c>
      <c r="J57" s="342">
        <v>290500</v>
      </c>
      <c r="K57" s="342">
        <v>43575</v>
      </c>
      <c r="L57" s="342">
        <v>0</v>
      </c>
      <c r="M57" s="342">
        <v>0</v>
      </c>
      <c r="N57" s="342">
        <v>0</v>
      </c>
      <c r="O57" s="342">
        <v>246925</v>
      </c>
      <c r="P57" s="343" t="s">
        <v>158</v>
      </c>
      <c r="Q57" s="344" t="s">
        <v>242</v>
      </c>
      <c r="R57" s="343" t="s">
        <v>595</v>
      </c>
      <c r="S57" s="345" t="s">
        <v>182</v>
      </c>
      <c r="T57" s="326"/>
      <c r="U57" s="346"/>
    </row>
    <row r="58" spans="1:22" s="83" customFormat="1" ht="23.25" customHeight="1" thickBot="1" x14ac:dyDescent="0.25">
      <c r="A58" s="129" t="s">
        <v>283</v>
      </c>
      <c r="B58" s="401" t="s">
        <v>45</v>
      </c>
      <c r="C58" s="402"/>
      <c r="D58" s="402"/>
      <c r="E58" s="402"/>
      <c r="F58" s="402"/>
      <c r="G58" s="402"/>
      <c r="H58" s="402"/>
      <c r="I58" s="402"/>
      <c r="J58" s="402"/>
      <c r="K58" s="402"/>
      <c r="L58" s="402"/>
      <c r="M58" s="402"/>
      <c r="N58" s="402"/>
      <c r="O58" s="402"/>
      <c r="P58" s="402"/>
      <c r="Q58" s="402"/>
      <c r="R58" s="402"/>
      <c r="S58" s="403"/>
    </row>
    <row r="59" spans="1:22" s="50" customFormat="1" ht="53.25" customHeight="1" thickBot="1" x14ac:dyDescent="0.25">
      <c r="A59" s="347" t="s">
        <v>284</v>
      </c>
      <c r="B59" s="348" t="s">
        <v>577</v>
      </c>
      <c r="C59" s="349" t="s">
        <v>257</v>
      </c>
      <c r="D59" s="350" t="s">
        <v>258</v>
      </c>
      <c r="E59" s="350" t="s">
        <v>121</v>
      </c>
      <c r="F59" s="350" t="s">
        <v>285</v>
      </c>
      <c r="G59" s="350" t="s">
        <v>123</v>
      </c>
      <c r="H59" s="350" t="s">
        <v>124</v>
      </c>
      <c r="I59" s="350"/>
      <c r="J59" s="351">
        <v>7406883.2699999996</v>
      </c>
      <c r="K59" s="351">
        <v>1204074.6200000001</v>
      </c>
      <c r="L59" s="352">
        <v>0</v>
      </c>
      <c r="M59" s="351">
        <v>0</v>
      </c>
      <c r="N59" s="351">
        <v>0</v>
      </c>
      <c r="O59" s="351">
        <v>6202808.6500000004</v>
      </c>
      <c r="P59" s="353" t="s">
        <v>269</v>
      </c>
      <c r="Q59" s="353" t="s">
        <v>145</v>
      </c>
      <c r="R59" s="353" t="s">
        <v>162</v>
      </c>
      <c r="S59" s="367">
        <v>2020</v>
      </c>
      <c r="T59" s="326"/>
      <c r="U59" s="354"/>
    </row>
    <row r="60" spans="1:22" s="83" customFormat="1" ht="21.75" customHeight="1" thickBot="1" x14ac:dyDescent="0.25">
      <c r="A60" s="129" t="s">
        <v>286</v>
      </c>
      <c r="B60" s="404" t="s">
        <v>47</v>
      </c>
      <c r="C60" s="405"/>
      <c r="D60" s="405"/>
      <c r="E60" s="405"/>
      <c r="F60" s="405"/>
      <c r="G60" s="405"/>
      <c r="H60" s="405"/>
      <c r="I60" s="405"/>
      <c r="J60" s="405"/>
      <c r="K60" s="405"/>
      <c r="L60" s="405"/>
      <c r="M60" s="405"/>
      <c r="N60" s="405"/>
      <c r="O60" s="405"/>
      <c r="P60" s="405"/>
      <c r="Q60" s="405"/>
      <c r="R60" s="405"/>
      <c r="S60" s="406"/>
      <c r="T60" s="98"/>
    </row>
    <row r="61" spans="1:22" s="83" customFormat="1" ht="77.25" customHeight="1" x14ac:dyDescent="0.2">
      <c r="A61" s="92" t="s">
        <v>287</v>
      </c>
      <c r="B61" s="93" t="s">
        <v>288</v>
      </c>
      <c r="C61" s="94" t="s">
        <v>289</v>
      </c>
      <c r="D61" s="94" t="s">
        <v>258</v>
      </c>
      <c r="E61" s="94" t="s">
        <v>121</v>
      </c>
      <c r="F61" s="94" t="s">
        <v>290</v>
      </c>
      <c r="G61" s="94" t="s">
        <v>123</v>
      </c>
      <c r="H61" s="94"/>
      <c r="I61" s="94"/>
      <c r="J61" s="95">
        <v>4943747.5599999996</v>
      </c>
      <c r="K61" s="95">
        <v>741562.13</v>
      </c>
      <c r="L61" s="95">
        <v>0</v>
      </c>
      <c r="M61" s="95">
        <v>0</v>
      </c>
      <c r="N61" s="95">
        <v>0</v>
      </c>
      <c r="O61" s="95">
        <v>4202185.43</v>
      </c>
      <c r="P61" s="96" t="s">
        <v>167</v>
      </c>
      <c r="Q61" s="96" t="s">
        <v>269</v>
      </c>
      <c r="R61" s="96" t="s">
        <v>126</v>
      </c>
      <c r="S61" s="159">
        <v>2018</v>
      </c>
    </row>
    <row r="62" spans="1:22" s="83" customFormat="1" ht="40.5" customHeight="1" x14ac:dyDescent="0.2">
      <c r="A62" s="99" t="s">
        <v>291</v>
      </c>
      <c r="B62" s="100" t="s">
        <v>292</v>
      </c>
      <c r="C62" s="102" t="s">
        <v>209</v>
      </c>
      <c r="D62" s="102" t="s">
        <v>258</v>
      </c>
      <c r="E62" s="102" t="s">
        <v>263</v>
      </c>
      <c r="F62" s="102" t="s">
        <v>290</v>
      </c>
      <c r="G62" s="102" t="s">
        <v>123</v>
      </c>
      <c r="H62" s="102"/>
      <c r="I62" s="102"/>
      <c r="J62" s="103">
        <v>1651682.9300000002</v>
      </c>
      <c r="K62" s="103">
        <v>247752.44</v>
      </c>
      <c r="L62" s="103">
        <v>0</v>
      </c>
      <c r="M62" s="103">
        <v>0</v>
      </c>
      <c r="N62" s="103">
        <v>0</v>
      </c>
      <c r="O62" s="103">
        <v>1403930.49</v>
      </c>
      <c r="P62" s="102" t="s">
        <v>167</v>
      </c>
      <c r="Q62" s="102" t="s">
        <v>269</v>
      </c>
      <c r="R62" s="102" t="s">
        <v>126</v>
      </c>
      <c r="S62" s="160">
        <v>2018</v>
      </c>
    </row>
    <row r="63" spans="1:22" s="83" customFormat="1" ht="45" customHeight="1" x14ac:dyDescent="0.2">
      <c r="A63" s="99" t="s">
        <v>293</v>
      </c>
      <c r="B63" s="100" t="s">
        <v>294</v>
      </c>
      <c r="C63" s="102" t="s">
        <v>220</v>
      </c>
      <c r="D63" s="102"/>
      <c r="E63" s="102" t="s">
        <v>279</v>
      </c>
      <c r="F63" s="102" t="s">
        <v>290</v>
      </c>
      <c r="G63" s="102" t="s">
        <v>123</v>
      </c>
      <c r="H63" s="102"/>
      <c r="I63" s="102"/>
      <c r="J63" s="103">
        <v>1287574</v>
      </c>
      <c r="K63" s="103">
        <v>193136.15</v>
      </c>
      <c r="L63" s="103">
        <v>0</v>
      </c>
      <c r="M63" s="103">
        <v>0</v>
      </c>
      <c r="N63" s="103">
        <v>0</v>
      </c>
      <c r="O63" s="103">
        <v>1094437.8500000001</v>
      </c>
      <c r="P63" s="102" t="s">
        <v>167</v>
      </c>
      <c r="Q63" s="102" t="s">
        <v>269</v>
      </c>
      <c r="R63" s="102" t="s">
        <v>126</v>
      </c>
      <c r="S63" s="160">
        <v>2018</v>
      </c>
      <c r="T63" s="98"/>
    </row>
    <row r="64" spans="1:22" s="83" customFormat="1" ht="78.75" customHeight="1" x14ac:dyDescent="0.2">
      <c r="A64" s="99" t="s">
        <v>295</v>
      </c>
      <c r="B64" s="100" t="s">
        <v>296</v>
      </c>
      <c r="C64" s="102" t="s">
        <v>289</v>
      </c>
      <c r="D64" s="102" t="s">
        <v>258</v>
      </c>
      <c r="E64" s="102" t="s">
        <v>282</v>
      </c>
      <c r="F64" s="102" t="s">
        <v>290</v>
      </c>
      <c r="G64" s="102" t="s">
        <v>123</v>
      </c>
      <c r="H64" s="102"/>
      <c r="I64" s="102"/>
      <c r="J64" s="103">
        <v>128954.41</v>
      </c>
      <c r="K64" s="103">
        <v>19343.16</v>
      </c>
      <c r="L64" s="103">
        <v>0</v>
      </c>
      <c r="M64" s="103">
        <v>0</v>
      </c>
      <c r="N64" s="103">
        <v>0</v>
      </c>
      <c r="O64" s="103">
        <v>109611.25</v>
      </c>
      <c r="P64" s="102" t="s">
        <v>167</v>
      </c>
      <c r="Q64" s="102" t="s">
        <v>269</v>
      </c>
      <c r="R64" s="102" t="s">
        <v>126</v>
      </c>
      <c r="S64" s="160">
        <v>2018</v>
      </c>
    </row>
    <row r="65" spans="1:20" s="83" customFormat="1" ht="57" customHeight="1" x14ac:dyDescent="0.2">
      <c r="A65" s="99" t="s">
        <v>297</v>
      </c>
      <c r="B65" s="100" t="s">
        <v>298</v>
      </c>
      <c r="C65" s="102" t="s">
        <v>299</v>
      </c>
      <c r="D65" s="102" t="s">
        <v>258</v>
      </c>
      <c r="E65" s="102" t="s">
        <v>268</v>
      </c>
      <c r="F65" s="102" t="s">
        <v>290</v>
      </c>
      <c r="G65" s="102" t="s">
        <v>123</v>
      </c>
      <c r="H65" s="102"/>
      <c r="I65" s="102"/>
      <c r="J65" s="103">
        <v>688007.81</v>
      </c>
      <c r="K65" s="103">
        <v>103201.17</v>
      </c>
      <c r="L65" s="103">
        <v>0</v>
      </c>
      <c r="M65" s="103">
        <v>0</v>
      </c>
      <c r="N65" s="103">
        <v>0</v>
      </c>
      <c r="O65" s="103">
        <v>584806.64</v>
      </c>
      <c r="P65" s="102" t="s">
        <v>167</v>
      </c>
      <c r="Q65" s="102" t="s">
        <v>269</v>
      </c>
      <c r="R65" s="102" t="s">
        <v>126</v>
      </c>
      <c r="S65" s="160">
        <v>2018</v>
      </c>
      <c r="T65" s="161"/>
    </row>
    <row r="66" spans="1:20" s="89" customFormat="1" ht="43.5" customHeight="1" x14ac:dyDescent="0.25">
      <c r="A66" s="99" t="s">
        <v>300</v>
      </c>
      <c r="B66" s="100" t="s">
        <v>301</v>
      </c>
      <c r="C66" s="102" t="s">
        <v>198</v>
      </c>
      <c r="D66" s="102" t="s">
        <v>258</v>
      </c>
      <c r="E66" s="102" t="s">
        <v>302</v>
      </c>
      <c r="F66" s="102" t="s">
        <v>290</v>
      </c>
      <c r="G66" s="102" t="s">
        <v>123</v>
      </c>
      <c r="H66" s="102"/>
      <c r="I66" s="102"/>
      <c r="J66" s="103">
        <v>496761.51</v>
      </c>
      <c r="K66" s="103">
        <v>74514.23</v>
      </c>
      <c r="L66" s="103">
        <v>0</v>
      </c>
      <c r="M66" s="103">
        <v>0</v>
      </c>
      <c r="N66" s="103">
        <v>0</v>
      </c>
      <c r="O66" s="103">
        <v>422247.28</v>
      </c>
      <c r="P66" s="104" t="s">
        <v>167</v>
      </c>
      <c r="Q66" s="102" t="s">
        <v>269</v>
      </c>
      <c r="R66" s="102" t="s">
        <v>126</v>
      </c>
      <c r="S66" s="160">
        <v>2018</v>
      </c>
    </row>
    <row r="67" spans="1:20" s="89" customFormat="1" ht="43.5" customHeight="1" x14ac:dyDescent="0.25">
      <c r="A67" s="99" t="s">
        <v>303</v>
      </c>
      <c r="B67" s="100" t="s">
        <v>304</v>
      </c>
      <c r="C67" s="102" t="s">
        <v>178</v>
      </c>
      <c r="D67" s="102" t="s">
        <v>258</v>
      </c>
      <c r="E67" s="102" t="s">
        <v>305</v>
      </c>
      <c r="F67" s="102" t="s">
        <v>290</v>
      </c>
      <c r="G67" s="102" t="s">
        <v>123</v>
      </c>
      <c r="H67" s="102"/>
      <c r="I67" s="102"/>
      <c r="J67" s="103">
        <v>1212498.83</v>
      </c>
      <c r="K67" s="103">
        <v>181874.82</v>
      </c>
      <c r="L67" s="103">
        <v>0</v>
      </c>
      <c r="M67" s="103">
        <v>0</v>
      </c>
      <c r="N67" s="103">
        <v>0</v>
      </c>
      <c r="O67" s="103">
        <v>1030624.01</v>
      </c>
      <c r="P67" s="102" t="s">
        <v>167</v>
      </c>
      <c r="Q67" s="102" t="s">
        <v>269</v>
      </c>
      <c r="R67" s="102" t="s">
        <v>126</v>
      </c>
      <c r="S67" s="105">
        <v>2018</v>
      </c>
    </row>
    <row r="68" spans="1:20" s="89" customFormat="1" ht="21.75" customHeight="1" x14ac:dyDescent="0.25">
      <c r="A68" s="156" t="s">
        <v>46</v>
      </c>
      <c r="B68" s="407" t="s">
        <v>48</v>
      </c>
      <c r="C68" s="408"/>
      <c r="D68" s="408"/>
      <c r="E68" s="408"/>
      <c r="F68" s="408"/>
      <c r="G68" s="408"/>
      <c r="H68" s="408"/>
      <c r="I68" s="408"/>
      <c r="J68" s="408"/>
      <c r="K68" s="408"/>
      <c r="L68" s="408"/>
      <c r="M68" s="408"/>
      <c r="N68" s="408"/>
      <c r="O68" s="408"/>
      <c r="P68" s="408"/>
      <c r="Q68" s="408"/>
      <c r="R68" s="408"/>
      <c r="S68" s="409"/>
    </row>
    <row r="69" spans="1:20" s="89" customFormat="1" ht="21.75" customHeight="1" x14ac:dyDescent="0.25">
      <c r="A69" s="162" t="s">
        <v>49</v>
      </c>
      <c r="B69" s="410" t="s">
        <v>50</v>
      </c>
      <c r="C69" s="411"/>
      <c r="D69" s="411"/>
      <c r="E69" s="411"/>
      <c r="F69" s="411"/>
      <c r="G69" s="411"/>
      <c r="H69" s="411"/>
      <c r="I69" s="411"/>
      <c r="J69" s="411"/>
      <c r="K69" s="411"/>
      <c r="L69" s="411"/>
      <c r="M69" s="411"/>
      <c r="N69" s="411"/>
      <c r="O69" s="411"/>
      <c r="P69" s="411"/>
      <c r="Q69" s="411"/>
      <c r="R69" s="411"/>
      <c r="S69" s="412"/>
    </row>
    <row r="70" spans="1:20" s="89" customFormat="1" ht="21.75" customHeight="1" x14ac:dyDescent="0.25">
      <c r="A70" s="157" t="s">
        <v>306</v>
      </c>
      <c r="B70" s="410" t="s">
        <v>52</v>
      </c>
      <c r="C70" s="411"/>
      <c r="D70" s="411"/>
      <c r="E70" s="411"/>
      <c r="F70" s="411"/>
      <c r="G70" s="411"/>
      <c r="H70" s="411"/>
      <c r="I70" s="411"/>
      <c r="J70" s="411"/>
      <c r="K70" s="411"/>
      <c r="L70" s="411"/>
      <c r="M70" s="411"/>
      <c r="N70" s="411"/>
      <c r="O70" s="411"/>
      <c r="P70" s="411"/>
      <c r="Q70" s="411"/>
      <c r="R70" s="411"/>
      <c r="S70" s="412"/>
    </row>
    <row r="71" spans="1:20" s="89" customFormat="1" ht="21.75" customHeight="1" x14ac:dyDescent="0.25">
      <c r="A71" s="157" t="s">
        <v>307</v>
      </c>
      <c r="B71" s="389" t="s">
        <v>54</v>
      </c>
      <c r="C71" s="390"/>
      <c r="D71" s="390"/>
      <c r="E71" s="390"/>
      <c r="F71" s="390"/>
      <c r="G71" s="390"/>
      <c r="H71" s="390"/>
      <c r="I71" s="390"/>
      <c r="J71" s="390"/>
      <c r="K71" s="390"/>
      <c r="L71" s="390"/>
      <c r="M71" s="390"/>
      <c r="N71" s="390"/>
      <c r="O71" s="390"/>
      <c r="P71" s="390"/>
      <c r="Q71" s="390"/>
      <c r="R71" s="390"/>
      <c r="S71" s="391"/>
    </row>
    <row r="72" spans="1:20" s="89" customFormat="1" ht="21.75" customHeight="1" x14ac:dyDescent="0.25">
      <c r="A72" s="156" t="s">
        <v>308</v>
      </c>
      <c r="B72" s="392" t="s">
        <v>56</v>
      </c>
      <c r="C72" s="393"/>
      <c r="D72" s="393"/>
      <c r="E72" s="393"/>
      <c r="F72" s="393"/>
      <c r="G72" s="393"/>
      <c r="H72" s="393"/>
      <c r="I72" s="393"/>
      <c r="J72" s="393"/>
      <c r="K72" s="393"/>
      <c r="L72" s="393"/>
      <c r="M72" s="393"/>
      <c r="N72" s="393"/>
      <c r="O72" s="393"/>
      <c r="P72" s="393"/>
      <c r="Q72" s="393"/>
      <c r="R72" s="393"/>
      <c r="S72" s="394"/>
    </row>
    <row r="73" spans="1:20" s="89" customFormat="1" ht="21.75" customHeight="1" x14ac:dyDescent="0.25">
      <c r="A73" s="162" t="s">
        <v>57</v>
      </c>
      <c r="B73" s="389" t="s">
        <v>58</v>
      </c>
      <c r="C73" s="390"/>
      <c r="D73" s="390"/>
      <c r="E73" s="390"/>
      <c r="F73" s="390"/>
      <c r="G73" s="390"/>
      <c r="H73" s="390"/>
      <c r="I73" s="390"/>
      <c r="J73" s="390"/>
      <c r="K73" s="390"/>
      <c r="L73" s="390"/>
      <c r="M73" s="390"/>
      <c r="N73" s="390"/>
      <c r="O73" s="390"/>
      <c r="P73" s="390"/>
      <c r="Q73" s="390"/>
      <c r="R73" s="390"/>
      <c r="S73" s="391"/>
    </row>
    <row r="74" spans="1:20" s="89" customFormat="1" ht="21.75" customHeight="1" x14ac:dyDescent="0.25">
      <c r="A74" s="156" t="s">
        <v>309</v>
      </c>
      <c r="B74" s="392" t="s">
        <v>60</v>
      </c>
      <c r="C74" s="393"/>
      <c r="D74" s="393"/>
      <c r="E74" s="393"/>
      <c r="F74" s="393"/>
      <c r="G74" s="393"/>
      <c r="H74" s="393"/>
      <c r="I74" s="393"/>
      <c r="J74" s="393"/>
      <c r="K74" s="393"/>
      <c r="L74" s="393"/>
      <c r="M74" s="393"/>
      <c r="N74" s="393"/>
      <c r="O74" s="393"/>
      <c r="P74" s="393"/>
      <c r="Q74" s="393"/>
      <c r="R74" s="393"/>
      <c r="S74" s="394"/>
    </row>
    <row r="75" spans="1:20" s="89" customFormat="1" ht="21.75" customHeight="1" thickBot="1" x14ac:dyDescent="0.3">
      <c r="A75" s="157" t="s">
        <v>310</v>
      </c>
      <c r="B75" s="389" t="s">
        <v>62</v>
      </c>
      <c r="C75" s="390"/>
      <c r="D75" s="390"/>
      <c r="E75" s="390"/>
      <c r="F75" s="390"/>
      <c r="G75" s="390"/>
      <c r="H75" s="390"/>
      <c r="I75" s="390"/>
      <c r="J75" s="390"/>
      <c r="K75" s="390"/>
      <c r="L75" s="390"/>
      <c r="M75" s="390"/>
      <c r="N75" s="390"/>
      <c r="O75" s="390"/>
      <c r="P75" s="390"/>
      <c r="Q75" s="390"/>
      <c r="R75" s="390"/>
      <c r="S75" s="391"/>
    </row>
    <row r="76" spans="1:20" s="89" customFormat="1" ht="21.75" customHeight="1" thickBot="1" x14ac:dyDescent="0.3">
      <c r="A76" s="88" t="s">
        <v>63</v>
      </c>
      <c r="B76" s="397" t="s">
        <v>64</v>
      </c>
      <c r="C76" s="398"/>
      <c r="D76" s="398"/>
      <c r="E76" s="398"/>
      <c r="F76" s="398"/>
      <c r="G76" s="398"/>
      <c r="H76" s="398"/>
      <c r="I76" s="398"/>
      <c r="J76" s="398"/>
      <c r="K76" s="398"/>
      <c r="L76" s="398"/>
      <c r="M76" s="398"/>
      <c r="N76" s="398"/>
      <c r="O76" s="398"/>
      <c r="P76" s="398"/>
      <c r="Q76" s="398"/>
      <c r="R76" s="398"/>
      <c r="S76" s="399"/>
    </row>
    <row r="77" spans="1:20" s="89" customFormat="1" ht="21.75" customHeight="1" x14ac:dyDescent="0.25">
      <c r="A77" s="90" t="s">
        <v>66</v>
      </c>
      <c r="B77" s="392" t="s">
        <v>67</v>
      </c>
      <c r="C77" s="393"/>
      <c r="D77" s="393"/>
      <c r="E77" s="393"/>
      <c r="F77" s="393"/>
      <c r="G77" s="393"/>
      <c r="H77" s="393"/>
      <c r="I77" s="393"/>
      <c r="J77" s="393"/>
      <c r="K77" s="393"/>
      <c r="L77" s="393"/>
      <c r="M77" s="393"/>
      <c r="N77" s="393"/>
      <c r="O77" s="393"/>
      <c r="P77" s="393"/>
      <c r="Q77" s="393"/>
      <c r="R77" s="393"/>
      <c r="S77" s="394"/>
    </row>
    <row r="78" spans="1:20" s="89" customFormat="1" ht="21.75" customHeight="1" x14ac:dyDescent="0.25">
      <c r="A78" s="157" t="s">
        <v>311</v>
      </c>
      <c r="B78" s="389" t="s">
        <v>69</v>
      </c>
      <c r="C78" s="390"/>
      <c r="D78" s="390"/>
      <c r="E78" s="390"/>
      <c r="F78" s="390"/>
      <c r="G78" s="390"/>
      <c r="H78" s="390"/>
      <c r="I78" s="390"/>
      <c r="J78" s="390"/>
      <c r="K78" s="390"/>
      <c r="L78" s="390"/>
      <c r="M78" s="390"/>
      <c r="N78" s="390"/>
      <c r="O78" s="390"/>
      <c r="P78" s="390"/>
      <c r="Q78" s="390"/>
      <c r="R78" s="390"/>
      <c r="S78" s="391"/>
    </row>
    <row r="79" spans="1:20" s="89" customFormat="1" ht="21.75" customHeight="1" thickBot="1" x14ac:dyDescent="0.3">
      <c r="A79" s="157" t="s">
        <v>70</v>
      </c>
      <c r="B79" s="389" t="s">
        <v>71</v>
      </c>
      <c r="C79" s="390"/>
      <c r="D79" s="390"/>
      <c r="E79" s="390"/>
      <c r="F79" s="390"/>
      <c r="G79" s="390"/>
      <c r="H79" s="390"/>
      <c r="I79" s="390"/>
      <c r="J79" s="390"/>
      <c r="K79" s="390"/>
      <c r="L79" s="390"/>
      <c r="M79" s="390"/>
      <c r="N79" s="390"/>
      <c r="O79" s="390"/>
      <c r="P79" s="390"/>
      <c r="Q79" s="390"/>
      <c r="R79" s="390"/>
      <c r="S79" s="391"/>
    </row>
    <row r="80" spans="1:20" s="89" customFormat="1" ht="21.75" customHeight="1" thickBot="1" x14ac:dyDescent="0.3">
      <c r="A80" s="88" t="s">
        <v>72</v>
      </c>
      <c r="B80" s="397" t="s">
        <v>73</v>
      </c>
      <c r="C80" s="398"/>
      <c r="D80" s="398"/>
      <c r="E80" s="398"/>
      <c r="F80" s="398"/>
      <c r="G80" s="398"/>
      <c r="H80" s="398"/>
      <c r="I80" s="398"/>
      <c r="J80" s="398"/>
      <c r="K80" s="398"/>
      <c r="L80" s="398"/>
      <c r="M80" s="398"/>
      <c r="N80" s="398"/>
      <c r="O80" s="398"/>
      <c r="P80" s="398"/>
      <c r="Q80" s="398"/>
      <c r="R80" s="398"/>
      <c r="S80" s="399"/>
    </row>
    <row r="81" spans="1:20" s="89" customFormat="1" ht="21.75" customHeight="1" x14ac:dyDescent="0.25">
      <c r="A81" s="90" t="s">
        <v>74</v>
      </c>
      <c r="B81" s="392" t="s">
        <v>75</v>
      </c>
      <c r="C81" s="393"/>
      <c r="D81" s="393"/>
      <c r="E81" s="393"/>
      <c r="F81" s="393"/>
      <c r="G81" s="393"/>
      <c r="H81" s="393"/>
      <c r="I81" s="393"/>
      <c r="J81" s="393"/>
      <c r="K81" s="393"/>
      <c r="L81" s="393"/>
      <c r="M81" s="393"/>
      <c r="N81" s="393"/>
      <c r="O81" s="393"/>
      <c r="P81" s="393"/>
      <c r="Q81" s="393"/>
      <c r="R81" s="393"/>
      <c r="S81" s="394"/>
    </row>
    <row r="82" spans="1:20" s="89" customFormat="1" ht="21.75" customHeight="1" x14ac:dyDescent="0.25">
      <c r="A82" s="157" t="s">
        <v>76</v>
      </c>
      <c r="B82" s="389" t="s">
        <v>77</v>
      </c>
      <c r="C82" s="390"/>
      <c r="D82" s="390"/>
      <c r="E82" s="390"/>
      <c r="F82" s="390"/>
      <c r="G82" s="390"/>
      <c r="H82" s="390"/>
      <c r="I82" s="390"/>
      <c r="J82" s="390"/>
      <c r="K82" s="390"/>
      <c r="L82" s="390"/>
      <c r="M82" s="390"/>
      <c r="N82" s="390"/>
      <c r="O82" s="390"/>
      <c r="P82" s="390"/>
      <c r="Q82" s="390"/>
      <c r="R82" s="390"/>
      <c r="S82" s="391"/>
    </row>
    <row r="83" spans="1:20" s="89" customFormat="1" ht="21.75" customHeight="1" x14ac:dyDescent="0.25">
      <c r="A83" s="157" t="s">
        <v>312</v>
      </c>
      <c r="B83" s="389" t="s">
        <v>79</v>
      </c>
      <c r="C83" s="390"/>
      <c r="D83" s="390"/>
      <c r="E83" s="390"/>
      <c r="F83" s="390"/>
      <c r="G83" s="390"/>
      <c r="H83" s="390"/>
      <c r="I83" s="390"/>
      <c r="J83" s="390"/>
      <c r="K83" s="390"/>
      <c r="L83" s="390"/>
      <c r="M83" s="390"/>
      <c r="N83" s="390"/>
      <c r="O83" s="390"/>
      <c r="P83" s="390"/>
      <c r="Q83" s="390"/>
      <c r="R83" s="390"/>
      <c r="S83" s="391"/>
    </row>
    <row r="84" spans="1:20" s="89" customFormat="1" ht="21.75" customHeight="1" x14ac:dyDescent="0.25">
      <c r="A84" s="156" t="s">
        <v>80</v>
      </c>
      <c r="B84" s="392" t="s">
        <v>81</v>
      </c>
      <c r="C84" s="393"/>
      <c r="D84" s="393"/>
      <c r="E84" s="393"/>
      <c r="F84" s="393"/>
      <c r="G84" s="393"/>
      <c r="H84" s="393"/>
      <c r="I84" s="393"/>
      <c r="J84" s="393"/>
      <c r="K84" s="393"/>
      <c r="L84" s="393"/>
      <c r="M84" s="393"/>
      <c r="N84" s="393"/>
      <c r="O84" s="393"/>
      <c r="P84" s="393"/>
      <c r="Q84" s="393"/>
      <c r="R84" s="393"/>
      <c r="S84" s="394"/>
    </row>
    <row r="85" spans="1:20" s="89" customFormat="1" ht="21.75" customHeight="1" x14ac:dyDescent="0.25">
      <c r="A85" s="162" t="s">
        <v>82</v>
      </c>
      <c r="B85" s="389" t="s">
        <v>83</v>
      </c>
      <c r="C85" s="390"/>
      <c r="D85" s="390"/>
      <c r="E85" s="390"/>
      <c r="F85" s="390"/>
      <c r="G85" s="390"/>
      <c r="H85" s="390"/>
      <c r="I85" s="390"/>
      <c r="J85" s="390"/>
      <c r="K85" s="390"/>
      <c r="L85" s="390"/>
      <c r="M85" s="390"/>
      <c r="N85" s="390"/>
      <c r="O85" s="390"/>
      <c r="P85" s="390"/>
      <c r="Q85" s="390"/>
      <c r="R85" s="390"/>
      <c r="S85" s="391"/>
    </row>
    <row r="86" spans="1:20" s="89" customFormat="1" ht="21.75" customHeight="1" x14ac:dyDescent="0.25">
      <c r="A86" s="157" t="s">
        <v>84</v>
      </c>
      <c r="B86" s="389" t="s">
        <v>85</v>
      </c>
      <c r="C86" s="390"/>
      <c r="D86" s="390"/>
      <c r="E86" s="390"/>
      <c r="F86" s="390"/>
      <c r="G86" s="390"/>
      <c r="H86" s="390"/>
      <c r="I86" s="390"/>
      <c r="J86" s="390"/>
      <c r="K86" s="390"/>
      <c r="L86" s="390"/>
      <c r="M86" s="390"/>
      <c r="N86" s="390"/>
      <c r="O86" s="390"/>
      <c r="P86" s="390"/>
      <c r="Q86" s="390"/>
      <c r="R86" s="390"/>
      <c r="S86" s="391"/>
    </row>
    <row r="87" spans="1:20" s="89" customFormat="1" ht="21.75" customHeight="1" x14ac:dyDescent="0.25">
      <c r="A87" s="157" t="s">
        <v>86</v>
      </c>
      <c r="B87" s="392" t="s">
        <v>87</v>
      </c>
      <c r="C87" s="393"/>
      <c r="D87" s="393"/>
      <c r="E87" s="393"/>
      <c r="F87" s="393"/>
      <c r="G87" s="393"/>
      <c r="H87" s="393"/>
      <c r="I87" s="393"/>
      <c r="J87" s="393"/>
      <c r="K87" s="393"/>
      <c r="L87" s="393"/>
      <c r="M87" s="393"/>
      <c r="N87" s="393"/>
      <c r="O87" s="393"/>
      <c r="P87" s="393"/>
      <c r="Q87" s="393"/>
      <c r="R87" s="393"/>
      <c r="S87" s="394"/>
    </row>
    <row r="88" spans="1:20" s="89" customFormat="1" ht="21.75" customHeight="1" x14ac:dyDescent="0.25">
      <c r="A88" s="90" t="s">
        <v>88</v>
      </c>
      <c r="B88" s="392" t="s">
        <v>89</v>
      </c>
      <c r="C88" s="393"/>
      <c r="D88" s="393"/>
      <c r="E88" s="393"/>
      <c r="F88" s="393"/>
      <c r="G88" s="393"/>
      <c r="H88" s="393"/>
      <c r="I88" s="393"/>
      <c r="J88" s="393"/>
      <c r="K88" s="393"/>
      <c r="L88" s="393"/>
      <c r="M88" s="393"/>
      <c r="N88" s="393"/>
      <c r="O88" s="393"/>
      <c r="P88" s="393"/>
      <c r="Q88" s="393"/>
      <c r="R88" s="393"/>
      <c r="S88" s="394"/>
    </row>
    <row r="89" spans="1:20" s="83" customFormat="1" ht="21.75" customHeight="1" x14ac:dyDescent="0.2">
      <c r="A89" s="157" t="s">
        <v>90</v>
      </c>
      <c r="B89" s="389" t="s">
        <v>91</v>
      </c>
      <c r="C89" s="390"/>
      <c r="D89" s="390"/>
      <c r="E89" s="390"/>
      <c r="F89" s="390"/>
      <c r="G89" s="390"/>
      <c r="H89" s="390"/>
      <c r="I89" s="390"/>
      <c r="J89" s="390"/>
      <c r="K89" s="390"/>
      <c r="L89" s="390"/>
      <c r="M89" s="390"/>
      <c r="N89" s="390"/>
      <c r="O89" s="390"/>
      <c r="P89" s="390"/>
      <c r="Q89" s="390"/>
      <c r="R89" s="390"/>
      <c r="S89" s="391"/>
      <c r="T89" s="98"/>
    </row>
    <row r="90" spans="1:20" s="83" customFormat="1" ht="21.75" customHeight="1" thickBot="1" x14ac:dyDescent="0.25">
      <c r="A90" s="156" t="s">
        <v>92</v>
      </c>
      <c r="B90" s="392" t="s">
        <v>93</v>
      </c>
      <c r="C90" s="393"/>
      <c r="D90" s="393"/>
      <c r="E90" s="393"/>
      <c r="F90" s="393"/>
      <c r="G90" s="393"/>
      <c r="H90" s="393"/>
      <c r="I90" s="393"/>
      <c r="J90" s="393"/>
      <c r="K90" s="393"/>
      <c r="L90" s="393"/>
      <c r="M90" s="393"/>
      <c r="N90" s="393"/>
      <c r="O90" s="393"/>
      <c r="P90" s="393"/>
      <c r="Q90" s="393"/>
      <c r="R90" s="393"/>
      <c r="S90" s="394"/>
    </row>
    <row r="91" spans="1:20" s="83" customFormat="1" ht="45.75" customHeight="1" x14ac:dyDescent="0.2">
      <c r="A91" s="92" t="s">
        <v>313</v>
      </c>
      <c r="B91" s="93" t="s">
        <v>314</v>
      </c>
      <c r="C91" s="94" t="s">
        <v>119</v>
      </c>
      <c r="D91" s="94" t="s">
        <v>315</v>
      </c>
      <c r="E91" s="94" t="s">
        <v>316</v>
      </c>
      <c r="F91" s="94" t="s">
        <v>317</v>
      </c>
      <c r="G91" s="94" t="s">
        <v>123</v>
      </c>
      <c r="H91" s="94"/>
      <c r="I91" s="94"/>
      <c r="J91" s="163">
        <v>4585809.76</v>
      </c>
      <c r="K91" s="163">
        <v>729932.76</v>
      </c>
      <c r="L91" s="103">
        <v>0</v>
      </c>
      <c r="M91" s="103">
        <v>0</v>
      </c>
      <c r="N91" s="103">
        <v>0</v>
      </c>
      <c r="O91" s="163">
        <v>3855877</v>
      </c>
      <c r="P91" s="164" t="s">
        <v>318</v>
      </c>
      <c r="Q91" s="164" t="s">
        <v>319</v>
      </c>
      <c r="R91" s="164" t="s">
        <v>320</v>
      </c>
      <c r="S91" s="165">
        <v>2019</v>
      </c>
    </row>
    <row r="92" spans="1:20" s="83" customFormat="1" ht="44.25" customHeight="1" x14ac:dyDescent="0.2">
      <c r="A92" s="99" t="s">
        <v>321</v>
      </c>
      <c r="B92" s="100" t="s">
        <v>322</v>
      </c>
      <c r="C92" s="102" t="s">
        <v>209</v>
      </c>
      <c r="D92" s="102" t="s">
        <v>315</v>
      </c>
      <c r="E92" s="102" t="s">
        <v>263</v>
      </c>
      <c r="F92" s="102" t="s">
        <v>317</v>
      </c>
      <c r="G92" s="102" t="s">
        <v>123</v>
      </c>
      <c r="H92" s="102"/>
      <c r="I92" s="102"/>
      <c r="J92" s="107">
        <v>599311</v>
      </c>
      <c r="K92" s="107">
        <v>89899</v>
      </c>
      <c r="L92" s="103">
        <v>0</v>
      </c>
      <c r="M92" s="103">
        <v>0</v>
      </c>
      <c r="N92" s="103">
        <v>0</v>
      </c>
      <c r="O92" s="107">
        <v>509412</v>
      </c>
      <c r="P92" s="104" t="s">
        <v>318</v>
      </c>
      <c r="Q92" s="166" t="s">
        <v>201</v>
      </c>
      <c r="R92" s="104" t="s">
        <v>126</v>
      </c>
      <c r="S92" s="158">
        <v>2018</v>
      </c>
    </row>
    <row r="93" spans="1:20" s="83" customFormat="1" ht="44.25" customHeight="1" x14ac:dyDescent="0.2">
      <c r="A93" s="99" t="s">
        <v>323</v>
      </c>
      <c r="B93" s="100" t="s">
        <v>324</v>
      </c>
      <c r="C93" s="102" t="s">
        <v>220</v>
      </c>
      <c r="D93" s="102" t="s">
        <v>315</v>
      </c>
      <c r="E93" s="102" t="s">
        <v>279</v>
      </c>
      <c r="F93" s="102" t="s">
        <v>317</v>
      </c>
      <c r="G93" s="102" t="s">
        <v>123</v>
      </c>
      <c r="H93" s="102"/>
      <c r="I93" s="102"/>
      <c r="J93" s="103">
        <v>530712</v>
      </c>
      <c r="K93" s="103">
        <v>79607</v>
      </c>
      <c r="L93" s="103">
        <v>0</v>
      </c>
      <c r="M93" s="103">
        <v>0</v>
      </c>
      <c r="N93" s="103">
        <v>0</v>
      </c>
      <c r="O93" s="103">
        <v>451105</v>
      </c>
      <c r="P93" s="104" t="s">
        <v>318</v>
      </c>
      <c r="Q93" s="166" t="s">
        <v>201</v>
      </c>
      <c r="R93" s="104" t="s">
        <v>126</v>
      </c>
      <c r="S93" s="158">
        <v>2018</v>
      </c>
    </row>
    <row r="94" spans="1:20" s="83" customFormat="1" ht="44.25" customHeight="1" x14ac:dyDescent="0.2">
      <c r="A94" s="99" t="s">
        <v>325</v>
      </c>
      <c r="B94" s="100" t="s">
        <v>326</v>
      </c>
      <c r="C94" s="102" t="s">
        <v>327</v>
      </c>
      <c r="D94" s="102" t="s">
        <v>315</v>
      </c>
      <c r="E94" s="102" t="s">
        <v>282</v>
      </c>
      <c r="F94" s="102" t="s">
        <v>317</v>
      </c>
      <c r="G94" s="102" t="s">
        <v>123</v>
      </c>
      <c r="H94" s="102"/>
      <c r="I94" s="102"/>
      <c r="J94" s="103">
        <v>214812</v>
      </c>
      <c r="K94" s="103">
        <v>32222</v>
      </c>
      <c r="L94" s="103">
        <v>0</v>
      </c>
      <c r="M94" s="103">
        <v>0</v>
      </c>
      <c r="N94" s="103">
        <v>0</v>
      </c>
      <c r="O94" s="103">
        <v>182590</v>
      </c>
      <c r="P94" s="104" t="s">
        <v>167</v>
      </c>
      <c r="Q94" s="166" t="s">
        <v>201</v>
      </c>
      <c r="R94" s="104" t="s">
        <v>145</v>
      </c>
      <c r="S94" s="158">
        <v>2018</v>
      </c>
    </row>
    <row r="95" spans="1:20" s="83" customFormat="1" ht="54" customHeight="1" x14ac:dyDescent="0.2">
      <c r="A95" s="99" t="s">
        <v>328</v>
      </c>
      <c r="B95" s="100" t="s">
        <v>329</v>
      </c>
      <c r="C95" s="102" t="s">
        <v>330</v>
      </c>
      <c r="D95" s="102" t="s">
        <v>315</v>
      </c>
      <c r="E95" s="102" t="s">
        <v>268</v>
      </c>
      <c r="F95" s="102" t="s">
        <v>317</v>
      </c>
      <c r="G95" s="102" t="s">
        <v>123</v>
      </c>
      <c r="H95" s="102"/>
      <c r="I95" s="102"/>
      <c r="J95" s="103">
        <v>270771.77</v>
      </c>
      <c r="K95" s="103">
        <v>40615.769999999997</v>
      </c>
      <c r="L95" s="103">
        <v>0</v>
      </c>
      <c r="M95" s="103">
        <v>0</v>
      </c>
      <c r="N95" s="103">
        <v>0</v>
      </c>
      <c r="O95" s="103">
        <v>230156</v>
      </c>
      <c r="P95" s="104" t="s">
        <v>167</v>
      </c>
      <c r="Q95" s="166" t="s">
        <v>201</v>
      </c>
      <c r="R95" s="104" t="s">
        <v>126</v>
      </c>
      <c r="S95" s="158">
        <v>2018</v>
      </c>
    </row>
    <row r="96" spans="1:20" s="83" customFormat="1" ht="43.5" customHeight="1" x14ac:dyDescent="0.2">
      <c r="A96" s="99" t="s">
        <v>331</v>
      </c>
      <c r="B96" s="100" t="s">
        <v>332</v>
      </c>
      <c r="C96" s="102" t="s">
        <v>198</v>
      </c>
      <c r="D96" s="102" t="s">
        <v>315</v>
      </c>
      <c r="E96" s="102" t="s">
        <v>333</v>
      </c>
      <c r="F96" s="102" t="s">
        <v>317</v>
      </c>
      <c r="G96" s="102" t="s">
        <v>123</v>
      </c>
      <c r="H96" s="102"/>
      <c r="I96" s="102"/>
      <c r="J96" s="103">
        <v>193150.59</v>
      </c>
      <c r="K96" s="103">
        <v>28972.59</v>
      </c>
      <c r="L96" s="103">
        <v>0</v>
      </c>
      <c r="M96" s="103">
        <v>0</v>
      </c>
      <c r="N96" s="103">
        <v>0</v>
      </c>
      <c r="O96" s="103">
        <v>164178</v>
      </c>
      <c r="P96" s="104" t="s">
        <v>167</v>
      </c>
      <c r="Q96" s="166" t="s">
        <v>269</v>
      </c>
      <c r="R96" s="104" t="s">
        <v>145</v>
      </c>
      <c r="S96" s="158">
        <v>2020</v>
      </c>
    </row>
    <row r="97" spans="1:19" s="83" customFormat="1" ht="48.75" customHeight="1" thickBot="1" x14ac:dyDescent="0.25">
      <c r="A97" s="108" t="s">
        <v>334</v>
      </c>
      <c r="B97" s="109" t="s">
        <v>335</v>
      </c>
      <c r="C97" s="111" t="s">
        <v>178</v>
      </c>
      <c r="D97" s="111" t="s">
        <v>315</v>
      </c>
      <c r="E97" s="111" t="s">
        <v>336</v>
      </c>
      <c r="F97" s="113" t="s">
        <v>337</v>
      </c>
      <c r="G97" s="111" t="s">
        <v>123</v>
      </c>
      <c r="H97" s="111"/>
      <c r="I97" s="111"/>
      <c r="J97" s="127">
        <v>803288.23529411701</v>
      </c>
      <c r="K97" s="127">
        <v>120493.24</v>
      </c>
      <c r="L97" s="127">
        <v>0</v>
      </c>
      <c r="M97" s="127">
        <v>0</v>
      </c>
      <c r="N97" s="127">
        <v>0</v>
      </c>
      <c r="O97" s="127">
        <v>682795</v>
      </c>
      <c r="P97" s="113" t="s">
        <v>167</v>
      </c>
      <c r="Q97" s="167" t="s">
        <v>269</v>
      </c>
      <c r="R97" s="113" t="s">
        <v>181</v>
      </c>
      <c r="S97" s="168">
        <v>2019</v>
      </c>
    </row>
    <row r="98" spans="1:19" ht="12.75" customHeight="1" x14ac:dyDescent="0.2">
      <c r="A98" s="395" t="s">
        <v>338</v>
      </c>
      <c r="B98" s="396"/>
      <c r="E98" s="388" t="s">
        <v>339</v>
      </c>
      <c r="F98" s="388"/>
      <c r="G98" s="388"/>
      <c r="H98" s="388"/>
      <c r="I98" s="388"/>
    </row>
    <row r="99" spans="1:19" x14ac:dyDescent="0.2">
      <c r="A99" s="171" t="s">
        <v>340</v>
      </c>
      <c r="E99" s="171" t="s">
        <v>341</v>
      </c>
    </row>
    <row r="100" spans="1:19" x14ac:dyDescent="0.2">
      <c r="A100" s="171" t="s">
        <v>342</v>
      </c>
      <c r="E100" s="171" t="s">
        <v>343</v>
      </c>
    </row>
    <row r="101" spans="1:19" x14ac:dyDescent="0.2">
      <c r="A101" s="171" t="s">
        <v>344</v>
      </c>
      <c r="E101" s="171" t="s">
        <v>345</v>
      </c>
    </row>
    <row r="102" spans="1:19" ht="15" x14ac:dyDescent="0.25">
      <c r="A102" s="172" t="s">
        <v>346</v>
      </c>
      <c r="E102" s="171" t="s">
        <v>347</v>
      </c>
      <c r="O102" s="173"/>
    </row>
    <row r="103" spans="1:19" ht="15" customHeight="1" x14ac:dyDescent="0.2">
      <c r="A103" s="171" t="s">
        <v>348</v>
      </c>
      <c r="E103" s="171" t="s">
        <v>349</v>
      </c>
    </row>
    <row r="104" spans="1:19" x14ac:dyDescent="0.2">
      <c r="A104" s="171" t="s">
        <v>350</v>
      </c>
    </row>
    <row r="105" spans="1:19" x14ac:dyDescent="0.2">
      <c r="A105" s="171" t="s">
        <v>351</v>
      </c>
    </row>
    <row r="106" spans="1:19" x14ac:dyDescent="0.2">
      <c r="A106" s="388" t="s">
        <v>352</v>
      </c>
      <c r="B106" s="388"/>
      <c r="C106" s="388"/>
      <c r="D106" s="388"/>
      <c r="E106" s="388"/>
    </row>
    <row r="107" spans="1:19" x14ac:dyDescent="0.2">
      <c r="A107" s="388" t="s">
        <v>353</v>
      </c>
      <c r="B107" s="388"/>
      <c r="C107" s="174"/>
      <c r="D107" s="174"/>
      <c r="E107" s="174"/>
    </row>
    <row r="108" spans="1:19" x14ac:dyDescent="0.2">
      <c r="A108" s="388" t="s">
        <v>354</v>
      </c>
      <c r="B108" s="388"/>
      <c r="C108" s="174"/>
      <c r="D108" s="174"/>
      <c r="E108" s="174"/>
    </row>
    <row r="118" spans="1:1" ht="15" x14ac:dyDescent="0.25">
      <c r="A118" s="172"/>
    </row>
    <row r="119" spans="1:1" ht="15" x14ac:dyDescent="0.25">
      <c r="A119" s="172"/>
    </row>
    <row r="120" spans="1:1" ht="15" x14ac:dyDescent="0.25">
      <c r="A120" s="172"/>
    </row>
  </sheetData>
  <mergeCells count="49">
    <mergeCell ref="B5:S5"/>
    <mergeCell ref="A1:S1"/>
    <mergeCell ref="A2:I2"/>
    <mergeCell ref="J2:O2"/>
    <mergeCell ref="P2:S2"/>
    <mergeCell ref="B4:S4"/>
    <mergeCell ref="B48:S48"/>
    <mergeCell ref="B6:S6"/>
    <mergeCell ref="B19:S19"/>
    <mergeCell ref="B26:S26"/>
    <mergeCell ref="B29:S29"/>
    <mergeCell ref="B30:S30"/>
    <mergeCell ref="B42:S42"/>
    <mergeCell ref="B43:S43"/>
    <mergeCell ref="B44:S44"/>
    <mergeCell ref="B45:S45"/>
    <mergeCell ref="B46:S46"/>
    <mergeCell ref="B47:S47"/>
    <mergeCell ref="B76:S76"/>
    <mergeCell ref="B49:S49"/>
    <mergeCell ref="B58:S58"/>
    <mergeCell ref="B60:S60"/>
    <mergeCell ref="B68:S68"/>
    <mergeCell ref="B69:S69"/>
    <mergeCell ref="B70:S70"/>
    <mergeCell ref="B71:S71"/>
    <mergeCell ref="B72:S72"/>
    <mergeCell ref="B73:S73"/>
    <mergeCell ref="B74:S74"/>
    <mergeCell ref="B75:S75"/>
    <mergeCell ref="B88:S88"/>
    <mergeCell ref="B77:S77"/>
    <mergeCell ref="B78:S78"/>
    <mergeCell ref="B79:S79"/>
    <mergeCell ref="B80:S80"/>
    <mergeCell ref="B81:S81"/>
    <mergeCell ref="B82:S82"/>
    <mergeCell ref="B83:S83"/>
    <mergeCell ref="B84:S84"/>
    <mergeCell ref="B85:S85"/>
    <mergeCell ref="B86:S86"/>
    <mergeCell ref="B87:S87"/>
    <mergeCell ref="A108:B108"/>
    <mergeCell ref="B89:S89"/>
    <mergeCell ref="B90:S90"/>
    <mergeCell ref="A98:B98"/>
    <mergeCell ref="E98:I98"/>
    <mergeCell ref="A106:E106"/>
    <mergeCell ref="A107:B107"/>
  </mergeCells>
  <pageMargins left="0.7" right="0.7" top="0.75" bottom="0.75" header="0.3" footer="0.3"/>
  <pageSetup paperSize="9" scale="64" fitToHeight="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04"/>
  <sheetViews>
    <sheetView view="pageBreakPreview" topLeftCell="A7" zoomScale="60" zoomScaleNormal="100" workbookViewId="0">
      <selection activeCell="I4" sqref="I4"/>
    </sheetView>
  </sheetViews>
  <sheetFormatPr defaultRowHeight="15" x14ac:dyDescent="0.25"/>
  <cols>
    <col min="7" max="7" width="9.140625" style="355"/>
    <col min="9" max="9" width="9.140625" style="355"/>
    <col min="10" max="10" width="9.140625" style="357"/>
    <col min="12" max="12" width="9.140625" style="357"/>
    <col min="13" max="13" width="10.28515625" style="358" customWidth="1"/>
  </cols>
  <sheetData>
    <row r="1" spans="1:19" ht="16.5" thickBot="1" x14ac:dyDescent="0.3">
      <c r="A1" s="175" t="s">
        <v>355</v>
      </c>
    </row>
    <row r="2" spans="1:19" ht="215.25" thickTop="1" thickBot="1" x14ac:dyDescent="0.3">
      <c r="A2" s="176" t="s">
        <v>10</v>
      </c>
      <c r="B2" s="177" t="s">
        <v>99</v>
      </c>
      <c r="C2" s="177" t="s">
        <v>100</v>
      </c>
      <c r="D2" s="177" t="s">
        <v>101</v>
      </c>
      <c r="E2" s="177" t="s">
        <v>102</v>
      </c>
      <c r="F2" s="177" t="s">
        <v>356</v>
      </c>
      <c r="G2" s="177" t="s">
        <v>357</v>
      </c>
      <c r="H2" s="177" t="s">
        <v>124</v>
      </c>
      <c r="I2" s="178" t="s">
        <v>245</v>
      </c>
      <c r="J2" s="177" t="s">
        <v>358</v>
      </c>
      <c r="K2" s="178" t="s">
        <v>359</v>
      </c>
      <c r="L2" s="177" t="s">
        <v>360</v>
      </c>
      <c r="M2" s="178" t="s">
        <v>361</v>
      </c>
      <c r="N2" s="177" t="s">
        <v>362</v>
      </c>
      <c r="O2" s="178" t="s">
        <v>363</v>
      </c>
      <c r="P2" s="177" t="s">
        <v>364</v>
      </c>
      <c r="Q2" s="178" t="s">
        <v>365</v>
      </c>
      <c r="R2" s="177" t="s">
        <v>366</v>
      </c>
      <c r="S2" s="178" t="s">
        <v>367</v>
      </c>
    </row>
    <row r="3" spans="1:19" ht="16.5" thickBot="1" x14ac:dyDescent="0.3">
      <c r="A3" s="180"/>
      <c r="B3" s="181"/>
      <c r="C3" s="181"/>
      <c r="D3" s="181"/>
      <c r="E3" s="181"/>
      <c r="F3" s="181"/>
      <c r="G3" s="201"/>
      <c r="H3" s="181"/>
      <c r="I3" s="202"/>
      <c r="J3" s="296"/>
      <c r="K3" s="182"/>
      <c r="L3" s="296"/>
      <c r="M3" s="365"/>
      <c r="N3" s="181"/>
      <c r="O3" s="182"/>
      <c r="P3" s="181"/>
      <c r="Q3" s="182"/>
      <c r="R3" s="181"/>
      <c r="S3" s="182"/>
    </row>
    <row r="4" spans="1:19" ht="214.5" thickBot="1" x14ac:dyDescent="0.3">
      <c r="A4" s="183" t="s">
        <v>368</v>
      </c>
      <c r="B4" s="184" t="s">
        <v>369</v>
      </c>
      <c r="C4" s="185" t="s">
        <v>260</v>
      </c>
      <c r="D4" s="185" t="s">
        <v>260</v>
      </c>
      <c r="E4" s="185" t="s">
        <v>260</v>
      </c>
      <c r="F4" s="185" t="s">
        <v>260</v>
      </c>
      <c r="G4" s="203" t="s">
        <v>260</v>
      </c>
      <c r="H4" s="185" t="s">
        <v>260</v>
      </c>
      <c r="I4" s="375" t="s">
        <v>260</v>
      </c>
      <c r="J4" s="203" t="s">
        <v>260</v>
      </c>
      <c r="K4" s="182"/>
      <c r="L4" s="203" t="s">
        <v>260</v>
      </c>
      <c r="M4" s="365"/>
      <c r="N4" s="185" t="s">
        <v>260</v>
      </c>
      <c r="O4" s="182"/>
      <c r="P4" s="185" t="s">
        <v>260</v>
      </c>
      <c r="Q4" s="182"/>
      <c r="R4" s="185" t="s">
        <v>260</v>
      </c>
      <c r="S4" s="182"/>
    </row>
    <row r="5" spans="1:19" ht="100.5" thickBot="1" x14ac:dyDescent="0.3">
      <c r="A5" s="183" t="s">
        <v>370</v>
      </c>
      <c r="B5" s="184" t="s">
        <v>17</v>
      </c>
      <c r="C5" s="185" t="s">
        <v>260</v>
      </c>
      <c r="D5" s="185" t="s">
        <v>260</v>
      </c>
      <c r="E5" s="185" t="s">
        <v>260</v>
      </c>
      <c r="F5" s="185" t="s">
        <v>260</v>
      </c>
      <c r="G5" s="203" t="s">
        <v>260</v>
      </c>
      <c r="H5" s="185" t="s">
        <v>260</v>
      </c>
      <c r="I5" s="204" t="s">
        <v>260</v>
      </c>
      <c r="J5" s="203" t="s">
        <v>260</v>
      </c>
      <c r="K5" s="182"/>
      <c r="L5" s="203" t="s">
        <v>260</v>
      </c>
      <c r="M5" s="365"/>
      <c r="N5" s="185" t="s">
        <v>260</v>
      </c>
      <c r="O5" s="182"/>
      <c r="P5" s="185" t="s">
        <v>260</v>
      </c>
      <c r="Q5" s="182"/>
      <c r="R5" s="185" t="s">
        <v>260</v>
      </c>
      <c r="S5" s="182"/>
    </row>
    <row r="6" spans="1:19" ht="186" thickBot="1" x14ac:dyDescent="0.3">
      <c r="A6" s="183" t="s">
        <v>116</v>
      </c>
      <c r="B6" s="184" t="s">
        <v>19</v>
      </c>
      <c r="C6" s="185" t="s">
        <v>260</v>
      </c>
      <c r="D6" s="185" t="s">
        <v>260</v>
      </c>
      <c r="E6" s="185" t="s">
        <v>260</v>
      </c>
      <c r="F6" s="185" t="s">
        <v>260</v>
      </c>
      <c r="G6" s="203" t="s">
        <v>260</v>
      </c>
      <c r="H6" s="185" t="s">
        <v>260</v>
      </c>
      <c r="I6" s="204" t="s">
        <v>260</v>
      </c>
      <c r="J6" s="203" t="s">
        <v>260</v>
      </c>
      <c r="K6" s="182"/>
      <c r="L6" s="203" t="s">
        <v>260</v>
      </c>
      <c r="M6" s="365"/>
      <c r="N6" s="185" t="s">
        <v>260</v>
      </c>
      <c r="O6" s="182"/>
      <c r="P6" s="185" t="s">
        <v>260</v>
      </c>
      <c r="Q6" s="182"/>
      <c r="R6" s="185" t="s">
        <v>260</v>
      </c>
      <c r="S6" s="182"/>
    </row>
    <row r="7" spans="1:19" ht="255.75" thickBot="1" x14ac:dyDescent="0.3">
      <c r="A7" s="187" t="s">
        <v>117</v>
      </c>
      <c r="B7" s="185" t="s">
        <v>118</v>
      </c>
      <c r="C7" s="185" t="s">
        <v>119</v>
      </c>
      <c r="D7" s="185" t="s">
        <v>120</v>
      </c>
      <c r="E7" s="185" t="s">
        <v>121</v>
      </c>
      <c r="F7" s="185" t="s">
        <v>122</v>
      </c>
      <c r="G7" s="203" t="s">
        <v>123</v>
      </c>
      <c r="H7" s="185" t="s">
        <v>124</v>
      </c>
      <c r="I7" s="202"/>
      <c r="J7" s="203">
        <v>29</v>
      </c>
      <c r="K7" s="186" t="s">
        <v>371</v>
      </c>
      <c r="L7" s="296"/>
      <c r="M7" s="365"/>
      <c r="N7" s="181"/>
      <c r="O7" s="182"/>
      <c r="P7" s="181"/>
      <c r="Q7" s="182"/>
      <c r="R7" s="181"/>
      <c r="S7" s="182"/>
    </row>
    <row r="8" spans="1:19" ht="360.75" thickBot="1" x14ac:dyDescent="0.3">
      <c r="A8" s="187" t="s">
        <v>128</v>
      </c>
      <c r="B8" s="185" t="s">
        <v>372</v>
      </c>
      <c r="C8" s="185" t="s">
        <v>119</v>
      </c>
      <c r="D8" s="185" t="s">
        <v>120</v>
      </c>
      <c r="E8" s="185" t="s">
        <v>121</v>
      </c>
      <c r="F8" s="185" t="s">
        <v>122</v>
      </c>
      <c r="G8" s="203" t="s">
        <v>123</v>
      </c>
      <c r="H8" s="185" t="s">
        <v>124</v>
      </c>
      <c r="I8" s="202"/>
      <c r="J8" s="203">
        <v>29</v>
      </c>
      <c r="K8" s="186" t="s">
        <v>371</v>
      </c>
      <c r="L8" s="296"/>
      <c r="M8" s="365"/>
      <c r="N8" s="181"/>
      <c r="O8" s="182"/>
      <c r="P8" s="181"/>
      <c r="Q8" s="182"/>
      <c r="R8" s="181"/>
      <c r="S8" s="182"/>
    </row>
    <row r="9" spans="1:19" ht="255.75" thickBot="1" x14ac:dyDescent="0.3">
      <c r="A9" s="187" t="s">
        <v>133</v>
      </c>
      <c r="B9" s="185" t="s">
        <v>134</v>
      </c>
      <c r="C9" s="185" t="s">
        <v>119</v>
      </c>
      <c r="D9" s="185" t="s">
        <v>120</v>
      </c>
      <c r="E9" s="185" t="s">
        <v>121</v>
      </c>
      <c r="F9" s="185" t="s">
        <v>122</v>
      </c>
      <c r="G9" s="203" t="s">
        <v>123</v>
      </c>
      <c r="H9" s="185" t="s">
        <v>124</v>
      </c>
      <c r="I9" s="202"/>
      <c r="J9" s="203">
        <v>29</v>
      </c>
      <c r="K9" s="186" t="s">
        <v>371</v>
      </c>
      <c r="L9" s="296"/>
      <c r="M9" s="365"/>
      <c r="N9" s="181"/>
      <c r="O9" s="182"/>
      <c r="P9" s="181"/>
      <c r="Q9" s="182"/>
      <c r="R9" s="181"/>
      <c r="S9" s="182"/>
    </row>
    <row r="10" spans="1:19" ht="255.75" thickBot="1" x14ac:dyDescent="0.3">
      <c r="A10" s="187" t="s">
        <v>138</v>
      </c>
      <c r="B10" s="185" t="s">
        <v>139</v>
      </c>
      <c r="C10" s="185" t="s">
        <v>119</v>
      </c>
      <c r="D10" s="185" t="s">
        <v>120</v>
      </c>
      <c r="E10" s="185" t="s">
        <v>121</v>
      </c>
      <c r="F10" s="185" t="s">
        <v>122</v>
      </c>
      <c r="G10" s="203" t="s">
        <v>123</v>
      </c>
      <c r="H10" s="185" t="s">
        <v>124</v>
      </c>
      <c r="I10" s="202"/>
      <c r="J10" s="203">
        <v>29</v>
      </c>
      <c r="K10" s="186" t="s">
        <v>371</v>
      </c>
      <c r="L10" s="296"/>
      <c r="M10" s="365"/>
      <c r="N10" s="181"/>
      <c r="O10" s="182"/>
      <c r="P10" s="181"/>
      <c r="Q10" s="182"/>
      <c r="R10" s="181"/>
      <c r="S10" s="182"/>
    </row>
    <row r="11" spans="1:19" ht="255.75" thickBot="1" x14ac:dyDescent="0.3">
      <c r="A11" s="187" t="s">
        <v>143</v>
      </c>
      <c r="B11" s="185" t="s">
        <v>373</v>
      </c>
      <c r="C11" s="185" t="s">
        <v>119</v>
      </c>
      <c r="D11" s="185" t="s">
        <v>120</v>
      </c>
      <c r="E11" s="185" t="s">
        <v>121</v>
      </c>
      <c r="F11" s="185" t="s">
        <v>122</v>
      </c>
      <c r="G11" s="203" t="s">
        <v>123</v>
      </c>
      <c r="H11" s="185" t="s">
        <v>124</v>
      </c>
      <c r="I11" s="202"/>
      <c r="J11" s="203">
        <v>29</v>
      </c>
      <c r="K11" s="186" t="s">
        <v>371</v>
      </c>
      <c r="L11" s="296"/>
      <c r="M11" s="365"/>
      <c r="N11" s="181"/>
      <c r="O11" s="182"/>
      <c r="P11" s="181"/>
      <c r="Q11" s="182"/>
      <c r="R11" s="181"/>
      <c r="S11" s="182"/>
    </row>
    <row r="12" spans="1:19" ht="255.75" thickBot="1" x14ac:dyDescent="0.3">
      <c r="A12" s="187" t="s">
        <v>146</v>
      </c>
      <c r="B12" s="185" t="s">
        <v>374</v>
      </c>
      <c r="C12" s="185" t="s">
        <v>119</v>
      </c>
      <c r="D12" s="185" t="s">
        <v>120</v>
      </c>
      <c r="E12" s="185" t="s">
        <v>121</v>
      </c>
      <c r="F12" s="185" t="s">
        <v>122</v>
      </c>
      <c r="G12" s="203" t="s">
        <v>123</v>
      </c>
      <c r="H12" s="185" t="s">
        <v>124</v>
      </c>
      <c r="I12" s="202"/>
      <c r="J12" s="203">
        <v>29</v>
      </c>
      <c r="K12" s="186" t="s">
        <v>371</v>
      </c>
      <c r="L12" s="296"/>
      <c r="M12" s="365"/>
      <c r="N12" s="181"/>
      <c r="O12" s="182"/>
      <c r="P12" s="181"/>
      <c r="Q12" s="182"/>
      <c r="R12" s="181"/>
      <c r="S12" s="182"/>
    </row>
    <row r="13" spans="1:19" ht="285.75" thickBot="1" x14ac:dyDescent="0.3">
      <c r="A13" s="187" t="s">
        <v>150</v>
      </c>
      <c r="B13" s="185" t="s">
        <v>151</v>
      </c>
      <c r="C13" s="185" t="s">
        <v>119</v>
      </c>
      <c r="D13" s="185" t="s">
        <v>120</v>
      </c>
      <c r="E13" s="185" t="s">
        <v>121</v>
      </c>
      <c r="F13" s="185" t="s">
        <v>122</v>
      </c>
      <c r="G13" s="203" t="s">
        <v>123</v>
      </c>
      <c r="H13" s="185" t="s">
        <v>124</v>
      </c>
      <c r="I13" s="202"/>
      <c r="J13" s="203">
        <v>30</v>
      </c>
      <c r="K13" s="186" t="s">
        <v>375</v>
      </c>
      <c r="L13" s="296"/>
      <c r="M13" s="365"/>
      <c r="N13" s="181"/>
      <c r="O13" s="182"/>
      <c r="P13" s="181"/>
      <c r="Q13" s="182"/>
      <c r="R13" s="181"/>
      <c r="S13" s="182"/>
    </row>
    <row r="14" spans="1:19" ht="210.75" thickBot="1" x14ac:dyDescent="0.3">
      <c r="A14" s="187" t="s">
        <v>155</v>
      </c>
      <c r="B14" s="185" t="s">
        <v>156</v>
      </c>
      <c r="C14" s="185" t="s">
        <v>119</v>
      </c>
      <c r="D14" s="185" t="s">
        <v>120</v>
      </c>
      <c r="E14" s="185" t="s">
        <v>121</v>
      </c>
      <c r="F14" s="185" t="s">
        <v>122</v>
      </c>
      <c r="G14" s="203" t="s">
        <v>123</v>
      </c>
      <c r="H14" s="185" t="s">
        <v>124</v>
      </c>
      <c r="I14" s="202"/>
      <c r="J14" s="203">
        <v>28</v>
      </c>
      <c r="K14" s="186" t="s">
        <v>376</v>
      </c>
      <c r="L14" s="296"/>
      <c r="M14" s="365"/>
      <c r="N14" s="181"/>
      <c r="O14" s="182"/>
      <c r="P14" s="181"/>
      <c r="Q14" s="182"/>
      <c r="R14" s="181"/>
      <c r="S14" s="182"/>
    </row>
    <row r="15" spans="1:19" ht="210.75" thickBot="1" x14ac:dyDescent="0.3">
      <c r="A15" s="187" t="s">
        <v>160</v>
      </c>
      <c r="B15" s="185" t="s">
        <v>161</v>
      </c>
      <c r="C15" s="185" t="s">
        <v>119</v>
      </c>
      <c r="D15" s="185" t="s">
        <v>120</v>
      </c>
      <c r="E15" s="185" t="s">
        <v>121</v>
      </c>
      <c r="F15" s="185" t="s">
        <v>122</v>
      </c>
      <c r="G15" s="203" t="s">
        <v>123</v>
      </c>
      <c r="H15" s="185" t="s">
        <v>124</v>
      </c>
      <c r="I15" s="202"/>
      <c r="J15" s="203">
        <v>28</v>
      </c>
      <c r="K15" s="186" t="s">
        <v>376</v>
      </c>
      <c r="L15" s="296"/>
      <c r="M15" s="365"/>
      <c r="N15" s="181"/>
      <c r="O15" s="182"/>
      <c r="P15" s="181"/>
      <c r="Q15" s="182"/>
      <c r="R15" s="181"/>
      <c r="S15" s="182"/>
    </row>
    <row r="16" spans="1:19" ht="195.75" thickBot="1" x14ac:dyDescent="0.3">
      <c r="A16" s="187" t="s">
        <v>163</v>
      </c>
      <c r="B16" s="185" t="s">
        <v>377</v>
      </c>
      <c r="C16" s="185" t="s">
        <v>119</v>
      </c>
      <c r="D16" s="185" t="s">
        <v>120</v>
      </c>
      <c r="E16" s="185" t="s">
        <v>121</v>
      </c>
      <c r="F16" s="185" t="s">
        <v>378</v>
      </c>
      <c r="G16" s="203" t="s">
        <v>166</v>
      </c>
      <c r="H16" s="185" t="s">
        <v>124</v>
      </c>
      <c r="I16" s="202"/>
      <c r="J16" s="203">
        <v>32</v>
      </c>
      <c r="K16" s="186" t="s">
        <v>379</v>
      </c>
      <c r="L16" s="296"/>
      <c r="M16" s="365"/>
      <c r="N16" s="181"/>
      <c r="O16" s="182"/>
      <c r="P16" s="181"/>
      <c r="Q16" s="182"/>
      <c r="R16" s="181"/>
      <c r="S16" s="182"/>
    </row>
    <row r="17" spans="1:19" ht="409.6" thickBot="1" x14ac:dyDescent="0.3">
      <c r="A17" s="187" t="s">
        <v>169</v>
      </c>
      <c r="B17" s="185" t="s">
        <v>380</v>
      </c>
      <c r="C17" s="185" t="s">
        <v>119</v>
      </c>
      <c r="D17" s="185" t="s">
        <v>120</v>
      </c>
      <c r="E17" s="185" t="s">
        <v>121</v>
      </c>
      <c r="F17" s="185" t="s">
        <v>122</v>
      </c>
      <c r="G17" s="203" t="s">
        <v>123</v>
      </c>
      <c r="H17" s="185" t="s">
        <v>124</v>
      </c>
      <c r="I17" s="202"/>
      <c r="J17" s="203">
        <v>32</v>
      </c>
      <c r="K17" s="186" t="s">
        <v>379</v>
      </c>
      <c r="L17" s="296"/>
      <c r="M17" s="365"/>
      <c r="N17" s="181"/>
      <c r="O17" s="182"/>
      <c r="P17" s="181"/>
      <c r="Q17" s="182"/>
      <c r="R17" s="181"/>
      <c r="S17" s="182"/>
    </row>
    <row r="18" spans="1:19" ht="409.6" thickBot="1" x14ac:dyDescent="0.3">
      <c r="A18" s="187" t="s">
        <v>171</v>
      </c>
      <c r="B18" s="185" t="s">
        <v>381</v>
      </c>
      <c r="C18" s="185" t="s">
        <v>119</v>
      </c>
      <c r="D18" s="185" t="s">
        <v>120</v>
      </c>
      <c r="E18" s="185" t="s">
        <v>121</v>
      </c>
      <c r="F18" s="185" t="s">
        <v>122</v>
      </c>
      <c r="G18" s="203" t="s">
        <v>123</v>
      </c>
      <c r="H18" s="185" t="s">
        <v>124</v>
      </c>
      <c r="I18" s="202"/>
      <c r="J18" s="203">
        <v>30</v>
      </c>
      <c r="K18" s="186" t="s">
        <v>375</v>
      </c>
      <c r="L18" s="296"/>
      <c r="M18" s="365"/>
      <c r="N18" s="181"/>
      <c r="O18" s="182"/>
      <c r="P18" s="181"/>
      <c r="Q18" s="182"/>
      <c r="R18" s="181"/>
      <c r="S18" s="182"/>
    </row>
    <row r="19" spans="1:19" ht="143.25" thickBot="1" x14ac:dyDescent="0.3">
      <c r="A19" s="183" t="s">
        <v>175</v>
      </c>
      <c r="B19" s="184" t="s">
        <v>21</v>
      </c>
      <c r="C19" s="185" t="s">
        <v>260</v>
      </c>
      <c r="D19" s="185" t="s">
        <v>260</v>
      </c>
      <c r="E19" s="185" t="s">
        <v>260</v>
      </c>
      <c r="F19" s="185" t="s">
        <v>260</v>
      </c>
      <c r="G19" s="203" t="s">
        <v>260</v>
      </c>
      <c r="H19" s="185" t="s">
        <v>260</v>
      </c>
      <c r="I19" s="204" t="s">
        <v>260</v>
      </c>
      <c r="J19" s="203" t="s">
        <v>260</v>
      </c>
      <c r="K19" s="182"/>
      <c r="L19" s="203" t="s">
        <v>260</v>
      </c>
      <c r="M19" s="365"/>
      <c r="N19" s="185" t="s">
        <v>260</v>
      </c>
      <c r="O19" s="182"/>
      <c r="P19" s="185" t="s">
        <v>260</v>
      </c>
      <c r="Q19" s="182"/>
      <c r="R19" s="185" t="s">
        <v>260</v>
      </c>
      <c r="S19" s="182"/>
    </row>
    <row r="20" spans="1:19" ht="180.75" thickBot="1" x14ac:dyDescent="0.3">
      <c r="A20" s="187" t="s">
        <v>176</v>
      </c>
      <c r="B20" s="185" t="s">
        <v>382</v>
      </c>
      <c r="C20" s="185" t="s">
        <v>178</v>
      </c>
      <c r="D20" s="185" t="s">
        <v>120</v>
      </c>
      <c r="E20" s="185" t="s">
        <v>179</v>
      </c>
      <c r="F20" s="185" t="s">
        <v>180</v>
      </c>
      <c r="G20" s="203" t="s">
        <v>123</v>
      </c>
      <c r="H20" s="185" t="s">
        <v>124</v>
      </c>
      <c r="I20" s="202"/>
      <c r="J20" s="203">
        <v>30</v>
      </c>
      <c r="K20" s="186" t="s">
        <v>375</v>
      </c>
      <c r="L20" s="296"/>
      <c r="M20" s="365"/>
      <c r="N20" s="181"/>
      <c r="O20" s="182"/>
      <c r="P20" s="181"/>
      <c r="Q20" s="182"/>
      <c r="R20" s="181"/>
      <c r="S20" s="182"/>
    </row>
    <row r="21" spans="1:19" ht="165.75" thickBot="1" x14ac:dyDescent="0.3">
      <c r="A21" s="187" t="s">
        <v>183</v>
      </c>
      <c r="B21" s="185" t="s">
        <v>184</v>
      </c>
      <c r="C21" s="185" t="s">
        <v>178</v>
      </c>
      <c r="D21" s="185" t="s">
        <v>120</v>
      </c>
      <c r="E21" s="185" t="s">
        <v>179</v>
      </c>
      <c r="F21" s="185" t="s">
        <v>180</v>
      </c>
      <c r="G21" s="203" t="s">
        <v>123</v>
      </c>
      <c r="H21" s="185" t="s">
        <v>124</v>
      </c>
      <c r="I21" s="202"/>
      <c r="J21" s="203">
        <v>33</v>
      </c>
      <c r="K21" s="186" t="s">
        <v>383</v>
      </c>
      <c r="L21" s="296"/>
      <c r="M21" s="365"/>
      <c r="N21" s="181"/>
      <c r="O21" s="182"/>
      <c r="P21" s="181"/>
      <c r="Q21" s="182"/>
      <c r="R21" s="181"/>
      <c r="S21" s="182"/>
    </row>
    <row r="22" spans="1:19" ht="409.6" thickBot="1" x14ac:dyDescent="0.3">
      <c r="A22" s="187" t="s">
        <v>185</v>
      </c>
      <c r="B22" s="185" t="s">
        <v>384</v>
      </c>
      <c r="C22" s="185" t="s">
        <v>178</v>
      </c>
      <c r="D22" s="185" t="s">
        <v>120</v>
      </c>
      <c r="E22" s="185" t="s">
        <v>179</v>
      </c>
      <c r="F22" s="185" t="s">
        <v>180</v>
      </c>
      <c r="G22" s="203" t="s">
        <v>123</v>
      </c>
      <c r="H22" s="185" t="s">
        <v>124</v>
      </c>
      <c r="I22" s="204"/>
      <c r="J22" s="203">
        <v>29</v>
      </c>
      <c r="K22" s="186" t="s">
        <v>371</v>
      </c>
      <c r="L22" s="203"/>
      <c r="M22" s="186"/>
      <c r="N22" s="185"/>
      <c r="O22" s="186"/>
      <c r="P22" s="185"/>
      <c r="Q22" s="186"/>
      <c r="R22" s="185"/>
      <c r="S22" s="186"/>
    </row>
    <row r="23" spans="1:19" ht="345.75" thickBot="1" x14ac:dyDescent="0.3">
      <c r="A23" s="187" t="s">
        <v>189</v>
      </c>
      <c r="B23" s="185" t="s">
        <v>385</v>
      </c>
      <c r="C23" s="185" t="s">
        <v>178</v>
      </c>
      <c r="D23" s="185" t="s">
        <v>120</v>
      </c>
      <c r="E23" s="185" t="s">
        <v>179</v>
      </c>
      <c r="F23" s="185" t="s">
        <v>180</v>
      </c>
      <c r="G23" s="203" t="s">
        <v>123</v>
      </c>
      <c r="H23" s="185" t="s">
        <v>124</v>
      </c>
      <c r="I23" s="204"/>
      <c r="J23" s="203">
        <v>32</v>
      </c>
      <c r="K23" s="186" t="s">
        <v>379</v>
      </c>
      <c r="L23" s="203"/>
      <c r="M23" s="186"/>
      <c r="N23" s="185"/>
      <c r="O23" s="186"/>
      <c r="P23" s="185"/>
      <c r="Q23" s="186"/>
      <c r="R23" s="185"/>
      <c r="S23" s="186"/>
    </row>
    <row r="24" spans="1:19" ht="409.6" thickBot="1" x14ac:dyDescent="0.3">
      <c r="A24" s="187" t="s">
        <v>191</v>
      </c>
      <c r="B24" s="185" t="s">
        <v>386</v>
      </c>
      <c r="C24" s="185" t="s">
        <v>178</v>
      </c>
      <c r="D24" s="185" t="s">
        <v>120</v>
      </c>
      <c r="E24" s="185" t="s">
        <v>179</v>
      </c>
      <c r="F24" s="185" t="s">
        <v>180</v>
      </c>
      <c r="G24" s="203" t="s">
        <v>123</v>
      </c>
      <c r="H24" s="185" t="s">
        <v>124</v>
      </c>
      <c r="I24" s="204"/>
      <c r="J24" s="203">
        <v>30</v>
      </c>
      <c r="K24" s="186" t="s">
        <v>375</v>
      </c>
      <c r="L24" s="203"/>
      <c r="M24" s="186"/>
      <c r="N24" s="185"/>
      <c r="O24" s="186"/>
      <c r="P24" s="185"/>
      <c r="Q24" s="186"/>
      <c r="R24" s="185"/>
      <c r="S24" s="186"/>
    </row>
    <row r="25" spans="1:19" ht="255.75" thickBot="1" x14ac:dyDescent="0.3">
      <c r="A25" s="187" t="s">
        <v>193</v>
      </c>
      <c r="B25" s="185" t="s">
        <v>387</v>
      </c>
      <c r="C25" s="185" t="s">
        <v>178</v>
      </c>
      <c r="D25" s="185" t="s">
        <v>120</v>
      </c>
      <c r="E25" s="185" t="s">
        <v>179</v>
      </c>
      <c r="F25" s="185" t="s">
        <v>180</v>
      </c>
      <c r="G25" s="203" t="s">
        <v>123</v>
      </c>
      <c r="H25" s="185" t="s">
        <v>124</v>
      </c>
      <c r="I25" s="202"/>
      <c r="J25" s="203">
        <v>33</v>
      </c>
      <c r="K25" s="186" t="s">
        <v>383</v>
      </c>
      <c r="L25" s="296"/>
      <c r="M25" s="365"/>
      <c r="N25" s="181"/>
      <c r="O25" s="182"/>
      <c r="P25" s="181"/>
      <c r="Q25" s="182"/>
      <c r="R25" s="181"/>
      <c r="S25" s="182"/>
    </row>
    <row r="26" spans="1:19" ht="157.5" thickBot="1" x14ac:dyDescent="0.3">
      <c r="A26" s="183" t="s">
        <v>195</v>
      </c>
      <c r="B26" s="184" t="s">
        <v>23</v>
      </c>
      <c r="C26" s="185" t="s">
        <v>260</v>
      </c>
      <c r="D26" s="185" t="s">
        <v>260</v>
      </c>
      <c r="E26" s="185" t="s">
        <v>260</v>
      </c>
      <c r="F26" s="185" t="s">
        <v>260</v>
      </c>
      <c r="G26" s="203" t="s">
        <v>260</v>
      </c>
      <c r="H26" s="185" t="s">
        <v>260</v>
      </c>
      <c r="I26" s="204" t="s">
        <v>260</v>
      </c>
      <c r="J26" s="203" t="s">
        <v>260</v>
      </c>
      <c r="K26" s="182"/>
      <c r="L26" s="203" t="s">
        <v>260</v>
      </c>
      <c r="M26" s="365"/>
      <c r="N26" s="185" t="s">
        <v>260</v>
      </c>
      <c r="O26" s="182"/>
      <c r="P26" s="185" t="s">
        <v>260</v>
      </c>
      <c r="Q26" s="182"/>
      <c r="R26" s="185" t="s">
        <v>260</v>
      </c>
      <c r="S26" s="182"/>
    </row>
    <row r="27" spans="1:19" ht="180.75" thickBot="1" x14ac:dyDescent="0.3">
      <c r="A27" s="187" t="s">
        <v>196</v>
      </c>
      <c r="B27" s="185" t="s">
        <v>388</v>
      </c>
      <c r="C27" s="185" t="s">
        <v>389</v>
      </c>
      <c r="D27" s="185" t="s">
        <v>120</v>
      </c>
      <c r="E27" s="185" t="s">
        <v>199</v>
      </c>
      <c r="F27" s="185" t="s">
        <v>200</v>
      </c>
      <c r="G27" s="203" t="s">
        <v>123</v>
      </c>
      <c r="H27" s="185" t="s">
        <v>124</v>
      </c>
      <c r="I27" s="202"/>
      <c r="J27" s="203">
        <v>30</v>
      </c>
      <c r="K27" s="186" t="s">
        <v>375</v>
      </c>
      <c r="L27" s="296"/>
      <c r="M27" s="365"/>
      <c r="N27" s="181"/>
      <c r="O27" s="182"/>
      <c r="P27" s="181"/>
      <c r="Q27" s="182"/>
      <c r="R27" s="181"/>
      <c r="S27" s="182"/>
    </row>
    <row r="28" spans="1:19" ht="255.75" thickBot="1" x14ac:dyDescent="0.3">
      <c r="A28" s="187" t="s">
        <v>203</v>
      </c>
      <c r="B28" s="185" t="s">
        <v>390</v>
      </c>
      <c r="C28" s="185" t="s">
        <v>389</v>
      </c>
      <c r="D28" s="185" t="s">
        <v>120</v>
      </c>
      <c r="E28" s="185" t="s">
        <v>199</v>
      </c>
      <c r="F28" s="185" t="s">
        <v>200</v>
      </c>
      <c r="G28" s="203" t="s">
        <v>123</v>
      </c>
      <c r="H28" s="185" t="s">
        <v>124</v>
      </c>
      <c r="I28" s="202"/>
      <c r="J28" s="203">
        <v>29</v>
      </c>
      <c r="K28" s="186" t="s">
        <v>371</v>
      </c>
      <c r="L28" s="296"/>
      <c r="M28" s="365"/>
      <c r="N28" s="181"/>
      <c r="O28" s="182"/>
      <c r="P28" s="181"/>
      <c r="Q28" s="182"/>
      <c r="R28" s="181"/>
      <c r="S28" s="182"/>
    </row>
    <row r="29" spans="1:19" ht="114.75" thickBot="1" x14ac:dyDescent="0.3">
      <c r="A29" s="183" t="s">
        <v>205</v>
      </c>
      <c r="B29" s="184" t="s">
        <v>25</v>
      </c>
      <c r="C29" s="185" t="s">
        <v>260</v>
      </c>
      <c r="D29" s="185" t="s">
        <v>260</v>
      </c>
      <c r="E29" s="185" t="s">
        <v>260</v>
      </c>
      <c r="F29" s="185" t="s">
        <v>260</v>
      </c>
      <c r="G29" s="203" t="s">
        <v>260</v>
      </c>
      <c r="H29" s="185" t="s">
        <v>260</v>
      </c>
      <c r="I29" s="204" t="s">
        <v>260</v>
      </c>
      <c r="J29" s="203" t="s">
        <v>260</v>
      </c>
      <c r="K29" s="182"/>
      <c r="L29" s="203" t="s">
        <v>260</v>
      </c>
      <c r="M29" s="365"/>
      <c r="N29" s="185" t="s">
        <v>260</v>
      </c>
      <c r="O29" s="182"/>
      <c r="P29" s="185" t="s">
        <v>260</v>
      </c>
      <c r="Q29" s="182"/>
      <c r="R29" s="185" t="s">
        <v>260</v>
      </c>
      <c r="S29" s="182"/>
    </row>
    <row r="30" spans="1:19" ht="100.5" thickBot="1" x14ac:dyDescent="0.3">
      <c r="A30" s="183" t="s">
        <v>206</v>
      </c>
      <c r="B30" s="184" t="s">
        <v>391</v>
      </c>
      <c r="C30" s="185" t="s">
        <v>260</v>
      </c>
      <c r="D30" s="185" t="s">
        <v>260</v>
      </c>
      <c r="E30" s="185" t="s">
        <v>260</v>
      </c>
      <c r="F30" s="185" t="s">
        <v>260</v>
      </c>
      <c r="G30" s="203" t="s">
        <v>260</v>
      </c>
      <c r="H30" s="185" t="s">
        <v>260</v>
      </c>
      <c r="I30" s="204" t="s">
        <v>260</v>
      </c>
      <c r="J30" s="203" t="s">
        <v>260</v>
      </c>
      <c r="K30" s="182"/>
      <c r="L30" s="203" t="s">
        <v>260</v>
      </c>
      <c r="M30" s="365"/>
      <c r="N30" s="185" t="s">
        <v>260</v>
      </c>
      <c r="O30" s="182"/>
      <c r="P30" s="185" t="s">
        <v>260</v>
      </c>
      <c r="Q30" s="182"/>
      <c r="R30" s="185" t="s">
        <v>260</v>
      </c>
      <c r="S30" s="182"/>
    </row>
    <row r="31" spans="1:19" ht="255.75" thickBot="1" x14ac:dyDescent="0.3">
      <c r="A31" s="187" t="s">
        <v>207</v>
      </c>
      <c r="B31" s="185" t="s">
        <v>208</v>
      </c>
      <c r="C31" s="185" t="s">
        <v>209</v>
      </c>
      <c r="D31" s="185" t="s">
        <v>120</v>
      </c>
      <c r="E31" s="185" t="s">
        <v>210</v>
      </c>
      <c r="F31" s="185" t="s">
        <v>211</v>
      </c>
      <c r="G31" s="203" t="s">
        <v>123</v>
      </c>
      <c r="H31" s="181"/>
      <c r="I31" s="202"/>
      <c r="J31" s="203">
        <v>29</v>
      </c>
      <c r="K31" s="186" t="s">
        <v>371</v>
      </c>
      <c r="L31" s="296"/>
      <c r="M31" s="365"/>
      <c r="N31" s="181"/>
      <c r="O31" s="182"/>
      <c r="P31" s="181"/>
      <c r="Q31" s="182"/>
      <c r="R31" s="181"/>
      <c r="S31" s="182"/>
    </row>
    <row r="32" spans="1:19" ht="255.75" thickBot="1" x14ac:dyDescent="0.3">
      <c r="A32" s="187" t="s">
        <v>215</v>
      </c>
      <c r="B32" s="185" t="s">
        <v>216</v>
      </c>
      <c r="C32" s="185" t="s">
        <v>209</v>
      </c>
      <c r="D32" s="185" t="s">
        <v>120</v>
      </c>
      <c r="E32" s="185" t="s">
        <v>217</v>
      </c>
      <c r="F32" s="185" t="s">
        <v>211</v>
      </c>
      <c r="G32" s="203" t="s">
        <v>123</v>
      </c>
      <c r="H32" s="185"/>
      <c r="I32" s="204"/>
      <c r="J32" s="203">
        <v>29</v>
      </c>
      <c r="K32" s="186" t="s">
        <v>371</v>
      </c>
      <c r="L32" s="203"/>
      <c r="M32" s="186"/>
      <c r="N32" s="185"/>
      <c r="O32" s="186"/>
      <c r="P32" s="185"/>
      <c r="Q32" s="186"/>
      <c r="R32" s="185"/>
      <c r="S32" s="186"/>
    </row>
    <row r="33" spans="1:19" ht="255.75" thickBot="1" x14ac:dyDescent="0.3">
      <c r="A33" s="187" t="s">
        <v>218</v>
      </c>
      <c r="B33" s="185" t="s">
        <v>219</v>
      </c>
      <c r="C33" s="185" t="s">
        <v>220</v>
      </c>
      <c r="D33" s="185" t="s">
        <v>120</v>
      </c>
      <c r="E33" s="185" t="s">
        <v>221</v>
      </c>
      <c r="F33" s="185" t="s">
        <v>211</v>
      </c>
      <c r="G33" s="203" t="s">
        <v>123</v>
      </c>
      <c r="H33" s="181"/>
      <c r="I33" s="202"/>
      <c r="J33" s="203">
        <v>29</v>
      </c>
      <c r="K33" s="186" t="s">
        <v>371</v>
      </c>
      <c r="L33" s="296"/>
      <c r="M33" s="365"/>
      <c r="N33" s="181"/>
      <c r="O33" s="182"/>
      <c r="P33" s="181"/>
      <c r="Q33" s="182"/>
      <c r="R33" s="181"/>
      <c r="S33" s="182"/>
    </row>
    <row r="34" spans="1:19" ht="255.75" thickBot="1" x14ac:dyDescent="0.3">
      <c r="A34" s="187" t="s">
        <v>222</v>
      </c>
      <c r="B34" s="185" t="s">
        <v>223</v>
      </c>
      <c r="C34" s="185" t="s">
        <v>220</v>
      </c>
      <c r="D34" s="185" t="s">
        <v>120</v>
      </c>
      <c r="E34" s="185" t="s">
        <v>224</v>
      </c>
      <c r="F34" s="185" t="s">
        <v>211</v>
      </c>
      <c r="G34" s="203" t="s">
        <v>123</v>
      </c>
      <c r="H34" s="181"/>
      <c r="I34" s="202"/>
      <c r="J34" s="203">
        <v>29</v>
      </c>
      <c r="K34" s="186" t="s">
        <v>371</v>
      </c>
      <c r="L34" s="296"/>
      <c r="M34" s="365"/>
      <c r="N34" s="181"/>
      <c r="O34" s="182"/>
      <c r="P34" s="181"/>
      <c r="Q34" s="182"/>
      <c r="R34" s="181"/>
      <c r="S34" s="182"/>
    </row>
    <row r="35" spans="1:19" ht="255.75" thickBot="1" x14ac:dyDescent="0.3">
      <c r="A35" s="187" t="s">
        <v>225</v>
      </c>
      <c r="B35" s="185" t="s">
        <v>392</v>
      </c>
      <c r="C35" s="185" t="s">
        <v>220</v>
      </c>
      <c r="D35" s="185" t="s">
        <v>120</v>
      </c>
      <c r="E35" s="185" t="s">
        <v>227</v>
      </c>
      <c r="F35" s="185" t="s">
        <v>211</v>
      </c>
      <c r="G35" s="203" t="s">
        <v>123</v>
      </c>
      <c r="H35" s="181"/>
      <c r="I35" s="202"/>
      <c r="J35" s="203">
        <v>29</v>
      </c>
      <c r="K35" s="186" t="s">
        <v>371</v>
      </c>
      <c r="L35" s="296"/>
      <c r="M35" s="365"/>
      <c r="N35" s="181"/>
      <c r="O35" s="182"/>
      <c r="P35" s="181"/>
      <c r="Q35" s="182"/>
      <c r="R35" s="181"/>
      <c r="S35" s="182"/>
    </row>
    <row r="36" spans="1:19" ht="255.75" thickBot="1" x14ac:dyDescent="0.3">
      <c r="A36" s="187" t="s">
        <v>228</v>
      </c>
      <c r="B36" s="185" t="s">
        <v>393</v>
      </c>
      <c r="C36" s="185" t="s">
        <v>394</v>
      </c>
      <c r="D36" s="185" t="s">
        <v>120</v>
      </c>
      <c r="E36" s="185" t="s">
        <v>231</v>
      </c>
      <c r="F36" s="185" t="s">
        <v>211</v>
      </c>
      <c r="G36" s="203" t="s">
        <v>123</v>
      </c>
      <c r="H36" s="181"/>
      <c r="I36" s="202"/>
      <c r="J36" s="203">
        <v>29</v>
      </c>
      <c r="K36" s="186" t="s">
        <v>371</v>
      </c>
      <c r="L36" s="296"/>
      <c r="M36" s="365"/>
      <c r="N36" s="181"/>
      <c r="O36" s="182"/>
      <c r="P36" s="181"/>
      <c r="Q36" s="182"/>
      <c r="R36" s="181"/>
      <c r="S36" s="182"/>
    </row>
    <row r="37" spans="1:19" ht="255.75" thickBot="1" x14ac:dyDescent="0.3">
      <c r="A37" s="187" t="s">
        <v>232</v>
      </c>
      <c r="B37" s="185" t="s">
        <v>233</v>
      </c>
      <c r="C37" s="185" t="s">
        <v>178</v>
      </c>
      <c r="D37" s="185" t="s">
        <v>120</v>
      </c>
      <c r="E37" s="185" t="s">
        <v>234</v>
      </c>
      <c r="F37" s="185" t="s">
        <v>211</v>
      </c>
      <c r="G37" s="203" t="s">
        <v>123</v>
      </c>
      <c r="H37" s="185"/>
      <c r="I37" s="204"/>
      <c r="J37" s="203">
        <v>29</v>
      </c>
      <c r="K37" s="186" t="s">
        <v>371</v>
      </c>
      <c r="L37" s="203"/>
      <c r="M37" s="186"/>
      <c r="N37" s="185"/>
      <c r="O37" s="186"/>
      <c r="P37" s="185"/>
      <c r="Q37" s="186"/>
      <c r="R37" s="185"/>
      <c r="S37" s="186"/>
    </row>
    <row r="38" spans="1:19" ht="255.75" thickBot="1" x14ac:dyDescent="0.3">
      <c r="A38" s="187" t="s">
        <v>235</v>
      </c>
      <c r="B38" s="185" t="s">
        <v>236</v>
      </c>
      <c r="C38" s="185" t="s">
        <v>178</v>
      </c>
      <c r="D38" s="185" t="s">
        <v>120</v>
      </c>
      <c r="E38" s="185" t="s">
        <v>237</v>
      </c>
      <c r="F38" s="185" t="s">
        <v>211</v>
      </c>
      <c r="G38" s="203" t="s">
        <v>123</v>
      </c>
      <c r="H38" s="185"/>
      <c r="I38" s="204"/>
      <c r="J38" s="203">
        <v>29</v>
      </c>
      <c r="K38" s="186" t="s">
        <v>371</v>
      </c>
      <c r="L38" s="203"/>
      <c r="M38" s="186"/>
      <c r="N38" s="185"/>
      <c r="O38" s="186"/>
      <c r="P38" s="185"/>
      <c r="Q38" s="186"/>
      <c r="R38" s="185"/>
      <c r="S38" s="186"/>
    </row>
    <row r="39" spans="1:19" ht="255.75" thickBot="1" x14ac:dyDescent="0.3">
      <c r="A39" s="187" t="s">
        <v>239</v>
      </c>
      <c r="B39" s="185" t="s">
        <v>240</v>
      </c>
      <c r="C39" s="185" t="s">
        <v>178</v>
      </c>
      <c r="D39" s="185" t="s">
        <v>120</v>
      </c>
      <c r="E39" s="185" t="s">
        <v>395</v>
      </c>
      <c r="F39" s="185" t="s">
        <v>211</v>
      </c>
      <c r="G39" s="203" t="s">
        <v>123</v>
      </c>
      <c r="H39" s="181"/>
      <c r="I39" s="202"/>
      <c r="J39" s="203">
        <v>29</v>
      </c>
      <c r="K39" s="186" t="s">
        <v>371</v>
      </c>
      <c r="L39" s="296"/>
      <c r="M39" s="365"/>
      <c r="N39" s="181"/>
      <c r="O39" s="182"/>
      <c r="P39" s="181"/>
      <c r="Q39" s="182"/>
      <c r="R39" s="181"/>
      <c r="S39" s="182"/>
    </row>
    <row r="40" spans="1:19" ht="255.75" thickBot="1" x14ac:dyDescent="0.3">
      <c r="A40" s="187" t="s">
        <v>243</v>
      </c>
      <c r="B40" s="185" t="s">
        <v>247</v>
      </c>
      <c r="C40" s="185" t="s">
        <v>220</v>
      </c>
      <c r="D40" s="185" t="s">
        <v>120</v>
      </c>
      <c r="E40" s="185" t="s">
        <v>248</v>
      </c>
      <c r="F40" s="185" t="s">
        <v>211</v>
      </c>
      <c r="G40" s="203" t="s">
        <v>123</v>
      </c>
      <c r="H40" s="185"/>
      <c r="I40" s="204" t="s">
        <v>245</v>
      </c>
      <c r="J40" s="203">
        <v>29</v>
      </c>
      <c r="K40" s="186" t="s">
        <v>371</v>
      </c>
      <c r="L40" s="203"/>
      <c r="M40" s="186"/>
      <c r="N40" s="185"/>
      <c r="O40" s="186"/>
      <c r="P40" s="185"/>
      <c r="Q40" s="186"/>
      <c r="R40" s="185"/>
      <c r="S40" s="186"/>
    </row>
    <row r="41" spans="1:19" ht="255.75" thickBot="1" x14ac:dyDescent="0.3">
      <c r="A41" s="187" t="s">
        <v>246</v>
      </c>
      <c r="B41" s="185" t="s">
        <v>244</v>
      </c>
      <c r="C41" s="185" t="s">
        <v>209</v>
      </c>
      <c r="D41" s="185" t="s">
        <v>120</v>
      </c>
      <c r="E41" s="185" t="s">
        <v>210</v>
      </c>
      <c r="F41" s="185" t="s">
        <v>211</v>
      </c>
      <c r="G41" s="203" t="s">
        <v>123</v>
      </c>
      <c r="H41" s="181"/>
      <c r="I41" s="204" t="s">
        <v>245</v>
      </c>
      <c r="J41" s="203">
        <v>29</v>
      </c>
      <c r="K41" s="186" t="s">
        <v>371</v>
      </c>
      <c r="L41" s="296"/>
      <c r="M41" s="365"/>
      <c r="N41" s="181"/>
      <c r="O41" s="182"/>
      <c r="P41" s="181"/>
      <c r="Q41" s="182"/>
      <c r="R41" s="181"/>
      <c r="S41" s="182"/>
    </row>
    <row r="42" spans="1:19" ht="328.5" thickBot="1" x14ac:dyDescent="0.3">
      <c r="A42" s="183" t="s">
        <v>396</v>
      </c>
      <c r="B42" s="184" t="s">
        <v>397</v>
      </c>
      <c r="C42" s="185" t="s">
        <v>260</v>
      </c>
      <c r="D42" s="185" t="s">
        <v>260</v>
      </c>
      <c r="E42" s="185" t="s">
        <v>260</v>
      </c>
      <c r="F42" s="185" t="s">
        <v>260</v>
      </c>
      <c r="G42" s="203" t="s">
        <v>260</v>
      </c>
      <c r="H42" s="185" t="s">
        <v>260</v>
      </c>
      <c r="I42" s="204" t="s">
        <v>260</v>
      </c>
      <c r="J42" s="203" t="s">
        <v>260</v>
      </c>
      <c r="K42" s="182"/>
      <c r="L42" s="203" t="s">
        <v>260</v>
      </c>
      <c r="M42" s="365"/>
      <c r="N42" s="185" t="s">
        <v>260</v>
      </c>
      <c r="O42" s="182"/>
      <c r="P42" s="185" t="s">
        <v>260</v>
      </c>
      <c r="Q42" s="182"/>
      <c r="R42" s="185" t="s">
        <v>260</v>
      </c>
      <c r="S42" s="182"/>
    </row>
    <row r="43" spans="1:19" ht="143.25" thickBot="1" x14ac:dyDescent="0.3">
      <c r="A43" s="183" t="s">
        <v>398</v>
      </c>
      <c r="B43" s="184" t="s">
        <v>399</v>
      </c>
      <c r="C43" s="185" t="s">
        <v>260</v>
      </c>
      <c r="D43" s="185" t="s">
        <v>260</v>
      </c>
      <c r="E43" s="185" t="s">
        <v>260</v>
      </c>
      <c r="F43" s="185" t="s">
        <v>260</v>
      </c>
      <c r="G43" s="203" t="s">
        <v>260</v>
      </c>
      <c r="H43" s="185" t="s">
        <v>260</v>
      </c>
      <c r="I43" s="204" t="s">
        <v>260</v>
      </c>
      <c r="J43" s="203" t="s">
        <v>260</v>
      </c>
      <c r="K43" s="182"/>
      <c r="L43" s="203" t="s">
        <v>260</v>
      </c>
      <c r="M43" s="365"/>
      <c r="N43" s="185" t="s">
        <v>260</v>
      </c>
      <c r="O43" s="182"/>
      <c r="P43" s="185" t="s">
        <v>260</v>
      </c>
      <c r="Q43" s="182"/>
      <c r="R43" s="185" t="s">
        <v>260</v>
      </c>
      <c r="S43" s="182"/>
    </row>
    <row r="44" spans="1:19" ht="228.75" thickBot="1" x14ac:dyDescent="0.3">
      <c r="A44" s="183" t="s">
        <v>400</v>
      </c>
      <c r="B44" s="184" t="s">
        <v>401</v>
      </c>
      <c r="C44" s="185" t="s">
        <v>260</v>
      </c>
      <c r="D44" s="185" t="s">
        <v>260</v>
      </c>
      <c r="E44" s="185" t="s">
        <v>260</v>
      </c>
      <c r="F44" s="185" t="s">
        <v>260</v>
      </c>
      <c r="G44" s="203" t="s">
        <v>260</v>
      </c>
      <c r="H44" s="185" t="s">
        <v>260</v>
      </c>
      <c r="I44" s="204" t="s">
        <v>260</v>
      </c>
      <c r="J44" s="203" t="s">
        <v>260</v>
      </c>
      <c r="K44" s="182"/>
      <c r="L44" s="203" t="s">
        <v>260</v>
      </c>
      <c r="M44" s="365"/>
      <c r="N44" s="185" t="s">
        <v>260</v>
      </c>
      <c r="O44" s="182"/>
      <c r="P44" s="185" t="s">
        <v>260</v>
      </c>
      <c r="Q44" s="182"/>
      <c r="R44" s="185" t="s">
        <v>260</v>
      </c>
      <c r="S44" s="182"/>
    </row>
    <row r="45" spans="1:19" ht="86.25" thickBot="1" x14ac:dyDescent="0.3">
      <c r="A45" s="183" t="s">
        <v>402</v>
      </c>
      <c r="B45" s="184" t="s">
        <v>35</v>
      </c>
      <c r="C45" s="185" t="s">
        <v>260</v>
      </c>
      <c r="D45" s="185" t="s">
        <v>260</v>
      </c>
      <c r="E45" s="185" t="s">
        <v>260</v>
      </c>
      <c r="F45" s="185" t="s">
        <v>260</v>
      </c>
      <c r="G45" s="203" t="s">
        <v>260</v>
      </c>
      <c r="H45" s="185" t="s">
        <v>260</v>
      </c>
      <c r="I45" s="204" t="s">
        <v>260</v>
      </c>
      <c r="J45" s="203" t="s">
        <v>260</v>
      </c>
      <c r="K45" s="182"/>
      <c r="L45" s="203" t="s">
        <v>260</v>
      </c>
      <c r="M45" s="365"/>
      <c r="N45" s="185" t="s">
        <v>260</v>
      </c>
      <c r="O45" s="182"/>
      <c r="P45" s="185" t="s">
        <v>260</v>
      </c>
      <c r="Q45" s="182"/>
      <c r="R45" s="185" t="s">
        <v>260</v>
      </c>
      <c r="S45" s="182"/>
    </row>
    <row r="46" spans="1:19" ht="157.5" thickBot="1" x14ac:dyDescent="0.3">
      <c r="A46" s="183" t="s">
        <v>251</v>
      </c>
      <c r="B46" s="184" t="s">
        <v>403</v>
      </c>
      <c r="C46" s="185" t="s">
        <v>260</v>
      </c>
      <c r="D46" s="185" t="s">
        <v>260</v>
      </c>
      <c r="E46" s="185" t="s">
        <v>260</v>
      </c>
      <c r="F46" s="185" t="s">
        <v>260</v>
      </c>
      <c r="G46" s="203" t="s">
        <v>260</v>
      </c>
      <c r="H46" s="185" t="s">
        <v>260</v>
      </c>
      <c r="I46" s="204" t="s">
        <v>260</v>
      </c>
      <c r="J46" s="203" t="s">
        <v>260</v>
      </c>
      <c r="K46" s="182"/>
      <c r="L46" s="203" t="s">
        <v>260</v>
      </c>
      <c r="M46" s="365"/>
      <c r="N46" s="185" t="s">
        <v>260</v>
      </c>
      <c r="O46" s="182"/>
      <c r="P46" s="185" t="s">
        <v>260</v>
      </c>
      <c r="Q46" s="182"/>
      <c r="R46" s="185" t="s">
        <v>260</v>
      </c>
      <c r="S46" s="182"/>
    </row>
    <row r="47" spans="1:19" ht="171.75" thickBot="1" x14ac:dyDescent="0.3">
      <c r="A47" s="183" t="s">
        <v>404</v>
      </c>
      <c r="B47" s="184" t="s">
        <v>253</v>
      </c>
      <c r="C47" s="185" t="s">
        <v>260</v>
      </c>
      <c r="D47" s="185" t="s">
        <v>260</v>
      </c>
      <c r="E47" s="185" t="s">
        <v>260</v>
      </c>
      <c r="F47" s="185" t="s">
        <v>260</v>
      </c>
      <c r="G47" s="203" t="s">
        <v>260</v>
      </c>
      <c r="H47" s="185" t="s">
        <v>260</v>
      </c>
      <c r="I47" s="204" t="s">
        <v>260</v>
      </c>
      <c r="J47" s="203" t="s">
        <v>260</v>
      </c>
      <c r="K47" s="182"/>
      <c r="L47" s="203" t="s">
        <v>260</v>
      </c>
      <c r="M47" s="365"/>
      <c r="N47" s="185" t="s">
        <v>260</v>
      </c>
      <c r="O47" s="182"/>
      <c r="P47" s="185" t="s">
        <v>260</v>
      </c>
      <c r="Q47" s="182"/>
      <c r="R47" s="185" t="s">
        <v>260</v>
      </c>
      <c r="S47" s="182"/>
    </row>
    <row r="48" spans="1:19" ht="129" thickBot="1" x14ac:dyDescent="0.3">
      <c r="A48" s="183" t="s">
        <v>405</v>
      </c>
      <c r="B48" s="184" t="s">
        <v>41</v>
      </c>
      <c r="C48" s="185" t="s">
        <v>260</v>
      </c>
      <c r="D48" s="185" t="s">
        <v>260</v>
      </c>
      <c r="E48" s="185" t="s">
        <v>260</v>
      </c>
      <c r="F48" s="185" t="s">
        <v>260</v>
      </c>
      <c r="G48" s="203" t="s">
        <v>260</v>
      </c>
      <c r="H48" s="185" t="s">
        <v>260</v>
      </c>
      <c r="I48" s="204" t="s">
        <v>260</v>
      </c>
      <c r="J48" s="203" t="s">
        <v>260</v>
      </c>
      <c r="K48" s="182"/>
      <c r="L48" s="203" t="s">
        <v>260</v>
      </c>
      <c r="M48" s="365"/>
      <c r="N48" s="185" t="s">
        <v>260</v>
      </c>
      <c r="O48" s="182"/>
      <c r="P48" s="185" t="s">
        <v>260</v>
      </c>
      <c r="Q48" s="182"/>
      <c r="R48" s="185" t="s">
        <v>260</v>
      </c>
      <c r="S48" s="182"/>
    </row>
    <row r="49" spans="1:19" ht="200.25" thickBot="1" x14ac:dyDescent="0.3">
      <c r="A49" s="183" t="s">
        <v>406</v>
      </c>
      <c r="B49" s="184" t="s">
        <v>254</v>
      </c>
      <c r="C49" s="185" t="s">
        <v>260</v>
      </c>
      <c r="D49" s="185" t="s">
        <v>260</v>
      </c>
      <c r="E49" s="185" t="s">
        <v>260</v>
      </c>
      <c r="F49" s="185" t="s">
        <v>260</v>
      </c>
      <c r="G49" s="203" t="s">
        <v>260</v>
      </c>
      <c r="H49" s="185" t="s">
        <v>260</v>
      </c>
      <c r="I49" s="204" t="s">
        <v>260</v>
      </c>
      <c r="J49" s="203" t="s">
        <v>260</v>
      </c>
      <c r="K49" s="182"/>
      <c r="L49" s="203" t="s">
        <v>260</v>
      </c>
      <c r="M49" s="365"/>
      <c r="N49" s="185" t="s">
        <v>260</v>
      </c>
      <c r="O49" s="182"/>
      <c r="P49" s="185" t="s">
        <v>260</v>
      </c>
      <c r="Q49" s="182"/>
      <c r="R49" s="185" t="s">
        <v>260</v>
      </c>
      <c r="S49" s="182"/>
    </row>
    <row r="50" spans="1:19" ht="195.75" thickBot="1" x14ac:dyDescent="0.3">
      <c r="A50" s="187" t="s">
        <v>255</v>
      </c>
      <c r="B50" s="185" t="s">
        <v>256</v>
      </c>
      <c r="C50" s="185" t="s">
        <v>257</v>
      </c>
      <c r="D50" s="185" t="s">
        <v>258</v>
      </c>
      <c r="E50" s="185" t="s">
        <v>121</v>
      </c>
      <c r="F50" s="185" t="s">
        <v>259</v>
      </c>
      <c r="G50" s="203" t="s">
        <v>123</v>
      </c>
      <c r="H50" s="181"/>
      <c r="I50" s="202"/>
      <c r="J50" s="203">
        <v>6</v>
      </c>
      <c r="K50" s="186" t="s">
        <v>407</v>
      </c>
      <c r="L50" s="296">
        <v>7</v>
      </c>
      <c r="M50" s="365" t="s">
        <v>411</v>
      </c>
      <c r="N50" s="181"/>
      <c r="O50" s="182"/>
      <c r="P50" s="181"/>
      <c r="Q50" s="182"/>
      <c r="R50" s="181"/>
      <c r="S50" s="182"/>
    </row>
    <row r="51" spans="1:19" ht="195.75" thickBot="1" x14ac:dyDescent="0.3">
      <c r="A51" s="189" t="s">
        <v>261</v>
      </c>
      <c r="B51" s="185" t="s">
        <v>262</v>
      </c>
      <c r="C51" s="185" t="s">
        <v>257</v>
      </c>
      <c r="D51" s="185" t="s">
        <v>258</v>
      </c>
      <c r="E51" s="185" t="s">
        <v>263</v>
      </c>
      <c r="F51" s="185" t="s">
        <v>259</v>
      </c>
      <c r="G51" s="203" t="s">
        <v>123</v>
      </c>
      <c r="H51" s="181"/>
      <c r="I51" s="202"/>
      <c r="J51" s="203">
        <v>6</v>
      </c>
      <c r="K51" s="186" t="s">
        <v>407</v>
      </c>
      <c r="L51" s="296">
        <v>7</v>
      </c>
      <c r="M51" s="365" t="s">
        <v>411</v>
      </c>
      <c r="N51" s="181"/>
      <c r="O51" s="182"/>
      <c r="P51" s="181"/>
      <c r="Q51" s="182"/>
      <c r="R51" s="181"/>
      <c r="S51" s="182"/>
    </row>
    <row r="52" spans="1:19" ht="195.75" thickBot="1" x14ac:dyDescent="0.3">
      <c r="A52" s="189" t="s">
        <v>264</v>
      </c>
      <c r="B52" s="185" t="s">
        <v>578</v>
      </c>
      <c r="C52" s="185" t="s">
        <v>589</v>
      </c>
      <c r="D52" s="185" t="s">
        <v>258</v>
      </c>
      <c r="E52" s="185" t="s">
        <v>279</v>
      </c>
      <c r="F52" s="185" t="s">
        <v>259</v>
      </c>
      <c r="G52" s="203" t="s">
        <v>123</v>
      </c>
      <c r="H52" s="181"/>
      <c r="I52" s="202"/>
      <c r="J52" s="203">
        <v>6</v>
      </c>
      <c r="K52" s="186" t="s">
        <v>407</v>
      </c>
      <c r="L52" s="296">
        <v>7</v>
      </c>
      <c r="M52" s="365" t="s">
        <v>411</v>
      </c>
      <c r="N52" s="181"/>
      <c r="O52" s="182"/>
      <c r="P52" s="181"/>
      <c r="Q52" s="182"/>
      <c r="R52" s="181"/>
      <c r="S52" s="182"/>
    </row>
    <row r="53" spans="1:19" ht="150.75" thickBot="1" x14ac:dyDescent="0.3">
      <c r="A53" s="189" t="s">
        <v>266</v>
      </c>
      <c r="B53" s="185" t="s">
        <v>267</v>
      </c>
      <c r="C53" s="185" t="s">
        <v>586</v>
      </c>
      <c r="D53" s="185" t="s">
        <v>258</v>
      </c>
      <c r="E53" s="185" t="s">
        <v>268</v>
      </c>
      <c r="F53" s="185" t="s">
        <v>259</v>
      </c>
      <c r="G53" s="203" t="s">
        <v>123</v>
      </c>
      <c r="H53" s="181"/>
      <c r="I53" s="202"/>
      <c r="J53" s="203">
        <v>6</v>
      </c>
      <c r="K53" s="186" t="s">
        <v>407</v>
      </c>
      <c r="L53" s="296"/>
      <c r="M53" s="365"/>
      <c r="N53" s="181"/>
      <c r="O53" s="182"/>
      <c r="P53" s="181"/>
      <c r="Q53" s="182"/>
      <c r="R53" s="181"/>
      <c r="S53" s="182"/>
    </row>
    <row r="54" spans="1:19" ht="180.75" thickBot="1" x14ac:dyDescent="0.3">
      <c r="A54" s="189" t="s">
        <v>270</v>
      </c>
      <c r="B54" s="185" t="s">
        <v>579</v>
      </c>
      <c r="C54" s="185" t="s">
        <v>272</v>
      </c>
      <c r="D54" s="185" t="s">
        <v>258</v>
      </c>
      <c r="E54" s="185" t="s">
        <v>305</v>
      </c>
      <c r="F54" s="185" t="s">
        <v>259</v>
      </c>
      <c r="G54" s="203" t="s">
        <v>123</v>
      </c>
      <c r="H54" s="181"/>
      <c r="I54" s="202"/>
      <c r="J54" s="203">
        <v>6</v>
      </c>
      <c r="K54" s="186" t="s">
        <v>407</v>
      </c>
      <c r="L54" s="296">
        <v>7</v>
      </c>
      <c r="M54" s="365" t="s">
        <v>411</v>
      </c>
      <c r="N54" s="181"/>
      <c r="O54" s="182"/>
      <c r="P54" s="181"/>
      <c r="Q54" s="182"/>
      <c r="R54" s="181"/>
      <c r="S54" s="182"/>
    </row>
    <row r="55" spans="1:19" ht="225.75" thickBot="1" x14ac:dyDescent="0.3">
      <c r="A55" s="189" t="s">
        <v>274</v>
      </c>
      <c r="B55" s="185" t="s">
        <v>275</v>
      </c>
      <c r="C55" s="185" t="s">
        <v>257</v>
      </c>
      <c r="D55" s="185" t="s">
        <v>258</v>
      </c>
      <c r="E55" s="185" t="s">
        <v>263</v>
      </c>
      <c r="F55" s="185" t="s">
        <v>259</v>
      </c>
      <c r="G55" s="203" t="s">
        <v>123</v>
      </c>
      <c r="H55" s="185"/>
      <c r="I55" s="204" t="s">
        <v>245</v>
      </c>
      <c r="J55" s="203">
        <v>6</v>
      </c>
      <c r="K55" s="186" t="s">
        <v>407</v>
      </c>
      <c r="L55" s="203">
        <v>7</v>
      </c>
      <c r="M55" s="186" t="s">
        <v>411</v>
      </c>
      <c r="N55" s="185"/>
      <c r="O55" s="186"/>
      <c r="P55" s="185"/>
      <c r="Q55" s="186"/>
      <c r="R55" s="185"/>
      <c r="S55" s="186"/>
    </row>
    <row r="56" spans="1:19" ht="150.75" thickBot="1" x14ac:dyDescent="0.3">
      <c r="A56" s="189" t="s">
        <v>277</v>
      </c>
      <c r="B56" s="185" t="s">
        <v>278</v>
      </c>
      <c r="C56" s="185" t="s">
        <v>587</v>
      </c>
      <c r="D56" s="185" t="s">
        <v>258</v>
      </c>
      <c r="E56" s="185" t="s">
        <v>224</v>
      </c>
      <c r="F56" s="185" t="s">
        <v>259</v>
      </c>
      <c r="G56" s="203" t="s">
        <v>123</v>
      </c>
      <c r="H56" s="185"/>
      <c r="I56" s="204" t="s">
        <v>245</v>
      </c>
      <c r="J56" s="203">
        <v>6</v>
      </c>
      <c r="K56" s="186" t="s">
        <v>407</v>
      </c>
      <c r="L56" s="203">
        <v>7</v>
      </c>
      <c r="M56" s="186" t="s">
        <v>411</v>
      </c>
      <c r="N56" s="185"/>
      <c r="O56" s="186"/>
      <c r="P56" s="185"/>
      <c r="Q56" s="186"/>
      <c r="R56" s="185"/>
      <c r="S56" s="186"/>
    </row>
    <row r="57" spans="1:19" ht="165.75" thickBot="1" x14ac:dyDescent="0.3">
      <c r="A57" s="189" t="s">
        <v>280</v>
      </c>
      <c r="B57" s="185" t="s">
        <v>281</v>
      </c>
      <c r="C57" s="185" t="s">
        <v>590</v>
      </c>
      <c r="D57" s="185" t="s">
        <v>258</v>
      </c>
      <c r="E57" s="185" t="s">
        <v>580</v>
      </c>
      <c r="F57" s="185" t="s">
        <v>259</v>
      </c>
      <c r="G57" s="203" t="s">
        <v>123</v>
      </c>
      <c r="H57" s="181"/>
      <c r="I57" s="202" t="s">
        <v>245</v>
      </c>
      <c r="J57" s="203">
        <v>6</v>
      </c>
      <c r="K57" s="186" t="s">
        <v>407</v>
      </c>
      <c r="L57" s="296">
        <v>7</v>
      </c>
      <c r="M57" s="365" t="s">
        <v>411</v>
      </c>
      <c r="N57" s="181"/>
      <c r="O57" s="182"/>
      <c r="P57" s="181"/>
      <c r="Q57" s="182"/>
      <c r="R57" s="181"/>
      <c r="S57" s="182"/>
    </row>
    <row r="58" spans="1:19" ht="100.5" thickBot="1" x14ac:dyDescent="0.3">
      <c r="A58" s="183" t="s">
        <v>283</v>
      </c>
      <c r="B58" s="184" t="s">
        <v>45</v>
      </c>
      <c r="C58" s="185" t="s">
        <v>260</v>
      </c>
      <c r="D58" s="185" t="s">
        <v>260</v>
      </c>
      <c r="E58" s="185" t="s">
        <v>260</v>
      </c>
      <c r="F58" s="185" t="s">
        <v>260</v>
      </c>
      <c r="G58" s="203" t="s">
        <v>260</v>
      </c>
      <c r="H58" s="185" t="s">
        <v>260</v>
      </c>
      <c r="I58" s="204" t="s">
        <v>260</v>
      </c>
      <c r="J58" s="203" t="s">
        <v>260</v>
      </c>
      <c r="K58" s="182"/>
      <c r="L58" s="203" t="s">
        <v>260</v>
      </c>
      <c r="M58" s="365"/>
      <c r="N58" s="185" t="s">
        <v>260</v>
      </c>
      <c r="O58" s="182"/>
      <c r="P58" s="185" t="s">
        <v>260</v>
      </c>
      <c r="Q58" s="182"/>
      <c r="R58" s="185" t="s">
        <v>260</v>
      </c>
      <c r="S58" s="182"/>
    </row>
    <row r="59" spans="1:19" ht="105.75" thickBot="1" x14ac:dyDescent="0.3">
      <c r="A59" s="187" t="s">
        <v>284</v>
      </c>
      <c r="B59" s="185" t="s">
        <v>577</v>
      </c>
      <c r="C59" s="185" t="s">
        <v>257</v>
      </c>
      <c r="D59" s="185" t="s">
        <v>258</v>
      </c>
      <c r="E59" s="185" t="s">
        <v>121</v>
      </c>
      <c r="F59" s="185" t="s">
        <v>285</v>
      </c>
      <c r="G59" s="203" t="s">
        <v>123</v>
      </c>
      <c r="H59" s="181"/>
      <c r="I59" s="202"/>
      <c r="J59" s="203">
        <v>8</v>
      </c>
      <c r="K59" s="186" t="s">
        <v>539</v>
      </c>
      <c r="L59" s="296"/>
      <c r="M59" s="365"/>
      <c r="N59" s="181"/>
      <c r="O59" s="182"/>
      <c r="P59" s="181"/>
      <c r="Q59" s="182"/>
      <c r="R59" s="181"/>
      <c r="S59" s="182"/>
    </row>
    <row r="60" spans="1:19" ht="214.5" thickBot="1" x14ac:dyDescent="0.3">
      <c r="A60" s="183" t="s">
        <v>44</v>
      </c>
      <c r="B60" s="184" t="s">
        <v>47</v>
      </c>
      <c r="C60" s="185" t="s">
        <v>260</v>
      </c>
      <c r="D60" s="185" t="s">
        <v>260</v>
      </c>
      <c r="E60" s="185" t="s">
        <v>260</v>
      </c>
      <c r="F60" s="185" t="s">
        <v>260</v>
      </c>
      <c r="G60" s="203" t="s">
        <v>260</v>
      </c>
      <c r="H60" s="185" t="s">
        <v>260</v>
      </c>
      <c r="I60" s="204" t="s">
        <v>260</v>
      </c>
      <c r="J60" s="203" t="s">
        <v>260</v>
      </c>
      <c r="K60" s="182"/>
      <c r="L60" s="203" t="s">
        <v>260</v>
      </c>
      <c r="M60" s="365"/>
      <c r="N60" s="185" t="s">
        <v>260</v>
      </c>
      <c r="O60" s="182"/>
      <c r="P60" s="185" t="s">
        <v>260</v>
      </c>
      <c r="Q60" s="182"/>
      <c r="R60" s="185" t="s">
        <v>260</v>
      </c>
      <c r="S60" s="182"/>
    </row>
    <row r="61" spans="1:19" ht="225.75" thickBot="1" x14ac:dyDescent="0.3">
      <c r="A61" s="187" t="s">
        <v>287</v>
      </c>
      <c r="B61" s="185" t="s">
        <v>412</v>
      </c>
      <c r="C61" s="185" t="s">
        <v>413</v>
      </c>
      <c r="D61" s="185" t="s">
        <v>258</v>
      </c>
      <c r="E61" s="185" t="s">
        <v>121</v>
      </c>
      <c r="F61" s="185" t="s">
        <v>290</v>
      </c>
      <c r="G61" s="203" t="s">
        <v>123</v>
      </c>
      <c r="H61" s="181"/>
      <c r="I61" s="202"/>
      <c r="J61" s="203">
        <v>5</v>
      </c>
      <c r="K61" s="186" t="s">
        <v>414</v>
      </c>
      <c r="L61" s="296"/>
      <c r="M61" s="365"/>
      <c r="N61" s="181"/>
      <c r="O61" s="182"/>
      <c r="P61" s="181"/>
      <c r="Q61" s="182"/>
      <c r="R61" s="181"/>
      <c r="S61" s="182"/>
    </row>
    <row r="62" spans="1:19" ht="164.25" customHeight="1" x14ac:dyDescent="0.25">
      <c r="A62" s="421" t="s">
        <v>291</v>
      </c>
      <c r="B62" s="425" t="s">
        <v>415</v>
      </c>
      <c r="C62" s="425" t="s">
        <v>416</v>
      </c>
      <c r="D62" s="425" t="s">
        <v>258</v>
      </c>
      <c r="E62" s="425" t="s">
        <v>263</v>
      </c>
      <c r="F62" s="425" t="s">
        <v>290</v>
      </c>
      <c r="G62" s="427" t="s">
        <v>123</v>
      </c>
      <c r="H62" s="425"/>
      <c r="I62" s="429"/>
      <c r="J62" s="431">
        <v>5</v>
      </c>
      <c r="K62" s="423" t="s">
        <v>414</v>
      </c>
      <c r="L62" s="431"/>
      <c r="M62" s="423"/>
      <c r="N62" s="421"/>
      <c r="O62" s="423"/>
      <c r="P62" s="421"/>
      <c r="Q62" s="423"/>
      <c r="R62" s="421"/>
      <c r="S62" s="423"/>
    </row>
    <row r="63" spans="1:19" ht="15.75" thickBot="1" x14ac:dyDescent="0.3">
      <c r="A63" s="422"/>
      <c r="B63" s="426"/>
      <c r="C63" s="426"/>
      <c r="D63" s="426"/>
      <c r="E63" s="426"/>
      <c r="F63" s="426"/>
      <c r="G63" s="428"/>
      <c r="H63" s="426"/>
      <c r="I63" s="430"/>
      <c r="J63" s="432"/>
      <c r="K63" s="424"/>
      <c r="L63" s="432"/>
      <c r="M63" s="424"/>
      <c r="N63" s="422"/>
      <c r="O63" s="424"/>
      <c r="P63" s="422"/>
      <c r="Q63" s="424"/>
      <c r="R63" s="422"/>
      <c r="S63" s="424"/>
    </row>
    <row r="64" spans="1:19" ht="180.75" thickBot="1" x14ac:dyDescent="0.3">
      <c r="A64" s="187" t="s">
        <v>293</v>
      </c>
      <c r="B64" s="185" t="s">
        <v>292</v>
      </c>
      <c r="C64" s="185" t="s">
        <v>416</v>
      </c>
      <c r="D64" s="185" t="s">
        <v>258</v>
      </c>
      <c r="E64" s="185" t="s">
        <v>263</v>
      </c>
      <c r="F64" s="185" t="s">
        <v>290</v>
      </c>
      <c r="G64" s="203" t="s">
        <v>123</v>
      </c>
      <c r="H64" s="181"/>
      <c r="I64" s="202"/>
      <c r="J64" s="203">
        <v>5</v>
      </c>
      <c r="K64" s="186" t="s">
        <v>414</v>
      </c>
      <c r="L64" s="296"/>
      <c r="M64" s="365"/>
      <c r="N64" s="181"/>
      <c r="O64" s="182"/>
      <c r="P64" s="181"/>
      <c r="Q64" s="182"/>
      <c r="R64" s="181"/>
      <c r="S64" s="182"/>
    </row>
    <row r="65" spans="1:19" ht="180.75" thickBot="1" x14ac:dyDescent="0.3">
      <c r="A65" s="187" t="s">
        <v>295</v>
      </c>
      <c r="B65" s="185" t="s">
        <v>417</v>
      </c>
      <c r="C65" s="185" t="s">
        <v>416</v>
      </c>
      <c r="D65" s="185" t="s">
        <v>258</v>
      </c>
      <c r="E65" s="185" t="s">
        <v>263</v>
      </c>
      <c r="F65" s="185" t="s">
        <v>290</v>
      </c>
      <c r="G65" s="203" t="s">
        <v>123</v>
      </c>
      <c r="H65" s="181"/>
      <c r="I65" s="202"/>
      <c r="J65" s="203">
        <v>5</v>
      </c>
      <c r="K65" s="186" t="s">
        <v>414</v>
      </c>
      <c r="L65" s="296"/>
      <c r="M65" s="365"/>
      <c r="N65" s="181"/>
      <c r="O65" s="182"/>
      <c r="P65" s="181"/>
      <c r="Q65" s="182"/>
      <c r="R65" s="181"/>
      <c r="S65" s="182"/>
    </row>
    <row r="66" spans="1:19" ht="164.25" customHeight="1" x14ac:dyDescent="0.25">
      <c r="A66" s="421" t="s">
        <v>297</v>
      </c>
      <c r="B66" s="425" t="s">
        <v>418</v>
      </c>
      <c r="C66" s="425" t="s">
        <v>416</v>
      </c>
      <c r="D66" s="425" t="s">
        <v>258</v>
      </c>
      <c r="E66" s="425" t="s">
        <v>263</v>
      </c>
      <c r="F66" s="425" t="s">
        <v>290</v>
      </c>
      <c r="G66" s="427" t="s">
        <v>123</v>
      </c>
      <c r="H66" s="425"/>
      <c r="I66" s="429"/>
      <c r="J66" s="431">
        <v>5</v>
      </c>
      <c r="K66" s="423" t="s">
        <v>414</v>
      </c>
      <c r="L66" s="431"/>
      <c r="M66" s="423"/>
      <c r="N66" s="421"/>
      <c r="O66" s="423"/>
      <c r="P66" s="421"/>
      <c r="Q66" s="423"/>
      <c r="R66" s="421"/>
      <c r="S66" s="423"/>
    </row>
    <row r="67" spans="1:19" ht="15.75" thickBot="1" x14ac:dyDescent="0.3">
      <c r="A67" s="422"/>
      <c r="B67" s="426"/>
      <c r="C67" s="426"/>
      <c r="D67" s="426"/>
      <c r="E67" s="426"/>
      <c r="F67" s="426"/>
      <c r="G67" s="428"/>
      <c r="H67" s="426"/>
      <c r="I67" s="430"/>
      <c r="J67" s="432"/>
      <c r="K67" s="424"/>
      <c r="L67" s="432"/>
      <c r="M67" s="424"/>
      <c r="N67" s="422"/>
      <c r="O67" s="424"/>
      <c r="P67" s="422"/>
      <c r="Q67" s="424"/>
      <c r="R67" s="422"/>
      <c r="S67" s="424"/>
    </row>
    <row r="68" spans="1:19" ht="164.25" customHeight="1" x14ac:dyDescent="0.25">
      <c r="A68" s="421" t="s">
        <v>300</v>
      </c>
      <c r="B68" s="425" t="s">
        <v>294</v>
      </c>
      <c r="C68" s="425" t="s">
        <v>220</v>
      </c>
      <c r="D68" s="425" t="s">
        <v>258</v>
      </c>
      <c r="E68" s="425" t="s">
        <v>279</v>
      </c>
      <c r="F68" s="425" t="s">
        <v>290</v>
      </c>
      <c r="G68" s="427" t="s">
        <v>123</v>
      </c>
      <c r="H68" s="425"/>
      <c r="I68" s="429"/>
      <c r="J68" s="431">
        <v>5</v>
      </c>
      <c r="K68" s="423" t="s">
        <v>414</v>
      </c>
      <c r="L68" s="431"/>
      <c r="M68" s="423"/>
      <c r="N68" s="421"/>
      <c r="O68" s="423"/>
      <c r="P68" s="421"/>
      <c r="Q68" s="423"/>
      <c r="R68" s="421"/>
      <c r="S68" s="423"/>
    </row>
    <row r="69" spans="1:19" ht="15.75" thickBot="1" x14ac:dyDescent="0.3">
      <c r="A69" s="422"/>
      <c r="B69" s="426"/>
      <c r="C69" s="426"/>
      <c r="D69" s="426"/>
      <c r="E69" s="426"/>
      <c r="F69" s="426"/>
      <c r="G69" s="428"/>
      <c r="H69" s="426"/>
      <c r="I69" s="430"/>
      <c r="J69" s="432"/>
      <c r="K69" s="424"/>
      <c r="L69" s="432"/>
      <c r="M69" s="424"/>
      <c r="N69" s="422"/>
      <c r="O69" s="424"/>
      <c r="P69" s="422"/>
      <c r="Q69" s="424"/>
      <c r="R69" s="422"/>
      <c r="S69" s="424"/>
    </row>
    <row r="70" spans="1:19" ht="180.75" thickBot="1" x14ac:dyDescent="0.3">
      <c r="A70" s="187" t="s">
        <v>303</v>
      </c>
      <c r="B70" s="185" t="s">
        <v>296</v>
      </c>
      <c r="C70" s="185" t="s">
        <v>413</v>
      </c>
      <c r="D70" s="185" t="s">
        <v>258</v>
      </c>
      <c r="E70" s="185" t="s">
        <v>409</v>
      </c>
      <c r="F70" s="185" t="s">
        <v>290</v>
      </c>
      <c r="G70" s="203" t="s">
        <v>123</v>
      </c>
      <c r="H70" s="181"/>
      <c r="I70" s="202"/>
      <c r="J70" s="203">
        <v>5</v>
      </c>
      <c r="K70" s="186" t="s">
        <v>414</v>
      </c>
      <c r="L70" s="296"/>
      <c r="M70" s="365"/>
      <c r="N70" s="181"/>
      <c r="O70" s="182"/>
      <c r="P70" s="181"/>
      <c r="Q70" s="182"/>
      <c r="R70" s="181"/>
      <c r="S70" s="182"/>
    </row>
    <row r="71" spans="1:19" ht="180.75" thickBot="1" x14ac:dyDescent="0.3">
      <c r="A71" s="187" t="s">
        <v>581</v>
      </c>
      <c r="B71" s="185" t="s">
        <v>419</v>
      </c>
      <c r="C71" s="185" t="s">
        <v>330</v>
      </c>
      <c r="D71" s="185" t="s">
        <v>258</v>
      </c>
      <c r="E71" s="185" t="s">
        <v>268</v>
      </c>
      <c r="F71" s="185" t="s">
        <v>290</v>
      </c>
      <c r="G71" s="203" t="s">
        <v>123</v>
      </c>
      <c r="H71" s="181"/>
      <c r="I71" s="202"/>
      <c r="J71" s="203">
        <v>5</v>
      </c>
      <c r="K71" s="186" t="s">
        <v>414</v>
      </c>
      <c r="L71" s="296"/>
      <c r="M71" s="365"/>
      <c r="N71" s="181"/>
      <c r="O71" s="182"/>
      <c r="P71" s="181"/>
      <c r="Q71" s="182"/>
      <c r="R71" s="181"/>
      <c r="S71" s="182"/>
    </row>
    <row r="72" spans="1:19" ht="180.75" thickBot="1" x14ac:dyDescent="0.3">
      <c r="A72" s="187" t="s">
        <v>582</v>
      </c>
      <c r="B72" s="185" t="s">
        <v>420</v>
      </c>
      <c r="C72" s="185" t="s">
        <v>421</v>
      </c>
      <c r="D72" s="185" t="s">
        <v>258</v>
      </c>
      <c r="E72" s="185" t="s">
        <v>408</v>
      </c>
      <c r="F72" s="185" t="s">
        <v>290</v>
      </c>
      <c r="G72" s="203" t="s">
        <v>123</v>
      </c>
      <c r="H72" s="181"/>
      <c r="I72" s="202"/>
      <c r="J72" s="203">
        <v>5</v>
      </c>
      <c r="K72" s="186" t="s">
        <v>414</v>
      </c>
      <c r="L72" s="296"/>
      <c r="M72" s="365"/>
      <c r="N72" s="181"/>
      <c r="O72" s="182"/>
      <c r="P72" s="181"/>
      <c r="Q72" s="182"/>
      <c r="R72" s="181"/>
      <c r="S72" s="182"/>
    </row>
    <row r="73" spans="1:19" ht="180.75" thickBot="1" x14ac:dyDescent="0.3">
      <c r="A73" s="187" t="s">
        <v>583</v>
      </c>
      <c r="B73" s="185" t="s">
        <v>422</v>
      </c>
      <c r="C73" s="185" t="s">
        <v>423</v>
      </c>
      <c r="D73" s="185" t="s">
        <v>258</v>
      </c>
      <c r="E73" s="185" t="s">
        <v>305</v>
      </c>
      <c r="F73" s="185" t="s">
        <v>290</v>
      </c>
      <c r="G73" s="203" t="s">
        <v>123</v>
      </c>
      <c r="H73" s="181"/>
      <c r="I73" s="202"/>
      <c r="J73" s="203">
        <v>5</v>
      </c>
      <c r="K73" s="186" t="s">
        <v>414</v>
      </c>
      <c r="L73" s="296"/>
      <c r="M73" s="365"/>
      <c r="N73" s="181"/>
      <c r="O73" s="182"/>
      <c r="P73" s="181"/>
      <c r="Q73" s="182"/>
      <c r="R73" s="181"/>
      <c r="S73" s="182"/>
    </row>
    <row r="74" spans="1:19" ht="164.25" customHeight="1" x14ac:dyDescent="0.25">
      <c r="A74" s="421" t="s">
        <v>584</v>
      </c>
      <c r="B74" s="425" t="s">
        <v>424</v>
      </c>
      <c r="C74" s="425" t="s">
        <v>423</v>
      </c>
      <c r="D74" s="425" t="s">
        <v>258</v>
      </c>
      <c r="E74" s="425" t="s">
        <v>305</v>
      </c>
      <c r="F74" s="425" t="s">
        <v>290</v>
      </c>
      <c r="G74" s="427" t="s">
        <v>123</v>
      </c>
      <c r="H74" s="425"/>
      <c r="I74" s="429"/>
      <c r="J74" s="431">
        <v>5</v>
      </c>
      <c r="K74" s="423" t="s">
        <v>414</v>
      </c>
      <c r="L74" s="431"/>
      <c r="M74" s="423"/>
      <c r="N74" s="421"/>
      <c r="O74" s="423"/>
      <c r="P74" s="421"/>
      <c r="Q74" s="423"/>
      <c r="R74" s="421"/>
      <c r="S74" s="423"/>
    </row>
    <row r="75" spans="1:19" ht="15.75" thickBot="1" x14ac:dyDescent="0.3">
      <c r="A75" s="422"/>
      <c r="B75" s="426"/>
      <c r="C75" s="426"/>
      <c r="D75" s="426"/>
      <c r="E75" s="426"/>
      <c r="F75" s="426"/>
      <c r="G75" s="428"/>
      <c r="H75" s="426"/>
      <c r="I75" s="430"/>
      <c r="J75" s="432"/>
      <c r="K75" s="424"/>
      <c r="L75" s="432"/>
      <c r="M75" s="424"/>
      <c r="N75" s="422"/>
      <c r="O75" s="424"/>
      <c r="P75" s="422"/>
      <c r="Q75" s="424"/>
      <c r="R75" s="422"/>
      <c r="S75" s="424"/>
    </row>
    <row r="76" spans="1:19" ht="228.75" thickBot="1" x14ac:dyDescent="0.3">
      <c r="A76" s="183" t="s">
        <v>425</v>
      </c>
      <c r="B76" s="184" t="s">
        <v>426</v>
      </c>
      <c r="C76" s="185" t="s">
        <v>260</v>
      </c>
      <c r="D76" s="185" t="s">
        <v>260</v>
      </c>
      <c r="E76" s="185" t="s">
        <v>260</v>
      </c>
      <c r="F76" s="185" t="s">
        <v>260</v>
      </c>
      <c r="G76" s="203" t="s">
        <v>260</v>
      </c>
      <c r="H76" s="185" t="s">
        <v>260</v>
      </c>
      <c r="I76" s="204" t="s">
        <v>260</v>
      </c>
      <c r="J76" s="203" t="s">
        <v>260</v>
      </c>
      <c r="K76" s="182"/>
      <c r="L76" s="203" t="s">
        <v>260</v>
      </c>
      <c r="M76" s="365"/>
      <c r="N76" s="185" t="s">
        <v>260</v>
      </c>
      <c r="O76" s="182"/>
      <c r="P76" s="185" t="s">
        <v>260</v>
      </c>
      <c r="Q76" s="182"/>
      <c r="R76" s="185" t="s">
        <v>260</v>
      </c>
      <c r="S76" s="182"/>
    </row>
    <row r="77" spans="1:19" ht="328.5" thickBot="1" x14ac:dyDescent="0.3">
      <c r="A77" s="183" t="s">
        <v>427</v>
      </c>
      <c r="B77" s="184" t="s">
        <v>428</v>
      </c>
      <c r="C77" s="185" t="s">
        <v>260</v>
      </c>
      <c r="D77" s="185" t="s">
        <v>260</v>
      </c>
      <c r="E77" s="185" t="s">
        <v>260</v>
      </c>
      <c r="F77" s="185" t="s">
        <v>260</v>
      </c>
      <c r="G77" s="203" t="s">
        <v>260</v>
      </c>
      <c r="H77" s="185" t="s">
        <v>260</v>
      </c>
      <c r="I77" s="204" t="s">
        <v>260</v>
      </c>
      <c r="J77" s="203" t="s">
        <v>260</v>
      </c>
      <c r="K77" s="182"/>
      <c r="L77" s="203" t="s">
        <v>260</v>
      </c>
      <c r="M77" s="365"/>
      <c r="N77" s="185" t="s">
        <v>260</v>
      </c>
      <c r="O77" s="182"/>
      <c r="P77" s="185" t="s">
        <v>260</v>
      </c>
      <c r="Q77" s="182"/>
      <c r="R77" s="185" t="s">
        <v>260</v>
      </c>
      <c r="S77" s="182"/>
    </row>
    <row r="78" spans="1:19" ht="171.75" thickBot="1" x14ac:dyDescent="0.3">
      <c r="A78" s="183" t="s">
        <v>306</v>
      </c>
      <c r="B78" s="184" t="s">
        <v>52</v>
      </c>
      <c r="C78" s="185" t="s">
        <v>260</v>
      </c>
      <c r="D78" s="185" t="s">
        <v>260</v>
      </c>
      <c r="E78" s="185" t="s">
        <v>260</v>
      </c>
      <c r="F78" s="185" t="s">
        <v>260</v>
      </c>
      <c r="G78" s="203" t="s">
        <v>260</v>
      </c>
      <c r="H78" s="185" t="s">
        <v>260</v>
      </c>
      <c r="I78" s="204" t="s">
        <v>260</v>
      </c>
      <c r="J78" s="203" t="s">
        <v>260</v>
      </c>
      <c r="K78" s="182"/>
      <c r="L78" s="203" t="s">
        <v>260</v>
      </c>
      <c r="M78" s="365"/>
      <c r="N78" s="185" t="s">
        <v>260</v>
      </c>
      <c r="O78" s="182"/>
      <c r="P78" s="185" t="s">
        <v>260</v>
      </c>
      <c r="Q78" s="182"/>
      <c r="R78" s="185" t="s">
        <v>260</v>
      </c>
      <c r="S78" s="182"/>
    </row>
    <row r="79" spans="1:19" ht="157.5" thickBot="1" x14ac:dyDescent="0.3">
      <c r="A79" s="183" t="s">
        <v>307</v>
      </c>
      <c r="B79" s="184" t="s">
        <v>54</v>
      </c>
      <c r="C79" s="185" t="s">
        <v>260</v>
      </c>
      <c r="D79" s="185" t="s">
        <v>260</v>
      </c>
      <c r="E79" s="185" t="s">
        <v>260</v>
      </c>
      <c r="F79" s="185" t="s">
        <v>260</v>
      </c>
      <c r="G79" s="203" t="s">
        <v>260</v>
      </c>
      <c r="H79" s="185" t="s">
        <v>260</v>
      </c>
      <c r="I79" s="204" t="s">
        <v>260</v>
      </c>
      <c r="J79" s="203" t="s">
        <v>260</v>
      </c>
      <c r="K79" s="182"/>
      <c r="L79" s="203" t="s">
        <v>260</v>
      </c>
      <c r="M79" s="365"/>
      <c r="N79" s="185" t="s">
        <v>260</v>
      </c>
      <c r="O79" s="182"/>
      <c r="P79" s="185" t="s">
        <v>260</v>
      </c>
      <c r="Q79" s="182"/>
      <c r="R79" s="185" t="s">
        <v>260</v>
      </c>
      <c r="S79" s="182"/>
    </row>
    <row r="80" spans="1:19" ht="228.75" thickBot="1" x14ac:dyDescent="0.3">
      <c r="A80" s="183" t="s">
        <v>308</v>
      </c>
      <c r="B80" s="184" t="s">
        <v>429</v>
      </c>
      <c r="C80" s="185" t="s">
        <v>260</v>
      </c>
      <c r="D80" s="185" t="s">
        <v>260</v>
      </c>
      <c r="E80" s="185" t="s">
        <v>260</v>
      </c>
      <c r="F80" s="185" t="s">
        <v>260</v>
      </c>
      <c r="G80" s="203" t="s">
        <v>260</v>
      </c>
      <c r="H80" s="185" t="s">
        <v>260</v>
      </c>
      <c r="I80" s="204" t="s">
        <v>260</v>
      </c>
      <c r="J80" s="203" t="s">
        <v>260</v>
      </c>
      <c r="K80" s="182"/>
      <c r="L80" s="203" t="s">
        <v>260</v>
      </c>
      <c r="M80" s="365"/>
      <c r="N80" s="185" t="s">
        <v>260</v>
      </c>
      <c r="O80" s="182"/>
      <c r="P80" s="185" t="s">
        <v>260</v>
      </c>
      <c r="Q80" s="182"/>
      <c r="R80" s="185" t="s">
        <v>260</v>
      </c>
      <c r="S80" s="182"/>
    </row>
    <row r="81" spans="1:19" ht="86.25" thickBot="1" x14ac:dyDescent="0.3">
      <c r="A81" s="183" t="s">
        <v>430</v>
      </c>
      <c r="B81" s="184" t="s">
        <v>431</v>
      </c>
      <c r="C81" s="185" t="s">
        <v>260</v>
      </c>
      <c r="D81" s="185" t="s">
        <v>260</v>
      </c>
      <c r="E81" s="185" t="s">
        <v>260</v>
      </c>
      <c r="F81" s="185" t="s">
        <v>260</v>
      </c>
      <c r="G81" s="203" t="s">
        <v>260</v>
      </c>
      <c r="H81" s="185" t="s">
        <v>260</v>
      </c>
      <c r="I81" s="204" t="s">
        <v>260</v>
      </c>
      <c r="J81" s="203" t="s">
        <v>260</v>
      </c>
      <c r="K81" s="182"/>
      <c r="L81" s="203" t="s">
        <v>260</v>
      </c>
      <c r="M81" s="365"/>
      <c r="N81" s="185" t="s">
        <v>260</v>
      </c>
      <c r="O81" s="182"/>
      <c r="P81" s="185" t="s">
        <v>260</v>
      </c>
      <c r="Q81" s="182"/>
      <c r="R81" s="185" t="s">
        <v>260</v>
      </c>
      <c r="S81" s="182"/>
    </row>
    <row r="82" spans="1:19" ht="214.5" thickBot="1" x14ac:dyDescent="0.3">
      <c r="A82" s="183" t="s">
        <v>432</v>
      </c>
      <c r="B82" s="184" t="s">
        <v>67</v>
      </c>
      <c r="C82" s="185" t="s">
        <v>260</v>
      </c>
      <c r="D82" s="185" t="s">
        <v>260</v>
      </c>
      <c r="E82" s="185" t="s">
        <v>260</v>
      </c>
      <c r="F82" s="185" t="s">
        <v>260</v>
      </c>
      <c r="G82" s="203" t="s">
        <v>260</v>
      </c>
      <c r="H82" s="185" t="s">
        <v>260</v>
      </c>
      <c r="I82" s="204" t="s">
        <v>260</v>
      </c>
      <c r="J82" s="203" t="s">
        <v>260</v>
      </c>
      <c r="K82" s="182"/>
      <c r="L82" s="203" t="s">
        <v>260</v>
      </c>
      <c r="M82" s="365"/>
      <c r="N82" s="185" t="s">
        <v>260</v>
      </c>
      <c r="O82" s="182"/>
      <c r="P82" s="185" t="s">
        <v>260</v>
      </c>
      <c r="Q82" s="182"/>
      <c r="R82" s="185" t="s">
        <v>260</v>
      </c>
      <c r="S82" s="182"/>
    </row>
    <row r="83" spans="1:19" ht="342.75" thickBot="1" x14ac:dyDescent="0.3">
      <c r="A83" s="183" t="s">
        <v>311</v>
      </c>
      <c r="B83" s="184" t="s">
        <v>69</v>
      </c>
      <c r="C83" s="185" t="s">
        <v>260</v>
      </c>
      <c r="D83" s="185" t="s">
        <v>260</v>
      </c>
      <c r="E83" s="185" t="s">
        <v>260</v>
      </c>
      <c r="F83" s="185" t="s">
        <v>260</v>
      </c>
      <c r="G83" s="203" t="s">
        <v>260</v>
      </c>
      <c r="H83" s="185" t="s">
        <v>260</v>
      </c>
      <c r="I83" s="204" t="s">
        <v>260</v>
      </c>
      <c r="J83" s="203" t="s">
        <v>260</v>
      </c>
      <c r="K83" s="182"/>
      <c r="L83" s="203" t="s">
        <v>260</v>
      </c>
      <c r="M83" s="365"/>
      <c r="N83" s="185" t="s">
        <v>260</v>
      </c>
      <c r="O83" s="182"/>
      <c r="P83" s="185" t="s">
        <v>260</v>
      </c>
      <c r="Q83" s="182"/>
      <c r="R83" s="185" t="s">
        <v>260</v>
      </c>
      <c r="S83" s="182"/>
    </row>
    <row r="84" spans="1:19" ht="171.75" thickBot="1" x14ac:dyDescent="0.3">
      <c r="A84" s="183" t="s">
        <v>70</v>
      </c>
      <c r="B84" s="184" t="s">
        <v>71</v>
      </c>
      <c r="C84" s="185" t="s">
        <v>260</v>
      </c>
      <c r="D84" s="185" t="s">
        <v>260</v>
      </c>
      <c r="E84" s="185" t="s">
        <v>260</v>
      </c>
      <c r="F84" s="185" t="s">
        <v>260</v>
      </c>
      <c r="G84" s="203" t="s">
        <v>260</v>
      </c>
      <c r="H84" s="185" t="s">
        <v>260</v>
      </c>
      <c r="I84" s="204" t="s">
        <v>260</v>
      </c>
      <c r="J84" s="203" t="s">
        <v>260</v>
      </c>
      <c r="K84" s="182"/>
      <c r="L84" s="203" t="s">
        <v>260</v>
      </c>
      <c r="M84" s="365"/>
      <c r="N84" s="185" t="s">
        <v>260</v>
      </c>
      <c r="O84" s="182"/>
      <c r="P84" s="185" t="s">
        <v>260</v>
      </c>
      <c r="Q84" s="182"/>
      <c r="R84" s="185" t="s">
        <v>260</v>
      </c>
      <c r="S84" s="182"/>
    </row>
    <row r="85" spans="1:19" ht="157.5" thickBot="1" x14ac:dyDescent="0.3">
      <c r="A85" s="183" t="s">
        <v>433</v>
      </c>
      <c r="B85" s="184" t="s">
        <v>434</v>
      </c>
      <c r="C85" s="185" t="s">
        <v>260</v>
      </c>
      <c r="D85" s="185" t="s">
        <v>260</v>
      </c>
      <c r="E85" s="185" t="s">
        <v>260</v>
      </c>
      <c r="F85" s="185" t="s">
        <v>260</v>
      </c>
      <c r="G85" s="203" t="s">
        <v>260</v>
      </c>
      <c r="H85" s="185" t="s">
        <v>260</v>
      </c>
      <c r="I85" s="204" t="s">
        <v>260</v>
      </c>
      <c r="J85" s="203" t="s">
        <v>260</v>
      </c>
      <c r="K85" s="182"/>
      <c r="L85" s="203" t="s">
        <v>260</v>
      </c>
      <c r="M85" s="365"/>
      <c r="N85" s="185" t="s">
        <v>260</v>
      </c>
      <c r="O85" s="182"/>
      <c r="P85" s="185" t="s">
        <v>260</v>
      </c>
      <c r="Q85" s="182"/>
      <c r="R85" s="185" t="s">
        <v>260</v>
      </c>
      <c r="S85" s="182"/>
    </row>
    <row r="86" spans="1:19" ht="157.5" thickBot="1" x14ac:dyDescent="0.3">
      <c r="A86" s="183" t="s">
        <v>435</v>
      </c>
      <c r="B86" s="184" t="s">
        <v>75</v>
      </c>
      <c r="C86" s="185" t="s">
        <v>260</v>
      </c>
      <c r="D86" s="185" t="s">
        <v>260</v>
      </c>
      <c r="E86" s="185" t="s">
        <v>260</v>
      </c>
      <c r="F86" s="185" t="s">
        <v>260</v>
      </c>
      <c r="G86" s="203" t="s">
        <v>260</v>
      </c>
      <c r="H86" s="185" t="s">
        <v>260</v>
      </c>
      <c r="I86" s="204" t="s">
        <v>260</v>
      </c>
      <c r="J86" s="203" t="s">
        <v>260</v>
      </c>
      <c r="K86" s="182"/>
      <c r="L86" s="203" t="s">
        <v>260</v>
      </c>
      <c r="M86" s="365"/>
      <c r="N86" s="185" t="s">
        <v>260</v>
      </c>
      <c r="O86" s="182"/>
      <c r="P86" s="185" t="s">
        <v>260</v>
      </c>
      <c r="Q86" s="182"/>
      <c r="R86" s="185" t="s">
        <v>260</v>
      </c>
      <c r="S86" s="182"/>
    </row>
    <row r="87" spans="1:19" ht="100.5" thickBot="1" x14ac:dyDescent="0.3">
      <c r="A87" s="183" t="s">
        <v>436</v>
      </c>
      <c r="B87" s="184" t="s">
        <v>77</v>
      </c>
      <c r="C87" s="185" t="s">
        <v>260</v>
      </c>
      <c r="D87" s="185" t="s">
        <v>260</v>
      </c>
      <c r="E87" s="185" t="s">
        <v>260</v>
      </c>
      <c r="F87" s="185" t="s">
        <v>260</v>
      </c>
      <c r="G87" s="203" t="s">
        <v>260</v>
      </c>
      <c r="H87" s="185" t="s">
        <v>260</v>
      </c>
      <c r="I87" s="204" t="s">
        <v>260</v>
      </c>
      <c r="J87" s="203" t="s">
        <v>260</v>
      </c>
      <c r="K87" s="182"/>
      <c r="L87" s="203" t="s">
        <v>260</v>
      </c>
      <c r="M87" s="365"/>
      <c r="N87" s="185" t="s">
        <v>260</v>
      </c>
      <c r="O87" s="182"/>
      <c r="P87" s="185" t="s">
        <v>260</v>
      </c>
      <c r="Q87" s="182"/>
      <c r="R87" s="185" t="s">
        <v>260</v>
      </c>
      <c r="S87" s="182"/>
    </row>
    <row r="88" spans="1:19" ht="157.5" thickBot="1" x14ac:dyDescent="0.3">
      <c r="A88" s="183" t="s">
        <v>312</v>
      </c>
      <c r="B88" s="184" t="s">
        <v>79</v>
      </c>
      <c r="C88" s="185" t="s">
        <v>260</v>
      </c>
      <c r="D88" s="185" t="s">
        <v>260</v>
      </c>
      <c r="E88" s="185" t="s">
        <v>260</v>
      </c>
      <c r="F88" s="185" t="s">
        <v>260</v>
      </c>
      <c r="G88" s="203" t="s">
        <v>260</v>
      </c>
      <c r="H88" s="185" t="s">
        <v>260</v>
      </c>
      <c r="I88" s="204" t="s">
        <v>260</v>
      </c>
      <c r="J88" s="203" t="s">
        <v>260</v>
      </c>
      <c r="K88" s="182"/>
      <c r="L88" s="203" t="s">
        <v>260</v>
      </c>
      <c r="M88" s="365"/>
      <c r="N88" s="185" t="s">
        <v>260</v>
      </c>
      <c r="O88" s="182"/>
      <c r="P88" s="185" t="s">
        <v>260</v>
      </c>
      <c r="Q88" s="182"/>
      <c r="R88" s="185" t="s">
        <v>260</v>
      </c>
      <c r="S88" s="182"/>
    </row>
    <row r="89" spans="1:19" ht="129" thickBot="1" x14ac:dyDescent="0.3">
      <c r="A89" s="183" t="s">
        <v>80</v>
      </c>
      <c r="B89" s="184" t="s">
        <v>81</v>
      </c>
      <c r="C89" s="185" t="s">
        <v>260</v>
      </c>
      <c r="D89" s="185" t="s">
        <v>260</v>
      </c>
      <c r="E89" s="185" t="s">
        <v>260</v>
      </c>
      <c r="F89" s="185" t="s">
        <v>260</v>
      </c>
      <c r="G89" s="203" t="s">
        <v>260</v>
      </c>
      <c r="H89" s="185" t="s">
        <v>260</v>
      </c>
      <c r="I89" s="204" t="s">
        <v>260</v>
      </c>
      <c r="J89" s="203" t="s">
        <v>260</v>
      </c>
      <c r="K89" s="182"/>
      <c r="L89" s="203" t="s">
        <v>260</v>
      </c>
      <c r="M89" s="365"/>
      <c r="N89" s="185" t="s">
        <v>260</v>
      </c>
      <c r="O89" s="182"/>
      <c r="P89" s="185" t="s">
        <v>260</v>
      </c>
      <c r="Q89" s="182"/>
      <c r="R89" s="185" t="s">
        <v>260</v>
      </c>
      <c r="S89" s="182"/>
    </row>
    <row r="90" spans="1:19" ht="243" thickBot="1" x14ac:dyDescent="0.3">
      <c r="A90" s="183" t="s">
        <v>437</v>
      </c>
      <c r="B90" s="184" t="s">
        <v>83</v>
      </c>
      <c r="C90" s="185" t="s">
        <v>260</v>
      </c>
      <c r="D90" s="185" t="s">
        <v>260</v>
      </c>
      <c r="E90" s="185" t="s">
        <v>260</v>
      </c>
      <c r="F90" s="185" t="s">
        <v>260</v>
      </c>
      <c r="G90" s="203" t="s">
        <v>260</v>
      </c>
      <c r="H90" s="185" t="s">
        <v>260</v>
      </c>
      <c r="I90" s="204" t="s">
        <v>260</v>
      </c>
      <c r="J90" s="203" t="s">
        <v>260</v>
      </c>
      <c r="K90" s="182"/>
      <c r="L90" s="203" t="s">
        <v>260</v>
      </c>
      <c r="M90" s="365"/>
      <c r="N90" s="185" t="s">
        <v>260</v>
      </c>
      <c r="O90" s="182"/>
      <c r="P90" s="185" t="s">
        <v>260</v>
      </c>
      <c r="Q90" s="182"/>
      <c r="R90" s="185" t="s">
        <v>260</v>
      </c>
      <c r="S90" s="182"/>
    </row>
    <row r="91" spans="1:19" ht="214.5" thickBot="1" x14ac:dyDescent="0.3">
      <c r="A91" s="183" t="s">
        <v>438</v>
      </c>
      <c r="B91" s="184" t="s">
        <v>439</v>
      </c>
      <c r="C91" s="185" t="s">
        <v>260</v>
      </c>
      <c r="D91" s="185" t="s">
        <v>260</v>
      </c>
      <c r="E91" s="185" t="s">
        <v>260</v>
      </c>
      <c r="F91" s="185" t="s">
        <v>260</v>
      </c>
      <c r="G91" s="203" t="s">
        <v>260</v>
      </c>
      <c r="H91" s="185" t="s">
        <v>260</v>
      </c>
      <c r="I91" s="204" t="s">
        <v>260</v>
      </c>
      <c r="J91" s="203" t="s">
        <v>260</v>
      </c>
      <c r="K91" s="182"/>
      <c r="L91" s="203" t="s">
        <v>260</v>
      </c>
      <c r="M91" s="365"/>
      <c r="N91" s="185" t="s">
        <v>260</v>
      </c>
      <c r="O91" s="182"/>
      <c r="P91" s="185" t="s">
        <v>260</v>
      </c>
      <c r="Q91" s="182"/>
      <c r="R91" s="185" t="s">
        <v>260</v>
      </c>
      <c r="S91" s="182"/>
    </row>
    <row r="92" spans="1:19" ht="300" thickBot="1" x14ac:dyDescent="0.3">
      <c r="A92" s="183" t="s">
        <v>440</v>
      </c>
      <c r="B92" s="184" t="s">
        <v>441</v>
      </c>
      <c r="C92" s="185" t="s">
        <v>260</v>
      </c>
      <c r="D92" s="185" t="s">
        <v>260</v>
      </c>
      <c r="E92" s="185" t="s">
        <v>260</v>
      </c>
      <c r="F92" s="185" t="s">
        <v>260</v>
      </c>
      <c r="G92" s="203" t="s">
        <v>260</v>
      </c>
      <c r="H92" s="185" t="s">
        <v>260</v>
      </c>
      <c r="I92" s="204" t="s">
        <v>260</v>
      </c>
      <c r="J92" s="203" t="s">
        <v>260</v>
      </c>
      <c r="K92" s="182"/>
      <c r="L92" s="203" t="s">
        <v>260</v>
      </c>
      <c r="M92" s="365"/>
      <c r="N92" s="185" t="s">
        <v>260</v>
      </c>
      <c r="O92" s="182"/>
      <c r="P92" s="185" t="s">
        <v>260</v>
      </c>
      <c r="Q92" s="182"/>
      <c r="R92" s="185" t="s">
        <v>260</v>
      </c>
      <c r="S92" s="182"/>
    </row>
    <row r="93" spans="1:19" ht="214.5" thickBot="1" x14ac:dyDescent="0.3">
      <c r="A93" s="183" t="s">
        <v>442</v>
      </c>
      <c r="B93" s="184" t="s">
        <v>89</v>
      </c>
      <c r="C93" s="185" t="s">
        <v>260</v>
      </c>
      <c r="D93" s="185" t="s">
        <v>260</v>
      </c>
      <c r="E93" s="185" t="s">
        <v>260</v>
      </c>
      <c r="F93" s="185" t="s">
        <v>260</v>
      </c>
      <c r="G93" s="203" t="s">
        <v>260</v>
      </c>
      <c r="H93" s="185" t="s">
        <v>260</v>
      </c>
      <c r="I93" s="204" t="s">
        <v>260</v>
      </c>
      <c r="J93" s="203" t="s">
        <v>260</v>
      </c>
      <c r="K93" s="182"/>
      <c r="L93" s="203" t="s">
        <v>260</v>
      </c>
      <c r="M93" s="365"/>
      <c r="N93" s="185" t="s">
        <v>260</v>
      </c>
      <c r="O93" s="182"/>
      <c r="P93" s="185" t="s">
        <v>260</v>
      </c>
      <c r="Q93" s="182"/>
      <c r="R93" s="185" t="s">
        <v>260</v>
      </c>
      <c r="S93" s="182"/>
    </row>
    <row r="94" spans="1:19" ht="114.75" thickBot="1" x14ac:dyDescent="0.3">
      <c r="A94" s="183" t="s">
        <v>90</v>
      </c>
      <c r="B94" s="184" t="s">
        <v>91</v>
      </c>
      <c r="C94" s="185" t="s">
        <v>260</v>
      </c>
      <c r="D94" s="185" t="s">
        <v>260</v>
      </c>
      <c r="E94" s="185" t="s">
        <v>260</v>
      </c>
      <c r="F94" s="185" t="s">
        <v>260</v>
      </c>
      <c r="G94" s="203" t="s">
        <v>260</v>
      </c>
      <c r="H94" s="185" t="s">
        <v>260</v>
      </c>
      <c r="I94" s="204" t="s">
        <v>260</v>
      </c>
      <c r="J94" s="203" t="s">
        <v>260</v>
      </c>
      <c r="K94" s="182"/>
      <c r="L94" s="203" t="s">
        <v>260</v>
      </c>
      <c r="M94" s="365"/>
      <c r="N94" s="185" t="s">
        <v>260</v>
      </c>
      <c r="O94" s="182"/>
      <c r="P94" s="185" t="s">
        <v>260</v>
      </c>
      <c r="Q94" s="182"/>
      <c r="R94" s="185" t="s">
        <v>260</v>
      </c>
      <c r="S94" s="182"/>
    </row>
    <row r="95" spans="1:19" ht="86.25" thickBot="1" x14ac:dyDescent="0.3">
      <c r="A95" s="183" t="s">
        <v>92</v>
      </c>
      <c r="B95" s="184" t="s">
        <v>93</v>
      </c>
      <c r="C95" s="185" t="s">
        <v>260</v>
      </c>
      <c r="D95" s="185" t="s">
        <v>260</v>
      </c>
      <c r="E95" s="185" t="s">
        <v>260</v>
      </c>
      <c r="F95" s="185" t="s">
        <v>260</v>
      </c>
      <c r="G95" s="203" t="s">
        <v>260</v>
      </c>
      <c r="H95" s="185" t="s">
        <v>260</v>
      </c>
      <c r="I95" s="204" t="s">
        <v>260</v>
      </c>
      <c r="J95" s="203" t="s">
        <v>260</v>
      </c>
      <c r="K95" s="182"/>
      <c r="L95" s="203" t="s">
        <v>260</v>
      </c>
      <c r="M95" s="365"/>
      <c r="N95" s="185" t="s">
        <v>260</v>
      </c>
      <c r="O95" s="182"/>
      <c r="P95" s="185" t="s">
        <v>260</v>
      </c>
      <c r="Q95" s="182"/>
      <c r="R95" s="185" t="s">
        <v>260</v>
      </c>
      <c r="S95" s="182"/>
    </row>
    <row r="96" spans="1:19" ht="165.75" thickBot="1" x14ac:dyDescent="0.3">
      <c r="A96" s="187" t="s">
        <v>313</v>
      </c>
      <c r="B96" s="185" t="s">
        <v>443</v>
      </c>
      <c r="C96" s="185" t="s">
        <v>119</v>
      </c>
      <c r="D96" s="185" t="s">
        <v>315</v>
      </c>
      <c r="E96" s="185" t="s">
        <v>121</v>
      </c>
      <c r="F96" s="185" t="s">
        <v>337</v>
      </c>
      <c r="G96" s="203" t="s">
        <v>123</v>
      </c>
      <c r="H96" s="181"/>
      <c r="I96" s="202"/>
      <c r="J96" s="203">
        <v>26</v>
      </c>
      <c r="K96" s="186" t="s">
        <v>444</v>
      </c>
      <c r="L96" s="296"/>
      <c r="M96" s="365"/>
      <c r="N96" s="181"/>
      <c r="O96" s="182"/>
      <c r="P96" s="181"/>
      <c r="Q96" s="182"/>
      <c r="R96" s="181"/>
      <c r="S96" s="182"/>
    </row>
    <row r="97" spans="1:19" ht="180.75" thickBot="1" x14ac:dyDescent="0.3">
      <c r="A97" s="187" t="s">
        <v>321</v>
      </c>
      <c r="B97" s="185" t="s">
        <v>445</v>
      </c>
      <c r="C97" s="185" t="s">
        <v>119</v>
      </c>
      <c r="D97" s="185" t="s">
        <v>315</v>
      </c>
      <c r="E97" s="185" t="s">
        <v>121</v>
      </c>
      <c r="F97" s="185" t="s">
        <v>337</v>
      </c>
      <c r="G97" s="203" t="s">
        <v>123</v>
      </c>
      <c r="H97" s="181"/>
      <c r="I97" s="202"/>
      <c r="J97" s="203">
        <v>26</v>
      </c>
      <c r="K97" s="186" t="s">
        <v>444</v>
      </c>
      <c r="L97" s="296"/>
      <c r="M97" s="365"/>
      <c r="N97" s="181"/>
      <c r="O97" s="182"/>
      <c r="P97" s="181"/>
      <c r="Q97" s="182"/>
      <c r="R97" s="181"/>
      <c r="S97" s="182"/>
    </row>
    <row r="98" spans="1:19" ht="240.75" thickBot="1" x14ac:dyDescent="0.3">
      <c r="A98" s="187" t="s">
        <v>323</v>
      </c>
      <c r="B98" s="185" t="s">
        <v>446</v>
      </c>
      <c r="C98" s="185" t="s">
        <v>209</v>
      </c>
      <c r="D98" s="185" t="s">
        <v>315</v>
      </c>
      <c r="E98" s="185" t="s">
        <v>263</v>
      </c>
      <c r="F98" s="185" t="s">
        <v>337</v>
      </c>
      <c r="G98" s="203" t="s">
        <v>123</v>
      </c>
      <c r="H98" s="185"/>
      <c r="I98" s="204"/>
      <c r="J98" s="203">
        <v>26</v>
      </c>
      <c r="K98" s="186" t="s">
        <v>444</v>
      </c>
      <c r="L98" s="203"/>
      <c r="M98" s="186"/>
      <c r="N98" s="185"/>
      <c r="O98" s="186"/>
      <c r="P98" s="185"/>
      <c r="Q98" s="186"/>
      <c r="R98" s="185"/>
      <c r="S98" s="186"/>
    </row>
    <row r="99" spans="1:19" ht="120.75" thickBot="1" x14ac:dyDescent="0.3">
      <c r="A99" s="187" t="s">
        <v>325</v>
      </c>
      <c r="B99" s="185" t="s">
        <v>447</v>
      </c>
      <c r="C99" s="185" t="s">
        <v>220</v>
      </c>
      <c r="D99" s="185" t="s">
        <v>315</v>
      </c>
      <c r="E99" s="185" t="s">
        <v>279</v>
      </c>
      <c r="F99" s="185" t="s">
        <v>337</v>
      </c>
      <c r="G99" s="203" t="s">
        <v>123</v>
      </c>
      <c r="H99" s="185"/>
      <c r="I99" s="204"/>
      <c r="J99" s="203">
        <v>26</v>
      </c>
      <c r="K99" s="186" t="s">
        <v>444</v>
      </c>
      <c r="L99" s="203"/>
      <c r="M99" s="186"/>
      <c r="N99" s="185"/>
      <c r="O99" s="186"/>
      <c r="P99" s="185"/>
      <c r="Q99" s="186"/>
      <c r="R99" s="185"/>
      <c r="S99" s="186"/>
    </row>
    <row r="100" spans="1:19" ht="75.75" thickBot="1" x14ac:dyDescent="0.3">
      <c r="A100" s="187" t="s">
        <v>328</v>
      </c>
      <c r="B100" s="185" t="s">
        <v>326</v>
      </c>
      <c r="C100" s="185" t="s">
        <v>448</v>
      </c>
      <c r="D100" s="185" t="s">
        <v>315</v>
      </c>
      <c r="E100" s="185" t="s">
        <v>409</v>
      </c>
      <c r="F100" s="185" t="s">
        <v>337</v>
      </c>
      <c r="G100" s="203" t="s">
        <v>123</v>
      </c>
      <c r="H100" s="181"/>
      <c r="I100" s="202"/>
      <c r="J100" s="203">
        <v>26</v>
      </c>
      <c r="K100" s="186" t="s">
        <v>444</v>
      </c>
      <c r="L100" s="296"/>
      <c r="M100" s="365"/>
      <c r="N100" s="181"/>
      <c r="O100" s="182"/>
      <c r="P100" s="181"/>
      <c r="Q100" s="182"/>
      <c r="R100" s="181"/>
      <c r="S100" s="182"/>
    </row>
    <row r="101" spans="1:19" ht="105.75" thickBot="1" x14ac:dyDescent="0.3">
      <c r="A101" s="187" t="s">
        <v>331</v>
      </c>
      <c r="B101" s="185" t="s">
        <v>449</v>
      </c>
      <c r="C101" s="185" t="s">
        <v>330</v>
      </c>
      <c r="D101" s="185" t="s">
        <v>315</v>
      </c>
      <c r="E101" s="185" t="s">
        <v>268</v>
      </c>
      <c r="F101" s="185" t="s">
        <v>337</v>
      </c>
      <c r="G101" s="203" t="s">
        <v>123</v>
      </c>
      <c r="H101" s="181"/>
      <c r="I101" s="202"/>
      <c r="J101" s="203">
        <v>26</v>
      </c>
      <c r="K101" s="186" t="s">
        <v>444</v>
      </c>
      <c r="L101" s="296"/>
      <c r="M101" s="365"/>
      <c r="N101" s="181"/>
      <c r="O101" s="182"/>
      <c r="P101" s="181"/>
      <c r="Q101" s="182"/>
      <c r="R101" s="181"/>
      <c r="S101" s="182"/>
    </row>
    <row r="102" spans="1:19" ht="90.75" thickBot="1" x14ac:dyDescent="0.3">
      <c r="A102" s="187" t="s">
        <v>334</v>
      </c>
      <c r="B102" s="185" t="s">
        <v>450</v>
      </c>
      <c r="C102" s="185" t="s">
        <v>389</v>
      </c>
      <c r="D102" s="185" t="s">
        <v>315</v>
      </c>
      <c r="E102" s="185" t="s">
        <v>199</v>
      </c>
      <c r="F102" s="185" t="s">
        <v>337</v>
      </c>
      <c r="G102" s="203" t="s">
        <v>123</v>
      </c>
      <c r="H102" s="181"/>
      <c r="I102" s="202"/>
      <c r="J102" s="203">
        <v>26</v>
      </c>
      <c r="K102" s="186" t="s">
        <v>444</v>
      </c>
      <c r="L102" s="296"/>
      <c r="M102" s="365"/>
      <c r="N102" s="181"/>
      <c r="O102" s="182"/>
      <c r="P102" s="181"/>
      <c r="Q102" s="182"/>
      <c r="R102" s="181"/>
      <c r="S102" s="182"/>
    </row>
    <row r="103" spans="1:19" ht="105.75" thickBot="1" x14ac:dyDescent="0.3">
      <c r="A103" s="190" t="s">
        <v>451</v>
      </c>
      <c r="B103" s="191" t="s">
        <v>335</v>
      </c>
      <c r="C103" s="191" t="s">
        <v>178</v>
      </c>
      <c r="D103" s="191" t="s">
        <v>315</v>
      </c>
      <c r="E103" s="191" t="s">
        <v>305</v>
      </c>
      <c r="F103" s="191" t="s">
        <v>337</v>
      </c>
      <c r="G103" s="356" t="s">
        <v>123</v>
      </c>
      <c r="H103" s="191"/>
      <c r="I103" s="359"/>
      <c r="J103" s="356">
        <v>26</v>
      </c>
      <c r="K103" s="192" t="s">
        <v>444</v>
      </c>
      <c r="L103" s="356"/>
      <c r="M103" s="192"/>
      <c r="N103" s="191"/>
      <c r="O103" s="192"/>
      <c r="P103" s="191"/>
      <c r="Q103" s="192"/>
      <c r="R103" s="191"/>
      <c r="S103" s="192"/>
    </row>
    <row r="104" spans="1:19" ht="16.5" thickTop="1" x14ac:dyDescent="0.25">
      <c r="A104" s="193"/>
    </row>
  </sheetData>
  <mergeCells count="76">
    <mergeCell ref="S62:S63"/>
    <mergeCell ref="N62:N63"/>
    <mergeCell ref="O62:O63"/>
    <mergeCell ref="P62:P63"/>
    <mergeCell ref="Q62:Q63"/>
    <mergeCell ref="A66:A67"/>
    <mergeCell ref="B66:B67"/>
    <mergeCell ref="C66:C67"/>
    <mergeCell ref="D66:D67"/>
    <mergeCell ref="E66:E67"/>
    <mergeCell ref="F66:F67"/>
    <mergeCell ref="G66:G67"/>
    <mergeCell ref="H66:H67"/>
    <mergeCell ref="L62:L63"/>
    <mergeCell ref="M62:M63"/>
    <mergeCell ref="J62:J63"/>
    <mergeCell ref="K62:K63"/>
    <mergeCell ref="A62:A63"/>
    <mergeCell ref="F62:F63"/>
    <mergeCell ref="G62:G63"/>
    <mergeCell ref="H62:H63"/>
    <mergeCell ref="I62:I63"/>
    <mergeCell ref="B62:B63"/>
    <mergeCell ref="C62:C63"/>
    <mergeCell ref="D62:D63"/>
    <mergeCell ref="E62:E63"/>
    <mergeCell ref="O66:O67"/>
    <mergeCell ref="P66:P67"/>
    <mergeCell ref="Q66:Q67"/>
    <mergeCell ref="R66:R67"/>
    <mergeCell ref="R62:R63"/>
    <mergeCell ref="S66:S67"/>
    <mergeCell ref="A68:A69"/>
    <mergeCell ref="B68:B69"/>
    <mergeCell ref="C68:C69"/>
    <mergeCell ref="D68:D69"/>
    <mergeCell ref="E68:E69"/>
    <mergeCell ref="I66:I67"/>
    <mergeCell ref="J66:J67"/>
    <mergeCell ref="K66:K67"/>
    <mergeCell ref="L66:L67"/>
    <mergeCell ref="M66:M67"/>
    <mergeCell ref="N66:N67"/>
    <mergeCell ref="R68:R69"/>
    <mergeCell ref="S68:S69"/>
    <mergeCell ref="N68:N69"/>
    <mergeCell ref="O68:O69"/>
    <mergeCell ref="K74:K75"/>
    <mergeCell ref="L74:L75"/>
    <mergeCell ref="M74:M75"/>
    <mergeCell ref="A74:A75"/>
    <mergeCell ref="B74:B75"/>
    <mergeCell ref="C74:C75"/>
    <mergeCell ref="D74:D75"/>
    <mergeCell ref="E74:E75"/>
    <mergeCell ref="S74:S75"/>
    <mergeCell ref="P68:P69"/>
    <mergeCell ref="Q68:Q69"/>
    <mergeCell ref="F68:F69"/>
    <mergeCell ref="G68:G69"/>
    <mergeCell ref="H68:H69"/>
    <mergeCell ref="I68:I69"/>
    <mergeCell ref="J68:J69"/>
    <mergeCell ref="K68:K69"/>
    <mergeCell ref="F74:F75"/>
    <mergeCell ref="G74:G75"/>
    <mergeCell ref="H74:H75"/>
    <mergeCell ref="L68:L69"/>
    <mergeCell ref="M68:M69"/>
    <mergeCell ref="I74:I75"/>
    <mergeCell ref="J74:J75"/>
    <mergeCell ref="N74:N75"/>
    <mergeCell ref="O74:O75"/>
    <mergeCell ref="P74:P75"/>
    <mergeCell ref="Q74:Q75"/>
    <mergeCell ref="R74:R75"/>
  </mergeCells>
  <pageMargins left="0.7" right="0.7" top="0.75" bottom="0.75" header="0.3" footer="0.3"/>
  <pageSetup paperSize="9" scale="74" fitToHeight="0"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02"/>
  <sheetViews>
    <sheetView view="pageBreakPreview" topLeftCell="A54" zoomScaleNormal="100" zoomScaleSheetLayoutView="100" workbookViewId="0">
      <selection activeCell="O56" sqref="O56"/>
    </sheetView>
  </sheetViews>
  <sheetFormatPr defaultRowHeight="15" x14ac:dyDescent="0.25"/>
  <cols>
    <col min="1" max="1" width="9.140625" style="197"/>
    <col min="2" max="2" width="15.42578125" style="197" customWidth="1"/>
    <col min="3" max="6" width="9.140625" style="197"/>
    <col min="7" max="10" width="9.140625" style="198"/>
    <col min="11" max="11" width="9.140625" style="197"/>
    <col min="12" max="13" width="9.140625" style="198"/>
    <col min="14" max="14" width="9" style="197" customWidth="1"/>
    <col min="15" max="16" width="9.140625" style="198"/>
    <col min="17" max="17" width="9.140625" style="197"/>
    <col min="18" max="19" width="9.140625" style="198"/>
    <col min="20" max="20" width="9.140625" style="197"/>
    <col min="21" max="22" width="9.140625" style="198"/>
    <col min="23" max="23" width="9.140625" style="197"/>
    <col min="24" max="24" width="9.140625" style="198"/>
    <col min="25" max="16384" width="9.140625" style="197"/>
  </cols>
  <sheetData>
    <row r="1" spans="1:24" ht="16.5" thickBot="1" x14ac:dyDescent="0.3">
      <c r="A1" s="175" t="s">
        <v>452</v>
      </c>
    </row>
    <row r="2" spans="1:24" ht="170.25" customHeight="1" thickTop="1" x14ac:dyDescent="0.25">
      <c r="A2" s="443" t="s">
        <v>10</v>
      </c>
      <c r="B2" s="445" t="s">
        <v>99</v>
      </c>
      <c r="C2" s="445" t="s">
        <v>100</v>
      </c>
      <c r="D2" s="445" t="s">
        <v>101</v>
      </c>
      <c r="E2" s="445" t="s">
        <v>102</v>
      </c>
      <c r="F2" s="445" t="s">
        <v>356</v>
      </c>
      <c r="G2" s="445" t="s">
        <v>357</v>
      </c>
      <c r="H2" s="445" t="s">
        <v>124</v>
      </c>
      <c r="I2" s="441" t="s">
        <v>245</v>
      </c>
      <c r="J2" s="443" t="s">
        <v>453</v>
      </c>
      <c r="K2" s="445" t="s">
        <v>454</v>
      </c>
      <c r="L2" s="441" t="s">
        <v>455</v>
      </c>
      <c r="M2" s="443" t="s">
        <v>362</v>
      </c>
      <c r="N2" s="445" t="s">
        <v>456</v>
      </c>
      <c r="O2" s="441" t="s">
        <v>457</v>
      </c>
      <c r="P2" s="443" t="s">
        <v>364</v>
      </c>
      <c r="Q2" s="445" t="s">
        <v>458</v>
      </c>
      <c r="R2" s="441" t="s">
        <v>459</v>
      </c>
      <c r="S2" s="443" t="s">
        <v>366</v>
      </c>
      <c r="T2" s="445" t="s">
        <v>460</v>
      </c>
      <c r="U2" s="441" t="s">
        <v>461</v>
      </c>
      <c r="V2" s="443" t="s">
        <v>462</v>
      </c>
      <c r="W2" s="445" t="s">
        <v>463</v>
      </c>
      <c r="X2" s="441" t="s">
        <v>464</v>
      </c>
    </row>
    <row r="3" spans="1:24" ht="15.75" thickBot="1" x14ac:dyDescent="0.3">
      <c r="A3" s="444"/>
      <c r="B3" s="446"/>
      <c r="C3" s="446"/>
      <c r="D3" s="446"/>
      <c r="E3" s="446"/>
      <c r="F3" s="446"/>
      <c r="G3" s="446"/>
      <c r="H3" s="446"/>
      <c r="I3" s="442"/>
      <c r="J3" s="444"/>
      <c r="K3" s="446"/>
      <c r="L3" s="442"/>
      <c r="M3" s="444"/>
      <c r="N3" s="446"/>
      <c r="O3" s="442"/>
      <c r="P3" s="444"/>
      <c r="Q3" s="446"/>
      <c r="R3" s="442"/>
      <c r="S3" s="444"/>
      <c r="T3" s="446"/>
      <c r="U3" s="442"/>
      <c r="V3" s="444"/>
      <c r="W3" s="446"/>
      <c r="X3" s="442"/>
    </row>
    <row r="4" spans="1:24" ht="16.5" thickBot="1" x14ac:dyDescent="0.3">
      <c r="A4" s="199"/>
      <c r="B4" s="200"/>
      <c r="C4" s="200"/>
      <c r="D4" s="181"/>
      <c r="E4" s="181"/>
      <c r="F4" s="181"/>
      <c r="G4" s="201"/>
      <c r="H4" s="201"/>
      <c r="I4" s="202"/>
      <c r="J4" s="201"/>
      <c r="K4" s="181"/>
      <c r="L4" s="202"/>
      <c r="M4" s="201"/>
      <c r="N4" s="181"/>
      <c r="O4" s="202"/>
      <c r="P4" s="201"/>
      <c r="Q4" s="181"/>
      <c r="R4" s="202"/>
      <c r="S4" s="203"/>
      <c r="T4" s="185"/>
      <c r="U4" s="202"/>
      <c r="V4" s="203"/>
      <c r="W4" s="185"/>
      <c r="X4" s="202"/>
    </row>
    <row r="5" spans="1:24" ht="129" thickBot="1" x14ac:dyDescent="0.3">
      <c r="A5" s="183" t="s">
        <v>368</v>
      </c>
      <c r="B5" s="184" t="s">
        <v>369</v>
      </c>
      <c r="C5" s="185" t="s">
        <v>260</v>
      </c>
      <c r="D5" s="185" t="s">
        <v>260</v>
      </c>
      <c r="E5" s="185" t="s">
        <v>260</v>
      </c>
      <c r="F5" s="185" t="s">
        <v>260</v>
      </c>
      <c r="G5" s="203" t="s">
        <v>260</v>
      </c>
      <c r="H5" s="203" t="s">
        <v>260</v>
      </c>
      <c r="I5" s="204" t="s">
        <v>260</v>
      </c>
      <c r="J5" s="203" t="s">
        <v>260</v>
      </c>
      <c r="K5" s="181"/>
      <c r="L5" s="204" t="s">
        <v>260</v>
      </c>
      <c r="M5" s="201"/>
      <c r="N5" s="185" t="s">
        <v>260</v>
      </c>
      <c r="O5" s="202"/>
      <c r="P5" s="203" t="s">
        <v>260</v>
      </c>
      <c r="Q5" s="181"/>
      <c r="R5" s="204" t="s">
        <v>260</v>
      </c>
      <c r="S5" s="203"/>
      <c r="T5" s="185"/>
      <c r="U5" s="202"/>
      <c r="V5" s="203"/>
      <c r="W5" s="185"/>
      <c r="X5" s="202"/>
    </row>
    <row r="6" spans="1:24" ht="72" thickBot="1" x14ac:dyDescent="0.3">
      <c r="A6" s="183" t="s">
        <v>370</v>
      </c>
      <c r="B6" s="184" t="s">
        <v>17</v>
      </c>
      <c r="C6" s="185" t="s">
        <v>260</v>
      </c>
      <c r="D6" s="185" t="s">
        <v>260</v>
      </c>
      <c r="E6" s="185" t="s">
        <v>260</v>
      </c>
      <c r="F6" s="185" t="s">
        <v>260</v>
      </c>
      <c r="G6" s="203" t="s">
        <v>260</v>
      </c>
      <c r="H6" s="203" t="s">
        <v>260</v>
      </c>
      <c r="I6" s="204" t="s">
        <v>260</v>
      </c>
      <c r="J6" s="203" t="s">
        <v>260</v>
      </c>
      <c r="K6" s="181"/>
      <c r="L6" s="204" t="s">
        <v>260</v>
      </c>
      <c r="M6" s="201"/>
      <c r="N6" s="185" t="s">
        <v>260</v>
      </c>
      <c r="O6" s="202"/>
      <c r="P6" s="203" t="s">
        <v>260</v>
      </c>
      <c r="Q6" s="181"/>
      <c r="R6" s="204" t="s">
        <v>260</v>
      </c>
      <c r="S6" s="203"/>
      <c r="T6" s="185"/>
      <c r="U6" s="202"/>
      <c r="V6" s="203"/>
      <c r="W6" s="185"/>
      <c r="X6" s="202"/>
    </row>
    <row r="7" spans="1:24" ht="100.5" thickBot="1" x14ac:dyDescent="0.3">
      <c r="A7" s="183" t="s">
        <v>116</v>
      </c>
      <c r="B7" s="184" t="s">
        <v>19</v>
      </c>
      <c r="C7" s="185" t="s">
        <v>260</v>
      </c>
      <c r="D7" s="185" t="s">
        <v>260</v>
      </c>
      <c r="E7" s="185" t="s">
        <v>260</v>
      </c>
      <c r="F7" s="185" t="s">
        <v>260</v>
      </c>
      <c r="G7" s="203" t="s">
        <v>260</v>
      </c>
      <c r="H7" s="203" t="s">
        <v>260</v>
      </c>
      <c r="I7" s="204" t="s">
        <v>260</v>
      </c>
      <c r="J7" s="203" t="s">
        <v>260</v>
      </c>
      <c r="K7" s="181"/>
      <c r="L7" s="204" t="s">
        <v>260</v>
      </c>
      <c r="M7" s="201"/>
      <c r="N7" s="185" t="s">
        <v>260</v>
      </c>
      <c r="O7" s="202"/>
      <c r="P7" s="203" t="s">
        <v>260</v>
      </c>
      <c r="Q7" s="181"/>
      <c r="R7" s="204" t="s">
        <v>260</v>
      </c>
      <c r="S7" s="203"/>
      <c r="T7" s="185"/>
      <c r="U7" s="202"/>
      <c r="V7" s="203"/>
      <c r="W7" s="185"/>
      <c r="X7" s="202"/>
    </row>
    <row r="8" spans="1:24" ht="120.75" thickBot="1" x14ac:dyDescent="0.3">
      <c r="A8" s="187" t="s">
        <v>117</v>
      </c>
      <c r="B8" s="185" t="s">
        <v>465</v>
      </c>
      <c r="C8" s="185" t="s">
        <v>119</v>
      </c>
      <c r="D8" s="185" t="s">
        <v>120</v>
      </c>
      <c r="E8" s="185" t="s">
        <v>121</v>
      </c>
      <c r="F8" s="185" t="s">
        <v>122</v>
      </c>
      <c r="G8" s="203" t="s">
        <v>123</v>
      </c>
      <c r="H8" s="203" t="s">
        <v>124</v>
      </c>
      <c r="I8" s="202"/>
      <c r="J8" s="203" t="s">
        <v>466</v>
      </c>
      <c r="K8" s="185" t="s">
        <v>467</v>
      </c>
      <c r="L8" s="204">
        <v>2949</v>
      </c>
      <c r="M8" s="201"/>
      <c r="N8" s="181"/>
      <c r="O8" s="202"/>
      <c r="P8" s="201"/>
      <c r="Q8" s="181"/>
      <c r="R8" s="202"/>
      <c r="S8" s="203"/>
      <c r="T8" s="185"/>
      <c r="U8" s="202"/>
      <c r="V8" s="203"/>
      <c r="W8" s="185"/>
      <c r="X8" s="202"/>
    </row>
    <row r="9" spans="1:24" ht="120.75" thickBot="1" x14ac:dyDescent="0.3">
      <c r="A9" s="187" t="s">
        <v>128</v>
      </c>
      <c r="B9" s="185" t="s">
        <v>129</v>
      </c>
      <c r="C9" s="185" t="s">
        <v>119</v>
      </c>
      <c r="D9" s="185" t="s">
        <v>120</v>
      </c>
      <c r="E9" s="185" t="s">
        <v>121</v>
      </c>
      <c r="F9" s="185" t="s">
        <v>122</v>
      </c>
      <c r="G9" s="203" t="s">
        <v>123</v>
      </c>
      <c r="H9" s="203" t="s">
        <v>124</v>
      </c>
      <c r="I9" s="202"/>
      <c r="J9" s="203" t="s">
        <v>466</v>
      </c>
      <c r="K9" s="185" t="s">
        <v>467</v>
      </c>
      <c r="L9" s="204">
        <v>38119</v>
      </c>
      <c r="M9" s="201"/>
      <c r="N9" s="181"/>
      <c r="O9" s="202"/>
      <c r="P9" s="201"/>
      <c r="Q9" s="181"/>
      <c r="R9" s="202"/>
      <c r="S9" s="203"/>
      <c r="T9" s="185"/>
      <c r="U9" s="202"/>
      <c r="V9" s="203"/>
      <c r="W9" s="185"/>
      <c r="X9" s="202"/>
    </row>
    <row r="10" spans="1:24" ht="120.75" thickBot="1" x14ac:dyDescent="0.3">
      <c r="A10" s="187" t="s">
        <v>133</v>
      </c>
      <c r="B10" s="185" t="s">
        <v>134</v>
      </c>
      <c r="C10" s="185" t="s">
        <v>119</v>
      </c>
      <c r="D10" s="185" t="s">
        <v>120</v>
      </c>
      <c r="E10" s="185" t="s">
        <v>121</v>
      </c>
      <c r="F10" s="185" t="s">
        <v>122</v>
      </c>
      <c r="G10" s="203" t="s">
        <v>123</v>
      </c>
      <c r="H10" s="203" t="s">
        <v>124</v>
      </c>
      <c r="I10" s="202"/>
      <c r="J10" s="203" t="s">
        <v>466</v>
      </c>
      <c r="K10" s="185" t="s">
        <v>467</v>
      </c>
      <c r="L10" s="204">
        <v>7638</v>
      </c>
      <c r="M10" s="201"/>
      <c r="N10" s="181"/>
      <c r="O10" s="202"/>
      <c r="P10" s="201"/>
      <c r="Q10" s="181"/>
      <c r="R10" s="202"/>
      <c r="S10" s="203"/>
      <c r="T10" s="185"/>
      <c r="U10" s="202"/>
      <c r="V10" s="203"/>
      <c r="W10" s="185"/>
      <c r="X10" s="202"/>
    </row>
    <row r="11" spans="1:24" ht="120.75" thickBot="1" x14ac:dyDescent="0.3">
      <c r="A11" s="187" t="s">
        <v>138</v>
      </c>
      <c r="B11" s="185" t="s">
        <v>139</v>
      </c>
      <c r="C11" s="185" t="s">
        <v>119</v>
      </c>
      <c r="D11" s="185" t="s">
        <v>120</v>
      </c>
      <c r="E11" s="185" t="s">
        <v>121</v>
      </c>
      <c r="F11" s="185" t="s">
        <v>122</v>
      </c>
      <c r="G11" s="203" t="s">
        <v>123</v>
      </c>
      <c r="H11" s="203" t="s">
        <v>124</v>
      </c>
      <c r="I11" s="202"/>
      <c r="J11" s="203" t="s">
        <v>466</v>
      </c>
      <c r="K11" s="185" t="s">
        <v>467</v>
      </c>
      <c r="L11" s="204">
        <v>8573</v>
      </c>
      <c r="M11" s="201"/>
      <c r="N11" s="181"/>
      <c r="O11" s="202"/>
      <c r="P11" s="201"/>
      <c r="Q11" s="181"/>
      <c r="R11" s="202"/>
      <c r="S11" s="203"/>
      <c r="T11" s="185"/>
      <c r="U11" s="202"/>
      <c r="V11" s="203"/>
      <c r="W11" s="185"/>
      <c r="X11" s="202"/>
    </row>
    <row r="12" spans="1:24" ht="184.5" customHeight="1" thickBot="1" x14ac:dyDescent="0.3">
      <c r="A12" s="187" t="s">
        <v>143</v>
      </c>
      <c r="B12" s="185" t="s">
        <v>144</v>
      </c>
      <c r="C12" s="185" t="s">
        <v>119</v>
      </c>
      <c r="D12" s="185" t="s">
        <v>120</v>
      </c>
      <c r="E12" s="185" t="s">
        <v>121</v>
      </c>
      <c r="F12" s="185" t="s">
        <v>122</v>
      </c>
      <c r="G12" s="203" t="s">
        <v>123</v>
      </c>
      <c r="H12" s="203" t="s">
        <v>124</v>
      </c>
      <c r="I12" s="202"/>
      <c r="J12" s="203" t="s">
        <v>466</v>
      </c>
      <c r="K12" s="185" t="s">
        <v>467</v>
      </c>
      <c r="L12" s="204">
        <v>33720</v>
      </c>
      <c r="M12" s="201"/>
      <c r="N12" s="181"/>
      <c r="O12" s="202"/>
      <c r="P12" s="201"/>
      <c r="Q12" s="181"/>
      <c r="R12" s="202"/>
      <c r="S12" s="203"/>
      <c r="T12" s="185"/>
      <c r="U12" s="202"/>
      <c r="V12" s="203"/>
      <c r="W12" s="185"/>
      <c r="X12" s="202"/>
    </row>
    <row r="13" spans="1:24" ht="121.5" customHeight="1" thickBot="1" x14ac:dyDescent="0.3">
      <c r="A13" s="187" t="s">
        <v>146</v>
      </c>
      <c r="B13" s="185" t="s">
        <v>147</v>
      </c>
      <c r="C13" s="185" t="s">
        <v>119</v>
      </c>
      <c r="D13" s="185" t="s">
        <v>120</v>
      </c>
      <c r="E13" s="185" t="s">
        <v>121</v>
      </c>
      <c r="F13" s="185" t="s">
        <v>122</v>
      </c>
      <c r="G13" s="203" t="s">
        <v>123</v>
      </c>
      <c r="H13" s="203" t="s">
        <v>124</v>
      </c>
      <c r="I13" s="202"/>
      <c r="J13" s="203" t="s">
        <v>466</v>
      </c>
      <c r="K13" s="185" t="s">
        <v>467</v>
      </c>
      <c r="L13" s="204">
        <v>4335</v>
      </c>
      <c r="M13" s="201"/>
      <c r="N13" s="181"/>
      <c r="O13" s="202"/>
      <c r="P13" s="201"/>
      <c r="Q13" s="181"/>
      <c r="R13" s="202"/>
      <c r="S13" s="203"/>
      <c r="T13" s="185"/>
      <c r="U13" s="202"/>
      <c r="V13" s="203"/>
      <c r="W13" s="185"/>
      <c r="X13" s="202"/>
    </row>
    <row r="14" spans="1:24" ht="180.75" thickBot="1" x14ac:dyDescent="0.3">
      <c r="A14" s="187" t="s">
        <v>150</v>
      </c>
      <c r="B14" s="185" t="s">
        <v>151</v>
      </c>
      <c r="C14" s="185" t="s">
        <v>119</v>
      </c>
      <c r="D14" s="185" t="s">
        <v>120</v>
      </c>
      <c r="E14" s="185" t="s">
        <v>121</v>
      </c>
      <c r="F14" s="185" t="s">
        <v>122</v>
      </c>
      <c r="G14" s="203" t="s">
        <v>123</v>
      </c>
      <c r="H14" s="203" t="s">
        <v>124</v>
      </c>
      <c r="I14" s="202"/>
      <c r="J14" s="203" t="s">
        <v>466</v>
      </c>
      <c r="K14" s="185" t="s">
        <v>467</v>
      </c>
      <c r="L14" s="204">
        <v>25472</v>
      </c>
      <c r="M14" s="201"/>
      <c r="N14" s="181"/>
      <c r="O14" s="202"/>
      <c r="P14" s="201"/>
      <c r="Q14" s="181"/>
      <c r="R14" s="202"/>
      <c r="S14" s="203"/>
      <c r="T14" s="185"/>
      <c r="U14" s="202"/>
      <c r="V14" s="203"/>
      <c r="W14" s="185"/>
      <c r="X14" s="202"/>
    </row>
    <row r="15" spans="1:24" ht="120.75" thickBot="1" x14ac:dyDescent="0.3">
      <c r="A15" s="187" t="s">
        <v>155</v>
      </c>
      <c r="B15" s="185" t="s">
        <v>156</v>
      </c>
      <c r="C15" s="185" t="s">
        <v>119</v>
      </c>
      <c r="D15" s="185" t="s">
        <v>120</v>
      </c>
      <c r="E15" s="185" t="s">
        <v>121</v>
      </c>
      <c r="F15" s="185" t="s">
        <v>122</v>
      </c>
      <c r="G15" s="203" t="s">
        <v>123</v>
      </c>
      <c r="H15" s="203" t="s">
        <v>124</v>
      </c>
      <c r="I15" s="202"/>
      <c r="J15" s="203" t="s">
        <v>466</v>
      </c>
      <c r="K15" s="185" t="s">
        <v>467</v>
      </c>
      <c r="L15" s="204">
        <v>90771</v>
      </c>
      <c r="M15" s="201"/>
      <c r="N15" s="181"/>
      <c r="O15" s="202"/>
      <c r="P15" s="201"/>
      <c r="Q15" s="181"/>
      <c r="R15" s="202"/>
      <c r="S15" s="203"/>
      <c r="T15" s="185"/>
      <c r="U15" s="202"/>
      <c r="V15" s="203"/>
      <c r="W15" s="185"/>
      <c r="X15" s="202"/>
    </row>
    <row r="16" spans="1:24" ht="120.75" thickBot="1" x14ac:dyDescent="0.3">
      <c r="A16" s="187" t="s">
        <v>160</v>
      </c>
      <c r="B16" s="185" t="s">
        <v>161</v>
      </c>
      <c r="C16" s="185" t="s">
        <v>119</v>
      </c>
      <c r="D16" s="185" t="s">
        <v>120</v>
      </c>
      <c r="E16" s="185" t="s">
        <v>121</v>
      </c>
      <c r="F16" s="185" t="s">
        <v>122</v>
      </c>
      <c r="G16" s="203" t="s">
        <v>123</v>
      </c>
      <c r="H16" s="203" t="s">
        <v>124</v>
      </c>
      <c r="I16" s="202"/>
      <c r="J16" s="203" t="s">
        <v>466</v>
      </c>
      <c r="K16" s="185" t="s">
        <v>467</v>
      </c>
      <c r="L16" s="204">
        <v>155697</v>
      </c>
      <c r="M16" s="201"/>
      <c r="N16" s="181"/>
      <c r="O16" s="202"/>
      <c r="P16" s="201"/>
      <c r="Q16" s="181"/>
      <c r="R16" s="202"/>
      <c r="S16" s="203"/>
      <c r="T16" s="185"/>
      <c r="U16" s="202"/>
      <c r="V16" s="203"/>
      <c r="W16" s="185"/>
      <c r="X16" s="202"/>
    </row>
    <row r="17" spans="1:24" ht="165.75" thickBot="1" x14ac:dyDescent="0.3">
      <c r="A17" s="187" t="s">
        <v>163</v>
      </c>
      <c r="B17" s="185" t="s">
        <v>164</v>
      </c>
      <c r="C17" s="185" t="s">
        <v>119</v>
      </c>
      <c r="D17" s="185" t="s">
        <v>120</v>
      </c>
      <c r="E17" s="205" t="s">
        <v>121</v>
      </c>
      <c r="F17" s="205" t="s">
        <v>468</v>
      </c>
      <c r="G17" s="206" t="s">
        <v>166</v>
      </c>
      <c r="H17" s="206" t="s">
        <v>124</v>
      </c>
      <c r="I17" s="207"/>
      <c r="J17" s="206"/>
      <c r="K17" s="205"/>
      <c r="L17" s="208"/>
      <c r="M17" s="206" t="s">
        <v>469</v>
      </c>
      <c r="N17" s="185" t="s">
        <v>470</v>
      </c>
      <c r="O17" s="204">
        <v>7413</v>
      </c>
      <c r="P17" s="201"/>
      <c r="Q17" s="181"/>
      <c r="R17" s="202"/>
      <c r="S17" s="203"/>
      <c r="T17" s="185"/>
      <c r="U17" s="202"/>
      <c r="V17" s="203"/>
      <c r="W17" s="185"/>
      <c r="X17" s="202"/>
    </row>
    <row r="18" spans="1:24" ht="165.75" thickBot="1" x14ac:dyDescent="0.3">
      <c r="A18" s="187" t="s">
        <v>169</v>
      </c>
      <c r="B18" s="185" t="s">
        <v>471</v>
      </c>
      <c r="C18" s="185" t="s">
        <v>119</v>
      </c>
      <c r="D18" s="185" t="s">
        <v>120</v>
      </c>
      <c r="E18" s="185" t="s">
        <v>121</v>
      </c>
      <c r="F18" s="185" t="s">
        <v>122</v>
      </c>
      <c r="G18" s="203" t="s">
        <v>123</v>
      </c>
      <c r="H18" s="203" t="s">
        <v>124</v>
      </c>
      <c r="I18" s="202"/>
      <c r="J18" s="203" t="s">
        <v>466</v>
      </c>
      <c r="K18" s="185" t="s">
        <v>467</v>
      </c>
      <c r="L18" s="204">
        <v>13701</v>
      </c>
      <c r="M18" s="203" t="s">
        <v>469</v>
      </c>
      <c r="N18" s="185" t="s">
        <v>470</v>
      </c>
      <c r="O18" s="204">
        <v>3709</v>
      </c>
      <c r="P18" s="201"/>
      <c r="Q18" s="181"/>
      <c r="R18" s="202"/>
      <c r="S18" s="203"/>
      <c r="T18" s="185"/>
      <c r="U18" s="202"/>
      <c r="V18" s="203"/>
      <c r="W18" s="185"/>
      <c r="X18" s="202"/>
    </row>
    <row r="19" spans="1:24" ht="171.75" customHeight="1" thickBot="1" x14ac:dyDescent="0.3">
      <c r="A19" s="187" t="s">
        <v>171</v>
      </c>
      <c r="B19" s="185" t="s">
        <v>172</v>
      </c>
      <c r="C19" s="185" t="s">
        <v>119</v>
      </c>
      <c r="D19" s="185" t="s">
        <v>120</v>
      </c>
      <c r="E19" s="185" t="s">
        <v>121</v>
      </c>
      <c r="F19" s="185" t="s">
        <v>122</v>
      </c>
      <c r="G19" s="203" t="s">
        <v>123</v>
      </c>
      <c r="H19" s="203" t="s">
        <v>124</v>
      </c>
      <c r="I19" s="202"/>
      <c r="J19" s="203" t="s">
        <v>466</v>
      </c>
      <c r="K19" s="185" t="s">
        <v>467</v>
      </c>
      <c r="L19" s="204">
        <v>64668</v>
      </c>
      <c r="M19" s="203" t="s">
        <v>472</v>
      </c>
      <c r="N19" s="185" t="s">
        <v>473</v>
      </c>
      <c r="O19" s="204">
        <v>6887</v>
      </c>
      <c r="P19" s="201"/>
      <c r="Q19" s="181"/>
      <c r="R19" s="202"/>
      <c r="S19" s="203"/>
      <c r="T19" s="185"/>
      <c r="U19" s="202"/>
      <c r="V19" s="203"/>
      <c r="W19" s="185"/>
      <c r="X19" s="202"/>
    </row>
    <row r="20" spans="1:24" ht="86.25" thickBot="1" x14ac:dyDescent="0.3">
      <c r="A20" s="183" t="s">
        <v>175</v>
      </c>
      <c r="B20" s="184" t="s">
        <v>21</v>
      </c>
      <c r="C20" s="185" t="s">
        <v>260</v>
      </c>
      <c r="D20" s="185" t="s">
        <v>260</v>
      </c>
      <c r="E20" s="185" t="s">
        <v>260</v>
      </c>
      <c r="F20" s="185" t="s">
        <v>260</v>
      </c>
      <c r="G20" s="203" t="s">
        <v>260</v>
      </c>
      <c r="H20" s="203" t="s">
        <v>260</v>
      </c>
      <c r="I20" s="204" t="s">
        <v>260</v>
      </c>
      <c r="J20" s="203" t="s">
        <v>260</v>
      </c>
      <c r="K20" s="181"/>
      <c r="L20" s="204" t="s">
        <v>260</v>
      </c>
      <c r="M20" s="201"/>
      <c r="N20" s="185" t="s">
        <v>260</v>
      </c>
      <c r="O20" s="202"/>
      <c r="P20" s="203" t="s">
        <v>260</v>
      </c>
      <c r="Q20" s="181"/>
      <c r="R20" s="204" t="s">
        <v>260</v>
      </c>
      <c r="S20" s="203"/>
      <c r="T20" s="185"/>
      <c r="U20" s="202"/>
      <c r="V20" s="203"/>
      <c r="W20" s="185"/>
      <c r="X20" s="202"/>
    </row>
    <row r="21" spans="1:24" ht="120.75" thickBot="1" x14ac:dyDescent="0.3">
      <c r="A21" s="187" t="s">
        <v>176</v>
      </c>
      <c r="B21" s="185" t="s">
        <v>382</v>
      </c>
      <c r="C21" s="185" t="s">
        <v>178</v>
      </c>
      <c r="D21" s="185" t="s">
        <v>120</v>
      </c>
      <c r="E21" s="185" t="s">
        <v>179</v>
      </c>
      <c r="F21" s="185" t="s">
        <v>180</v>
      </c>
      <c r="G21" s="203" t="s">
        <v>123</v>
      </c>
      <c r="H21" s="203" t="s">
        <v>124</v>
      </c>
      <c r="I21" s="202"/>
      <c r="J21" s="203" t="s">
        <v>466</v>
      </c>
      <c r="K21" s="185" t="s">
        <v>474</v>
      </c>
      <c r="L21" s="204">
        <v>60000</v>
      </c>
      <c r="M21" s="201"/>
      <c r="N21" s="181"/>
      <c r="O21" s="202"/>
      <c r="P21" s="201"/>
      <c r="Q21" s="181"/>
      <c r="R21" s="202"/>
      <c r="S21" s="203"/>
      <c r="T21" s="185"/>
      <c r="U21" s="202"/>
      <c r="V21" s="203"/>
      <c r="W21" s="185"/>
      <c r="X21" s="202"/>
    </row>
    <row r="22" spans="1:24" ht="165.75" thickBot="1" x14ac:dyDescent="0.3">
      <c r="A22" s="187" t="s">
        <v>183</v>
      </c>
      <c r="B22" s="185" t="s">
        <v>184</v>
      </c>
      <c r="C22" s="185" t="s">
        <v>178</v>
      </c>
      <c r="D22" s="185" t="s">
        <v>120</v>
      </c>
      <c r="E22" s="185" t="s">
        <v>179</v>
      </c>
      <c r="F22" s="185" t="s">
        <v>180</v>
      </c>
      <c r="G22" s="203" t="s">
        <v>123</v>
      </c>
      <c r="H22" s="203" t="s">
        <v>124</v>
      </c>
      <c r="I22" s="202"/>
      <c r="J22" s="203" t="s">
        <v>466</v>
      </c>
      <c r="K22" s="185" t="s">
        <v>475</v>
      </c>
      <c r="L22" s="204">
        <v>65300</v>
      </c>
      <c r="M22" s="203" t="s">
        <v>469</v>
      </c>
      <c r="N22" s="185" t="s">
        <v>470</v>
      </c>
      <c r="O22" s="204">
        <v>484</v>
      </c>
      <c r="P22" s="201"/>
      <c r="Q22" s="181"/>
      <c r="R22" s="202"/>
      <c r="S22" s="203"/>
      <c r="T22" s="185"/>
      <c r="U22" s="202"/>
      <c r="V22" s="203"/>
      <c r="W22" s="185"/>
      <c r="X22" s="202"/>
    </row>
    <row r="23" spans="1:24" ht="390.75" customHeight="1" thickBot="1" x14ac:dyDescent="0.3">
      <c r="A23" s="187" t="s">
        <v>185</v>
      </c>
      <c r="B23" s="185" t="s">
        <v>384</v>
      </c>
      <c r="C23" s="185" t="s">
        <v>178</v>
      </c>
      <c r="D23" s="185" t="s">
        <v>120</v>
      </c>
      <c r="E23" s="185" t="s">
        <v>179</v>
      </c>
      <c r="F23" s="185" t="s">
        <v>180</v>
      </c>
      <c r="G23" s="203" t="s">
        <v>123</v>
      </c>
      <c r="H23" s="203" t="s">
        <v>124</v>
      </c>
      <c r="I23" s="202"/>
      <c r="J23" s="203" t="s">
        <v>466</v>
      </c>
      <c r="K23" s="185" t="s">
        <v>475</v>
      </c>
      <c r="L23" s="204">
        <v>63500</v>
      </c>
      <c r="M23" s="201"/>
      <c r="N23" s="181"/>
      <c r="O23" s="202"/>
      <c r="P23" s="201"/>
      <c r="Q23" s="181"/>
      <c r="R23" s="202"/>
      <c r="S23" s="203"/>
      <c r="T23" s="185"/>
      <c r="U23" s="202"/>
      <c r="V23" s="203"/>
      <c r="W23" s="185"/>
      <c r="X23" s="202"/>
    </row>
    <row r="24" spans="1:24" ht="180.75" thickBot="1" x14ac:dyDescent="0.3">
      <c r="A24" s="187" t="s">
        <v>189</v>
      </c>
      <c r="B24" s="185" t="s">
        <v>385</v>
      </c>
      <c r="C24" s="185" t="s">
        <v>178</v>
      </c>
      <c r="D24" s="185" t="s">
        <v>120</v>
      </c>
      <c r="E24" s="185" t="s">
        <v>179</v>
      </c>
      <c r="F24" s="185" t="s">
        <v>180</v>
      </c>
      <c r="G24" s="203" t="s">
        <v>123</v>
      </c>
      <c r="H24" s="203" t="s">
        <v>124</v>
      </c>
      <c r="I24" s="202"/>
      <c r="J24" s="203" t="s">
        <v>466</v>
      </c>
      <c r="K24" s="185" t="s">
        <v>474</v>
      </c>
      <c r="L24" s="204">
        <v>690000</v>
      </c>
      <c r="M24" s="201"/>
      <c r="N24" s="181"/>
      <c r="O24" s="202"/>
      <c r="P24" s="201"/>
      <c r="Q24" s="181"/>
      <c r="R24" s="202"/>
      <c r="S24" s="203"/>
      <c r="T24" s="185"/>
      <c r="U24" s="202"/>
      <c r="V24" s="203"/>
      <c r="W24" s="185"/>
      <c r="X24" s="202"/>
    </row>
    <row r="25" spans="1:24" ht="240.75" thickBot="1" x14ac:dyDescent="0.3">
      <c r="A25" s="187" t="s">
        <v>191</v>
      </c>
      <c r="B25" s="185" t="s">
        <v>386</v>
      </c>
      <c r="C25" s="185" t="s">
        <v>178</v>
      </c>
      <c r="D25" s="185" t="s">
        <v>120</v>
      </c>
      <c r="E25" s="185" t="s">
        <v>179</v>
      </c>
      <c r="F25" s="185" t="s">
        <v>180</v>
      </c>
      <c r="G25" s="203" t="s">
        <v>123</v>
      </c>
      <c r="H25" s="203" t="s">
        <v>124</v>
      </c>
      <c r="I25" s="202"/>
      <c r="J25" s="203" t="s">
        <v>466</v>
      </c>
      <c r="K25" s="185" t="s">
        <v>474</v>
      </c>
      <c r="L25" s="204">
        <v>91700</v>
      </c>
      <c r="M25" s="201"/>
      <c r="N25" s="181"/>
      <c r="O25" s="202"/>
      <c r="P25" s="201"/>
      <c r="Q25" s="181"/>
      <c r="R25" s="202"/>
      <c r="S25" s="203"/>
      <c r="T25" s="185"/>
      <c r="U25" s="202"/>
      <c r="V25" s="203"/>
      <c r="W25" s="185"/>
      <c r="X25" s="202"/>
    </row>
    <row r="26" spans="1:24" ht="165.75" thickBot="1" x14ac:dyDescent="0.3">
      <c r="A26" s="187" t="s">
        <v>193</v>
      </c>
      <c r="B26" s="185" t="s">
        <v>387</v>
      </c>
      <c r="C26" s="185" t="s">
        <v>178</v>
      </c>
      <c r="D26" s="185" t="s">
        <v>120</v>
      </c>
      <c r="E26" s="185" t="s">
        <v>179</v>
      </c>
      <c r="F26" s="185" t="s">
        <v>180</v>
      </c>
      <c r="G26" s="203" t="s">
        <v>123</v>
      </c>
      <c r="H26" s="203" t="s">
        <v>124</v>
      </c>
      <c r="I26" s="202"/>
      <c r="J26" s="203"/>
      <c r="K26" s="185"/>
      <c r="L26" s="204"/>
      <c r="M26" s="203" t="s">
        <v>469</v>
      </c>
      <c r="N26" s="185" t="s">
        <v>470</v>
      </c>
      <c r="O26" s="204">
        <v>2612</v>
      </c>
      <c r="P26" s="201"/>
      <c r="Q26" s="181"/>
      <c r="R26" s="202"/>
      <c r="S26" s="203"/>
      <c r="T26" s="185"/>
      <c r="U26" s="202"/>
      <c r="V26" s="203"/>
      <c r="W26" s="185"/>
      <c r="X26" s="202"/>
    </row>
    <row r="27" spans="1:24" ht="86.25" thickBot="1" x14ac:dyDescent="0.3">
      <c r="A27" s="183" t="s">
        <v>195</v>
      </c>
      <c r="B27" s="184" t="s">
        <v>23</v>
      </c>
      <c r="C27" s="185" t="s">
        <v>260</v>
      </c>
      <c r="D27" s="185" t="s">
        <v>260</v>
      </c>
      <c r="E27" s="185" t="s">
        <v>260</v>
      </c>
      <c r="F27" s="185" t="s">
        <v>260</v>
      </c>
      <c r="G27" s="203" t="s">
        <v>260</v>
      </c>
      <c r="H27" s="203" t="s">
        <v>260</v>
      </c>
      <c r="I27" s="204" t="s">
        <v>260</v>
      </c>
      <c r="J27" s="203" t="s">
        <v>260</v>
      </c>
      <c r="K27" s="181"/>
      <c r="L27" s="204" t="s">
        <v>260</v>
      </c>
      <c r="M27" s="201"/>
      <c r="N27" s="185" t="s">
        <v>260</v>
      </c>
      <c r="O27" s="202"/>
      <c r="P27" s="203" t="s">
        <v>260</v>
      </c>
      <c r="Q27" s="181"/>
      <c r="R27" s="204" t="s">
        <v>260</v>
      </c>
      <c r="S27" s="203" t="s">
        <v>260</v>
      </c>
      <c r="T27" s="185" t="s">
        <v>260</v>
      </c>
      <c r="U27" s="204" t="s">
        <v>260</v>
      </c>
      <c r="V27" s="203" t="s">
        <v>260</v>
      </c>
      <c r="W27" s="185" t="s">
        <v>260</v>
      </c>
      <c r="X27" s="204" t="s">
        <v>260</v>
      </c>
    </row>
    <row r="28" spans="1:24" ht="120.75" thickBot="1" x14ac:dyDescent="0.3">
      <c r="A28" s="187" t="s">
        <v>196</v>
      </c>
      <c r="B28" s="209" t="s">
        <v>197</v>
      </c>
      <c r="C28" s="185" t="s">
        <v>389</v>
      </c>
      <c r="D28" s="185" t="s">
        <v>120</v>
      </c>
      <c r="E28" s="185" t="s">
        <v>199</v>
      </c>
      <c r="F28" s="185" t="s">
        <v>200</v>
      </c>
      <c r="G28" s="203" t="s">
        <v>123</v>
      </c>
      <c r="H28" s="203" t="s">
        <v>124</v>
      </c>
      <c r="I28" s="202"/>
      <c r="J28" s="203" t="s">
        <v>466</v>
      </c>
      <c r="K28" s="185" t="s">
        <v>475</v>
      </c>
      <c r="L28" s="204">
        <v>4296</v>
      </c>
      <c r="M28" s="203"/>
      <c r="N28" s="185"/>
      <c r="O28" s="204"/>
      <c r="P28" s="201"/>
      <c r="Q28" s="181"/>
      <c r="R28" s="202"/>
      <c r="S28" s="203"/>
      <c r="T28" s="185"/>
      <c r="U28" s="202"/>
      <c r="V28" s="203"/>
      <c r="W28" s="185"/>
      <c r="X28" s="202"/>
    </row>
    <row r="29" spans="1:24" ht="150.75" thickBot="1" x14ac:dyDescent="0.3">
      <c r="A29" s="187" t="s">
        <v>203</v>
      </c>
      <c r="B29" s="209" t="s">
        <v>204</v>
      </c>
      <c r="C29" s="185" t="s">
        <v>389</v>
      </c>
      <c r="D29" s="185" t="s">
        <v>120</v>
      </c>
      <c r="E29" s="185" t="s">
        <v>199</v>
      </c>
      <c r="F29" s="185" t="s">
        <v>200</v>
      </c>
      <c r="G29" s="203" t="s">
        <v>123</v>
      </c>
      <c r="H29" s="203" t="s">
        <v>124</v>
      </c>
      <c r="I29" s="202"/>
      <c r="J29" s="203" t="s">
        <v>466</v>
      </c>
      <c r="K29" s="185" t="s">
        <v>475</v>
      </c>
      <c r="L29" s="204">
        <v>2634</v>
      </c>
      <c r="M29" s="203"/>
      <c r="N29" s="185"/>
      <c r="O29" s="204"/>
      <c r="P29" s="201"/>
      <c r="Q29" s="181"/>
      <c r="R29" s="202"/>
      <c r="S29" s="203"/>
      <c r="T29" s="185"/>
      <c r="U29" s="202"/>
      <c r="V29" s="203"/>
      <c r="W29" s="185"/>
      <c r="X29" s="202"/>
    </row>
    <row r="30" spans="1:24" ht="72" thickBot="1" x14ac:dyDescent="0.3">
      <c r="A30" s="183" t="s">
        <v>205</v>
      </c>
      <c r="B30" s="184" t="s">
        <v>25</v>
      </c>
      <c r="C30" s="185" t="s">
        <v>260</v>
      </c>
      <c r="D30" s="185" t="s">
        <v>260</v>
      </c>
      <c r="E30" s="185" t="s">
        <v>260</v>
      </c>
      <c r="F30" s="185" t="s">
        <v>260</v>
      </c>
      <c r="G30" s="203" t="s">
        <v>260</v>
      </c>
      <c r="H30" s="203" t="s">
        <v>260</v>
      </c>
      <c r="I30" s="204" t="s">
        <v>260</v>
      </c>
      <c r="J30" s="203" t="s">
        <v>260</v>
      </c>
      <c r="K30" s="181"/>
      <c r="L30" s="204" t="s">
        <v>260</v>
      </c>
      <c r="M30" s="201"/>
      <c r="N30" s="185" t="s">
        <v>260</v>
      </c>
      <c r="O30" s="202"/>
      <c r="P30" s="203" t="s">
        <v>260</v>
      </c>
      <c r="Q30" s="181"/>
      <c r="R30" s="204" t="s">
        <v>260</v>
      </c>
      <c r="S30" s="203"/>
      <c r="T30" s="185"/>
      <c r="U30" s="202"/>
      <c r="V30" s="203"/>
      <c r="W30" s="185"/>
      <c r="X30" s="202"/>
    </row>
    <row r="31" spans="1:24" ht="72" thickBot="1" x14ac:dyDescent="0.3">
      <c r="A31" s="183" t="s">
        <v>206</v>
      </c>
      <c r="B31" s="184" t="s">
        <v>391</v>
      </c>
      <c r="C31" s="185" t="s">
        <v>260</v>
      </c>
      <c r="D31" s="185" t="s">
        <v>260</v>
      </c>
      <c r="E31" s="185" t="s">
        <v>260</v>
      </c>
      <c r="F31" s="185" t="s">
        <v>260</v>
      </c>
      <c r="G31" s="203" t="s">
        <v>260</v>
      </c>
      <c r="H31" s="203" t="s">
        <v>260</v>
      </c>
      <c r="I31" s="204" t="s">
        <v>260</v>
      </c>
      <c r="J31" s="203" t="s">
        <v>260</v>
      </c>
      <c r="K31" s="181"/>
      <c r="L31" s="204" t="s">
        <v>260</v>
      </c>
      <c r="M31" s="201"/>
      <c r="N31" s="185" t="s">
        <v>260</v>
      </c>
      <c r="O31" s="202"/>
      <c r="P31" s="203" t="s">
        <v>260</v>
      </c>
      <c r="Q31" s="181"/>
      <c r="R31" s="204" t="s">
        <v>260</v>
      </c>
      <c r="S31" s="203"/>
      <c r="T31" s="185"/>
      <c r="U31" s="202"/>
      <c r="V31" s="203"/>
      <c r="W31" s="185"/>
      <c r="X31" s="202"/>
    </row>
    <row r="32" spans="1:24" ht="180.75" thickBot="1" x14ac:dyDescent="0.3">
      <c r="A32" s="187" t="s">
        <v>207</v>
      </c>
      <c r="B32" s="185" t="s">
        <v>208</v>
      </c>
      <c r="C32" s="185" t="s">
        <v>209</v>
      </c>
      <c r="D32" s="185" t="s">
        <v>120</v>
      </c>
      <c r="E32" s="185" t="s">
        <v>210</v>
      </c>
      <c r="F32" s="185" t="s">
        <v>211</v>
      </c>
      <c r="G32" s="203" t="s">
        <v>123</v>
      </c>
      <c r="H32" s="201"/>
      <c r="I32" s="202"/>
      <c r="J32" s="203" t="s">
        <v>476</v>
      </c>
      <c r="K32" s="185" t="s">
        <v>477</v>
      </c>
      <c r="L32" s="204">
        <v>30436</v>
      </c>
      <c r="M32" s="203" t="s">
        <v>478</v>
      </c>
      <c r="N32" s="185" t="s">
        <v>479</v>
      </c>
      <c r="O32" s="204">
        <v>45</v>
      </c>
      <c r="P32" s="201"/>
      <c r="Q32" s="181"/>
      <c r="R32" s="202"/>
      <c r="S32" s="203"/>
      <c r="T32" s="185"/>
      <c r="U32" s="202"/>
      <c r="V32" s="203"/>
      <c r="W32" s="185"/>
      <c r="X32" s="202"/>
    </row>
    <row r="33" spans="1:24" ht="180.75" thickBot="1" x14ac:dyDescent="0.3">
      <c r="A33" s="187" t="s">
        <v>215</v>
      </c>
      <c r="B33" s="185" t="s">
        <v>216</v>
      </c>
      <c r="C33" s="185" t="s">
        <v>209</v>
      </c>
      <c r="D33" s="185" t="s">
        <v>120</v>
      </c>
      <c r="E33" s="185" t="s">
        <v>217</v>
      </c>
      <c r="F33" s="185" t="s">
        <v>211</v>
      </c>
      <c r="G33" s="203" t="s">
        <v>123</v>
      </c>
      <c r="H33" s="201"/>
      <c r="I33" s="202"/>
      <c r="J33" s="203" t="s">
        <v>476</v>
      </c>
      <c r="K33" s="185" t="s">
        <v>477</v>
      </c>
      <c r="L33" s="204">
        <v>30436</v>
      </c>
      <c r="M33" s="203" t="s">
        <v>478</v>
      </c>
      <c r="N33" s="185" t="s">
        <v>479</v>
      </c>
      <c r="O33" s="204">
        <v>45</v>
      </c>
      <c r="P33" s="201"/>
      <c r="Q33" s="181"/>
      <c r="R33" s="202"/>
      <c r="S33" s="203"/>
      <c r="T33" s="185"/>
      <c r="U33" s="202"/>
      <c r="V33" s="203"/>
      <c r="W33" s="185"/>
      <c r="X33" s="202"/>
    </row>
    <row r="34" spans="1:24" ht="180.75" thickBot="1" x14ac:dyDescent="0.3">
      <c r="A34" s="187" t="s">
        <v>218</v>
      </c>
      <c r="B34" s="185" t="s">
        <v>219</v>
      </c>
      <c r="C34" s="185" t="s">
        <v>220</v>
      </c>
      <c r="D34" s="185" t="s">
        <v>120</v>
      </c>
      <c r="E34" s="185" t="s">
        <v>221</v>
      </c>
      <c r="F34" s="185" t="s">
        <v>211</v>
      </c>
      <c r="G34" s="203" t="s">
        <v>123</v>
      </c>
      <c r="H34" s="201"/>
      <c r="I34" s="202"/>
      <c r="J34" s="203" t="s">
        <v>476</v>
      </c>
      <c r="K34" s="185" t="s">
        <v>477</v>
      </c>
      <c r="L34" s="204">
        <v>30436</v>
      </c>
      <c r="M34" s="203" t="s">
        <v>478</v>
      </c>
      <c r="N34" s="185" t="s">
        <v>479</v>
      </c>
      <c r="O34" s="204">
        <v>45</v>
      </c>
      <c r="P34" s="201"/>
      <c r="Q34" s="181"/>
      <c r="R34" s="202"/>
      <c r="S34" s="203"/>
      <c r="T34" s="185"/>
      <c r="U34" s="202"/>
      <c r="V34" s="203"/>
      <c r="W34" s="185"/>
      <c r="X34" s="202"/>
    </row>
    <row r="35" spans="1:24" ht="164.25" customHeight="1" x14ac:dyDescent="0.25">
      <c r="A35" s="421" t="s">
        <v>222</v>
      </c>
      <c r="B35" s="425" t="s">
        <v>223</v>
      </c>
      <c r="C35" s="425" t="s">
        <v>220</v>
      </c>
      <c r="D35" s="425" t="s">
        <v>120</v>
      </c>
      <c r="E35" s="425" t="s">
        <v>224</v>
      </c>
      <c r="F35" s="425" t="s">
        <v>211</v>
      </c>
      <c r="G35" s="427" t="s">
        <v>123</v>
      </c>
      <c r="H35" s="439"/>
      <c r="I35" s="433"/>
      <c r="J35" s="431" t="s">
        <v>476</v>
      </c>
      <c r="K35" s="425" t="s">
        <v>477</v>
      </c>
      <c r="L35" s="429">
        <v>30436</v>
      </c>
      <c r="M35" s="431" t="s">
        <v>478</v>
      </c>
      <c r="N35" s="425" t="s">
        <v>479</v>
      </c>
      <c r="O35" s="429">
        <v>45</v>
      </c>
      <c r="P35" s="435"/>
      <c r="Q35" s="437"/>
      <c r="R35" s="433"/>
      <c r="S35" s="431"/>
      <c r="T35" s="425"/>
      <c r="U35" s="433"/>
      <c r="V35" s="431"/>
      <c r="W35" s="425"/>
      <c r="X35" s="433"/>
    </row>
    <row r="36" spans="1:24" ht="15.75" customHeight="1" thickBot="1" x14ac:dyDescent="0.3">
      <c r="A36" s="422"/>
      <c r="B36" s="426"/>
      <c r="C36" s="426"/>
      <c r="D36" s="426"/>
      <c r="E36" s="426"/>
      <c r="F36" s="426"/>
      <c r="G36" s="428"/>
      <c r="H36" s="440"/>
      <c r="I36" s="434"/>
      <c r="J36" s="432"/>
      <c r="K36" s="426"/>
      <c r="L36" s="430"/>
      <c r="M36" s="432"/>
      <c r="N36" s="426"/>
      <c r="O36" s="430"/>
      <c r="P36" s="436"/>
      <c r="Q36" s="438"/>
      <c r="R36" s="434"/>
      <c r="S36" s="432"/>
      <c r="T36" s="426"/>
      <c r="U36" s="434"/>
      <c r="V36" s="432"/>
      <c r="W36" s="426"/>
      <c r="X36" s="434"/>
    </row>
    <row r="37" spans="1:24" ht="180.75" thickBot="1" x14ac:dyDescent="0.3">
      <c r="A37" s="187" t="s">
        <v>225</v>
      </c>
      <c r="B37" s="185" t="s">
        <v>392</v>
      </c>
      <c r="C37" s="185" t="s">
        <v>220</v>
      </c>
      <c r="D37" s="185" t="s">
        <v>120</v>
      </c>
      <c r="E37" s="185" t="s">
        <v>227</v>
      </c>
      <c r="F37" s="185" t="s">
        <v>211</v>
      </c>
      <c r="G37" s="203" t="s">
        <v>123</v>
      </c>
      <c r="H37" s="201"/>
      <c r="I37" s="202"/>
      <c r="J37" s="203" t="s">
        <v>476</v>
      </c>
      <c r="K37" s="185" t="s">
        <v>477</v>
      </c>
      <c r="L37" s="204">
        <v>31587</v>
      </c>
      <c r="M37" s="203" t="s">
        <v>478</v>
      </c>
      <c r="N37" s="185" t="s">
        <v>479</v>
      </c>
      <c r="O37" s="204">
        <v>48</v>
      </c>
      <c r="P37" s="201"/>
      <c r="Q37" s="181"/>
      <c r="R37" s="202"/>
      <c r="S37" s="203"/>
      <c r="T37" s="185"/>
      <c r="U37" s="202"/>
      <c r="V37" s="203"/>
      <c r="W37" s="185"/>
      <c r="X37" s="202"/>
    </row>
    <row r="38" spans="1:24" ht="180.75" thickBot="1" x14ac:dyDescent="0.3">
      <c r="A38" s="187" t="s">
        <v>228</v>
      </c>
      <c r="B38" s="185" t="s">
        <v>393</v>
      </c>
      <c r="C38" s="185" t="s">
        <v>394</v>
      </c>
      <c r="D38" s="185" t="s">
        <v>120</v>
      </c>
      <c r="E38" s="185" t="s">
        <v>231</v>
      </c>
      <c r="F38" s="185" t="s">
        <v>211</v>
      </c>
      <c r="G38" s="203" t="s">
        <v>123</v>
      </c>
      <c r="H38" s="201"/>
      <c r="I38" s="202"/>
      <c r="J38" s="203" t="s">
        <v>476</v>
      </c>
      <c r="K38" s="185" t="s">
        <v>477</v>
      </c>
      <c r="L38" s="204">
        <v>30436</v>
      </c>
      <c r="M38" s="203" t="s">
        <v>478</v>
      </c>
      <c r="N38" s="185" t="s">
        <v>479</v>
      </c>
      <c r="O38" s="204">
        <v>45</v>
      </c>
      <c r="P38" s="201"/>
      <c r="Q38" s="181"/>
      <c r="R38" s="202"/>
      <c r="S38" s="203"/>
      <c r="T38" s="185"/>
      <c r="U38" s="202"/>
      <c r="V38" s="203"/>
      <c r="W38" s="185"/>
      <c r="X38" s="202"/>
    </row>
    <row r="39" spans="1:24" ht="180.75" thickBot="1" x14ac:dyDescent="0.3">
      <c r="A39" s="187" t="s">
        <v>232</v>
      </c>
      <c r="B39" s="185" t="s">
        <v>233</v>
      </c>
      <c r="C39" s="185" t="s">
        <v>178</v>
      </c>
      <c r="D39" s="185" t="s">
        <v>120</v>
      </c>
      <c r="E39" s="185" t="s">
        <v>234</v>
      </c>
      <c r="F39" s="185" t="s">
        <v>211</v>
      </c>
      <c r="G39" s="203" t="s">
        <v>123</v>
      </c>
      <c r="H39" s="201"/>
      <c r="I39" s="202"/>
      <c r="J39" s="203" t="s">
        <v>476</v>
      </c>
      <c r="K39" s="185" t="s">
        <v>477</v>
      </c>
      <c r="L39" s="204">
        <v>31587</v>
      </c>
      <c r="M39" s="203" t="s">
        <v>478</v>
      </c>
      <c r="N39" s="185" t="s">
        <v>479</v>
      </c>
      <c r="O39" s="204">
        <v>48</v>
      </c>
      <c r="P39" s="201"/>
      <c r="Q39" s="181"/>
      <c r="R39" s="202"/>
      <c r="S39" s="203"/>
      <c r="T39" s="185"/>
      <c r="U39" s="202"/>
      <c r="V39" s="203"/>
      <c r="W39" s="185"/>
      <c r="X39" s="202"/>
    </row>
    <row r="40" spans="1:24" ht="180.75" thickBot="1" x14ac:dyDescent="0.3">
      <c r="A40" s="187" t="s">
        <v>235</v>
      </c>
      <c r="B40" s="185" t="s">
        <v>236</v>
      </c>
      <c r="C40" s="185" t="s">
        <v>178</v>
      </c>
      <c r="D40" s="185" t="s">
        <v>120</v>
      </c>
      <c r="E40" s="185" t="s">
        <v>237</v>
      </c>
      <c r="F40" s="185" t="s">
        <v>211</v>
      </c>
      <c r="G40" s="203" t="s">
        <v>123</v>
      </c>
      <c r="H40" s="201"/>
      <c r="I40" s="202"/>
      <c r="J40" s="203" t="s">
        <v>476</v>
      </c>
      <c r="K40" s="185" t="s">
        <v>477</v>
      </c>
      <c r="L40" s="204">
        <v>30436</v>
      </c>
      <c r="M40" s="203" t="s">
        <v>478</v>
      </c>
      <c r="N40" s="185" t="s">
        <v>479</v>
      </c>
      <c r="O40" s="204">
        <v>45</v>
      </c>
      <c r="P40" s="201"/>
      <c r="Q40" s="181"/>
      <c r="R40" s="202"/>
      <c r="S40" s="203"/>
      <c r="T40" s="185"/>
      <c r="U40" s="202"/>
      <c r="V40" s="203"/>
      <c r="W40" s="185"/>
      <c r="X40" s="202"/>
    </row>
    <row r="41" spans="1:24" ht="180.75" thickBot="1" x14ac:dyDescent="0.3">
      <c r="A41" s="187" t="s">
        <v>239</v>
      </c>
      <c r="B41" s="185" t="s">
        <v>240</v>
      </c>
      <c r="C41" s="185" t="s">
        <v>178</v>
      </c>
      <c r="D41" s="185" t="s">
        <v>120</v>
      </c>
      <c r="E41" s="185" t="s">
        <v>395</v>
      </c>
      <c r="F41" s="185" t="s">
        <v>211</v>
      </c>
      <c r="G41" s="203" t="s">
        <v>123</v>
      </c>
      <c r="H41" s="201"/>
      <c r="I41" s="202"/>
      <c r="J41" s="203" t="s">
        <v>476</v>
      </c>
      <c r="K41" s="185" t="s">
        <v>477</v>
      </c>
      <c r="L41" s="204">
        <v>31587</v>
      </c>
      <c r="M41" s="203" t="s">
        <v>478</v>
      </c>
      <c r="N41" s="185" t="s">
        <v>479</v>
      </c>
      <c r="O41" s="204">
        <v>48</v>
      </c>
      <c r="P41" s="201"/>
      <c r="Q41" s="181"/>
      <c r="R41" s="202"/>
      <c r="S41" s="203"/>
      <c r="T41" s="185"/>
      <c r="U41" s="202"/>
      <c r="V41" s="203"/>
      <c r="W41" s="185"/>
      <c r="X41" s="202"/>
    </row>
    <row r="42" spans="1:24" ht="180.75" thickBot="1" x14ac:dyDescent="0.3">
      <c r="A42" s="187" t="s">
        <v>243</v>
      </c>
      <c r="B42" s="185" t="s">
        <v>247</v>
      </c>
      <c r="C42" s="185" t="s">
        <v>220</v>
      </c>
      <c r="D42" s="185" t="s">
        <v>120</v>
      </c>
      <c r="E42" s="185" t="s">
        <v>248</v>
      </c>
      <c r="F42" s="185" t="s">
        <v>211</v>
      </c>
      <c r="G42" s="203" t="s">
        <v>123</v>
      </c>
      <c r="H42" s="201"/>
      <c r="I42" s="204" t="s">
        <v>245</v>
      </c>
      <c r="J42" s="203" t="s">
        <v>476</v>
      </c>
      <c r="K42" s="185" t="s">
        <v>477</v>
      </c>
      <c r="L42" s="204">
        <v>30436</v>
      </c>
      <c r="M42" s="203" t="s">
        <v>478</v>
      </c>
      <c r="N42" s="185" t="s">
        <v>479</v>
      </c>
      <c r="O42" s="204">
        <v>45</v>
      </c>
      <c r="P42" s="201"/>
      <c r="Q42" s="181"/>
      <c r="R42" s="202"/>
      <c r="S42" s="203"/>
      <c r="T42" s="185"/>
      <c r="U42" s="202"/>
      <c r="V42" s="203"/>
      <c r="W42" s="185"/>
      <c r="X42" s="202"/>
    </row>
    <row r="43" spans="1:24" ht="180.75" thickBot="1" x14ac:dyDescent="0.3">
      <c r="A43" s="187" t="s">
        <v>246</v>
      </c>
      <c r="B43" s="185" t="s">
        <v>244</v>
      </c>
      <c r="C43" s="185" t="s">
        <v>209</v>
      </c>
      <c r="D43" s="185" t="s">
        <v>120</v>
      </c>
      <c r="E43" s="185" t="s">
        <v>210</v>
      </c>
      <c r="F43" s="185" t="s">
        <v>211</v>
      </c>
      <c r="G43" s="203" t="s">
        <v>123</v>
      </c>
      <c r="H43" s="201"/>
      <c r="I43" s="204" t="s">
        <v>245</v>
      </c>
      <c r="J43" s="203" t="s">
        <v>476</v>
      </c>
      <c r="K43" s="185" t="s">
        <v>477</v>
      </c>
      <c r="L43" s="204">
        <v>31587</v>
      </c>
      <c r="M43" s="203" t="s">
        <v>478</v>
      </c>
      <c r="N43" s="185" t="s">
        <v>479</v>
      </c>
      <c r="O43" s="204">
        <v>48</v>
      </c>
      <c r="P43" s="201"/>
      <c r="Q43" s="181"/>
      <c r="R43" s="202"/>
      <c r="S43" s="203"/>
      <c r="T43" s="185"/>
      <c r="U43" s="202"/>
      <c r="V43" s="203"/>
      <c r="W43" s="185"/>
      <c r="X43" s="202"/>
    </row>
    <row r="44" spans="1:24" ht="214.5" thickBot="1" x14ac:dyDescent="0.3">
      <c r="A44" s="183" t="s">
        <v>396</v>
      </c>
      <c r="B44" s="184" t="s">
        <v>29</v>
      </c>
      <c r="C44" s="185" t="s">
        <v>260</v>
      </c>
      <c r="D44" s="185" t="s">
        <v>260</v>
      </c>
      <c r="E44" s="185" t="s">
        <v>260</v>
      </c>
      <c r="F44" s="185" t="s">
        <v>260</v>
      </c>
      <c r="G44" s="203" t="s">
        <v>260</v>
      </c>
      <c r="H44" s="203" t="s">
        <v>260</v>
      </c>
      <c r="I44" s="204" t="s">
        <v>260</v>
      </c>
      <c r="J44" s="203" t="s">
        <v>260</v>
      </c>
      <c r="K44" s="181"/>
      <c r="L44" s="204" t="s">
        <v>260</v>
      </c>
      <c r="M44" s="201"/>
      <c r="N44" s="185" t="s">
        <v>260</v>
      </c>
      <c r="O44" s="202"/>
      <c r="P44" s="203" t="s">
        <v>260</v>
      </c>
      <c r="Q44" s="181"/>
      <c r="R44" s="204" t="s">
        <v>260</v>
      </c>
      <c r="S44" s="203"/>
      <c r="T44" s="185"/>
      <c r="U44" s="202"/>
      <c r="V44" s="203"/>
      <c r="W44" s="185"/>
      <c r="X44" s="202"/>
    </row>
    <row r="45" spans="1:24" ht="100.5" thickBot="1" x14ac:dyDescent="0.3">
      <c r="A45" s="183" t="s">
        <v>398</v>
      </c>
      <c r="B45" s="184" t="s">
        <v>399</v>
      </c>
      <c r="C45" s="185" t="s">
        <v>260</v>
      </c>
      <c r="D45" s="185" t="s">
        <v>260</v>
      </c>
      <c r="E45" s="185" t="s">
        <v>260</v>
      </c>
      <c r="F45" s="185" t="s">
        <v>260</v>
      </c>
      <c r="G45" s="203" t="s">
        <v>260</v>
      </c>
      <c r="H45" s="203" t="s">
        <v>260</v>
      </c>
      <c r="I45" s="204" t="s">
        <v>260</v>
      </c>
      <c r="J45" s="203" t="s">
        <v>260</v>
      </c>
      <c r="K45" s="181"/>
      <c r="L45" s="204" t="s">
        <v>260</v>
      </c>
      <c r="M45" s="201"/>
      <c r="N45" s="185" t="s">
        <v>260</v>
      </c>
      <c r="O45" s="202"/>
      <c r="P45" s="203" t="s">
        <v>260</v>
      </c>
      <c r="Q45" s="181"/>
      <c r="R45" s="204" t="s">
        <v>260</v>
      </c>
      <c r="S45" s="203"/>
      <c r="T45" s="185"/>
      <c r="U45" s="202"/>
      <c r="V45" s="203"/>
      <c r="W45" s="185"/>
      <c r="X45" s="202"/>
    </row>
    <row r="46" spans="1:24" ht="129" thickBot="1" x14ac:dyDescent="0.3">
      <c r="A46" s="183" t="s">
        <v>400</v>
      </c>
      <c r="B46" s="184" t="s">
        <v>401</v>
      </c>
      <c r="C46" s="185" t="s">
        <v>260</v>
      </c>
      <c r="D46" s="185" t="s">
        <v>260</v>
      </c>
      <c r="E46" s="185" t="s">
        <v>260</v>
      </c>
      <c r="F46" s="185" t="s">
        <v>260</v>
      </c>
      <c r="G46" s="203" t="s">
        <v>260</v>
      </c>
      <c r="H46" s="203" t="s">
        <v>260</v>
      </c>
      <c r="I46" s="204" t="s">
        <v>260</v>
      </c>
      <c r="J46" s="203" t="s">
        <v>260</v>
      </c>
      <c r="K46" s="181"/>
      <c r="L46" s="204" t="s">
        <v>260</v>
      </c>
      <c r="M46" s="201"/>
      <c r="N46" s="185" t="s">
        <v>260</v>
      </c>
      <c r="O46" s="202"/>
      <c r="P46" s="203" t="s">
        <v>260</v>
      </c>
      <c r="Q46" s="181"/>
      <c r="R46" s="204" t="s">
        <v>260</v>
      </c>
      <c r="S46" s="203" t="s">
        <v>260</v>
      </c>
      <c r="T46" s="181"/>
      <c r="U46" s="204" t="s">
        <v>260</v>
      </c>
      <c r="V46" s="203" t="s">
        <v>260</v>
      </c>
      <c r="W46" s="181"/>
      <c r="X46" s="204" t="s">
        <v>260</v>
      </c>
    </row>
    <row r="47" spans="1:24" ht="57.75" thickBot="1" x14ac:dyDescent="0.3">
      <c r="A47" s="183" t="s">
        <v>402</v>
      </c>
      <c r="B47" s="184" t="s">
        <v>35</v>
      </c>
      <c r="C47" s="185" t="s">
        <v>260</v>
      </c>
      <c r="D47" s="185" t="s">
        <v>260</v>
      </c>
      <c r="E47" s="185" t="s">
        <v>260</v>
      </c>
      <c r="F47" s="185" t="s">
        <v>260</v>
      </c>
      <c r="G47" s="203" t="s">
        <v>260</v>
      </c>
      <c r="H47" s="203" t="s">
        <v>260</v>
      </c>
      <c r="I47" s="204" t="s">
        <v>260</v>
      </c>
      <c r="J47" s="203" t="s">
        <v>260</v>
      </c>
      <c r="K47" s="181"/>
      <c r="L47" s="204" t="s">
        <v>260</v>
      </c>
      <c r="M47" s="201"/>
      <c r="N47" s="185" t="s">
        <v>260</v>
      </c>
      <c r="O47" s="202"/>
      <c r="P47" s="203" t="s">
        <v>260</v>
      </c>
      <c r="Q47" s="181"/>
      <c r="R47" s="204" t="s">
        <v>260</v>
      </c>
      <c r="S47" s="203" t="s">
        <v>260</v>
      </c>
      <c r="T47" s="181"/>
      <c r="U47" s="204" t="s">
        <v>260</v>
      </c>
      <c r="V47" s="203" t="s">
        <v>260</v>
      </c>
      <c r="W47" s="181"/>
      <c r="X47" s="204" t="s">
        <v>260</v>
      </c>
    </row>
    <row r="48" spans="1:24" ht="86.25" thickBot="1" x14ac:dyDescent="0.3">
      <c r="A48" s="183" t="s">
        <v>251</v>
      </c>
      <c r="B48" s="184" t="s">
        <v>403</v>
      </c>
      <c r="C48" s="185" t="s">
        <v>260</v>
      </c>
      <c r="D48" s="185" t="s">
        <v>260</v>
      </c>
      <c r="E48" s="185" t="s">
        <v>260</v>
      </c>
      <c r="F48" s="185" t="s">
        <v>260</v>
      </c>
      <c r="G48" s="203" t="s">
        <v>260</v>
      </c>
      <c r="H48" s="203" t="s">
        <v>260</v>
      </c>
      <c r="I48" s="204" t="s">
        <v>260</v>
      </c>
      <c r="J48" s="203" t="s">
        <v>260</v>
      </c>
      <c r="K48" s="181"/>
      <c r="L48" s="204" t="s">
        <v>260</v>
      </c>
      <c r="M48" s="201"/>
      <c r="N48" s="185" t="s">
        <v>260</v>
      </c>
      <c r="O48" s="202"/>
      <c r="P48" s="203" t="s">
        <v>260</v>
      </c>
      <c r="Q48" s="181"/>
      <c r="R48" s="204" t="s">
        <v>260</v>
      </c>
      <c r="S48" s="203" t="s">
        <v>260</v>
      </c>
      <c r="T48" s="181"/>
      <c r="U48" s="204" t="s">
        <v>260</v>
      </c>
      <c r="V48" s="203" t="s">
        <v>260</v>
      </c>
      <c r="W48" s="181"/>
      <c r="X48" s="204" t="s">
        <v>260</v>
      </c>
    </row>
    <row r="49" spans="1:24" ht="114.75" thickBot="1" x14ac:dyDescent="0.3">
      <c r="A49" s="183" t="s">
        <v>404</v>
      </c>
      <c r="B49" s="184" t="s">
        <v>253</v>
      </c>
      <c r="C49" s="185" t="s">
        <v>260</v>
      </c>
      <c r="D49" s="185" t="s">
        <v>260</v>
      </c>
      <c r="E49" s="185" t="s">
        <v>260</v>
      </c>
      <c r="F49" s="185" t="s">
        <v>260</v>
      </c>
      <c r="G49" s="203" t="s">
        <v>260</v>
      </c>
      <c r="H49" s="203" t="s">
        <v>260</v>
      </c>
      <c r="I49" s="204" t="s">
        <v>260</v>
      </c>
      <c r="J49" s="203" t="s">
        <v>260</v>
      </c>
      <c r="K49" s="181"/>
      <c r="L49" s="204" t="s">
        <v>260</v>
      </c>
      <c r="M49" s="201"/>
      <c r="N49" s="185" t="s">
        <v>260</v>
      </c>
      <c r="O49" s="202"/>
      <c r="P49" s="203" t="s">
        <v>260</v>
      </c>
      <c r="Q49" s="181"/>
      <c r="R49" s="204" t="s">
        <v>260</v>
      </c>
      <c r="S49" s="203"/>
      <c r="T49" s="185"/>
      <c r="U49" s="202"/>
      <c r="V49" s="203"/>
      <c r="W49" s="185"/>
      <c r="X49" s="202"/>
    </row>
    <row r="50" spans="1:24" ht="72" thickBot="1" x14ac:dyDescent="0.3">
      <c r="A50" s="183" t="s">
        <v>405</v>
      </c>
      <c r="B50" s="184" t="s">
        <v>41</v>
      </c>
      <c r="C50" s="185" t="s">
        <v>260</v>
      </c>
      <c r="D50" s="185" t="s">
        <v>260</v>
      </c>
      <c r="E50" s="185" t="s">
        <v>260</v>
      </c>
      <c r="F50" s="185" t="s">
        <v>260</v>
      </c>
      <c r="G50" s="203" t="s">
        <v>260</v>
      </c>
      <c r="H50" s="203" t="s">
        <v>260</v>
      </c>
      <c r="I50" s="204" t="s">
        <v>260</v>
      </c>
      <c r="J50" s="203" t="s">
        <v>260</v>
      </c>
      <c r="K50" s="181"/>
      <c r="L50" s="204" t="s">
        <v>260</v>
      </c>
      <c r="M50" s="201"/>
      <c r="N50" s="185" t="s">
        <v>260</v>
      </c>
      <c r="O50" s="202"/>
      <c r="P50" s="203" t="s">
        <v>260</v>
      </c>
      <c r="Q50" s="181"/>
      <c r="R50" s="204" t="s">
        <v>260</v>
      </c>
      <c r="S50" s="203" t="s">
        <v>260</v>
      </c>
      <c r="T50" s="181"/>
      <c r="U50" s="204" t="s">
        <v>260</v>
      </c>
      <c r="V50" s="203" t="s">
        <v>260</v>
      </c>
      <c r="W50" s="181"/>
      <c r="X50" s="204" t="s">
        <v>260</v>
      </c>
    </row>
    <row r="51" spans="1:24" ht="113.25" customHeight="1" thickBot="1" x14ac:dyDescent="0.3">
      <c r="A51" s="183" t="s">
        <v>406</v>
      </c>
      <c r="B51" s="184" t="s">
        <v>480</v>
      </c>
      <c r="C51" s="185" t="s">
        <v>260</v>
      </c>
      <c r="D51" s="185" t="s">
        <v>260</v>
      </c>
      <c r="E51" s="185" t="s">
        <v>260</v>
      </c>
      <c r="F51" s="185" t="s">
        <v>260</v>
      </c>
      <c r="G51" s="203" t="s">
        <v>260</v>
      </c>
      <c r="H51" s="203" t="s">
        <v>260</v>
      </c>
      <c r="I51" s="204" t="s">
        <v>260</v>
      </c>
      <c r="J51" s="203" t="s">
        <v>260</v>
      </c>
      <c r="K51" s="181"/>
      <c r="L51" s="204" t="s">
        <v>260</v>
      </c>
      <c r="M51" s="201"/>
      <c r="N51" s="185" t="s">
        <v>260</v>
      </c>
      <c r="O51" s="202"/>
      <c r="P51" s="203" t="s">
        <v>260</v>
      </c>
      <c r="Q51" s="181"/>
      <c r="R51" s="204" t="s">
        <v>260</v>
      </c>
      <c r="S51" s="203"/>
      <c r="T51" s="185"/>
      <c r="U51" s="202"/>
      <c r="V51" s="203"/>
      <c r="W51" s="185"/>
      <c r="X51" s="202"/>
    </row>
    <row r="52" spans="1:24" ht="209.25" customHeight="1" thickBot="1" x14ac:dyDescent="0.3">
      <c r="A52" s="187" t="s">
        <v>255</v>
      </c>
      <c r="B52" s="185" t="s">
        <v>256</v>
      </c>
      <c r="C52" s="185" t="s">
        <v>593</v>
      </c>
      <c r="D52" s="185" t="s">
        <v>258</v>
      </c>
      <c r="E52" s="185" t="s">
        <v>121</v>
      </c>
      <c r="F52" s="185" t="s">
        <v>259</v>
      </c>
      <c r="G52" s="203" t="s">
        <v>123</v>
      </c>
      <c r="H52" s="201"/>
      <c r="I52" s="202"/>
      <c r="J52" s="203" t="s">
        <v>481</v>
      </c>
      <c r="K52" s="185" t="s">
        <v>482</v>
      </c>
      <c r="L52" s="204">
        <v>17.773</v>
      </c>
      <c r="M52" s="203" t="s">
        <v>483</v>
      </c>
      <c r="N52" s="185" t="s">
        <v>484</v>
      </c>
      <c r="O52" s="210">
        <v>214</v>
      </c>
      <c r="P52" s="201"/>
      <c r="Q52" s="181"/>
      <c r="R52" s="202"/>
      <c r="S52" s="203" t="s">
        <v>485</v>
      </c>
      <c r="T52" s="185" t="s">
        <v>486</v>
      </c>
      <c r="U52" s="210">
        <v>214</v>
      </c>
      <c r="V52" s="203"/>
      <c r="W52" s="185"/>
      <c r="X52" s="210"/>
    </row>
    <row r="53" spans="1:24" s="214" customFormat="1" ht="249.75" customHeight="1" thickBot="1" x14ac:dyDescent="0.3">
      <c r="A53" s="187" t="s">
        <v>261</v>
      </c>
      <c r="B53" s="185" t="s">
        <v>487</v>
      </c>
      <c r="C53" s="185" t="s">
        <v>593</v>
      </c>
      <c r="D53" s="185" t="s">
        <v>258</v>
      </c>
      <c r="E53" s="185" t="s">
        <v>263</v>
      </c>
      <c r="F53" s="185" t="s">
        <v>259</v>
      </c>
      <c r="G53" s="203" t="s">
        <v>123</v>
      </c>
      <c r="H53" s="203"/>
      <c r="I53" s="204"/>
      <c r="J53" s="203" t="s">
        <v>481</v>
      </c>
      <c r="K53" s="185" t="s">
        <v>482</v>
      </c>
      <c r="L53" s="204">
        <v>11.183</v>
      </c>
      <c r="M53" s="203" t="s">
        <v>483</v>
      </c>
      <c r="N53" s="185" t="s">
        <v>484</v>
      </c>
      <c r="O53" s="211">
        <v>1602</v>
      </c>
      <c r="P53" s="212" t="s">
        <v>488</v>
      </c>
      <c r="Q53" s="213" t="s">
        <v>489</v>
      </c>
      <c r="R53" s="211">
        <v>3902</v>
      </c>
      <c r="S53" s="203" t="s">
        <v>485</v>
      </c>
      <c r="T53" s="185" t="s">
        <v>486</v>
      </c>
      <c r="U53" s="211">
        <v>2851</v>
      </c>
      <c r="V53" s="212" t="s">
        <v>490</v>
      </c>
      <c r="W53" s="213" t="s">
        <v>491</v>
      </c>
      <c r="X53" s="211">
        <v>3693</v>
      </c>
    </row>
    <row r="54" spans="1:24" s="219" customFormat="1" ht="234.75" customHeight="1" thickBot="1" x14ac:dyDescent="0.3">
      <c r="A54" s="215" t="s">
        <v>264</v>
      </c>
      <c r="B54" s="216" t="s">
        <v>265</v>
      </c>
      <c r="C54" s="216" t="s">
        <v>594</v>
      </c>
      <c r="D54" s="216" t="s">
        <v>258</v>
      </c>
      <c r="E54" s="216" t="s">
        <v>279</v>
      </c>
      <c r="F54" s="216" t="s">
        <v>259</v>
      </c>
      <c r="G54" s="212" t="s">
        <v>123</v>
      </c>
      <c r="H54" s="212"/>
      <c r="I54" s="217"/>
      <c r="J54" s="212" t="s">
        <v>481</v>
      </c>
      <c r="K54" s="216" t="s">
        <v>482</v>
      </c>
      <c r="L54" s="218">
        <v>6.5629999999999997</v>
      </c>
      <c r="M54" s="212"/>
      <c r="N54" s="216"/>
      <c r="O54" s="217"/>
      <c r="P54" s="212" t="s">
        <v>488</v>
      </c>
      <c r="Q54" s="213" t="s">
        <v>489</v>
      </c>
      <c r="R54" s="217">
        <v>1120</v>
      </c>
      <c r="S54" s="212" t="s">
        <v>485</v>
      </c>
      <c r="T54" s="216" t="s">
        <v>486</v>
      </c>
      <c r="U54" s="217">
        <v>241</v>
      </c>
      <c r="V54" s="212"/>
      <c r="W54" s="216"/>
      <c r="X54" s="217"/>
    </row>
    <row r="55" spans="1:24" s="223" customFormat="1" ht="120.75" thickBot="1" x14ac:dyDescent="0.3">
      <c r="A55" s="215" t="s">
        <v>266</v>
      </c>
      <c r="B55" s="216" t="s">
        <v>267</v>
      </c>
      <c r="C55" s="216" t="s">
        <v>586</v>
      </c>
      <c r="D55" s="216" t="s">
        <v>258</v>
      </c>
      <c r="E55" s="216" t="s">
        <v>268</v>
      </c>
      <c r="F55" s="216" t="s">
        <v>259</v>
      </c>
      <c r="G55" s="212" t="s">
        <v>123</v>
      </c>
      <c r="H55" s="220"/>
      <c r="I55" s="221"/>
      <c r="J55" s="212" t="s">
        <v>481</v>
      </c>
      <c r="K55" s="216" t="s">
        <v>482</v>
      </c>
      <c r="L55" s="217">
        <v>0.318</v>
      </c>
      <c r="M55" s="220"/>
      <c r="N55" s="222"/>
      <c r="O55" s="221"/>
      <c r="P55" s="220"/>
      <c r="Q55" s="222"/>
      <c r="R55" s="221"/>
      <c r="S55" s="212"/>
      <c r="T55" s="216"/>
      <c r="U55" s="217"/>
      <c r="V55" s="212"/>
      <c r="W55" s="216"/>
      <c r="X55" s="221"/>
    </row>
    <row r="56" spans="1:24" s="223" customFormat="1" ht="228" customHeight="1" thickBot="1" x14ac:dyDescent="0.3">
      <c r="A56" s="215" t="s">
        <v>270</v>
      </c>
      <c r="B56" s="216" t="s">
        <v>271</v>
      </c>
      <c r="C56" s="216" t="s">
        <v>272</v>
      </c>
      <c r="D56" s="216" t="s">
        <v>258</v>
      </c>
      <c r="E56" s="216" t="s">
        <v>305</v>
      </c>
      <c r="F56" s="216" t="s">
        <v>259</v>
      </c>
      <c r="G56" s="212" t="s">
        <v>123</v>
      </c>
      <c r="H56" s="220"/>
      <c r="I56" s="221"/>
      <c r="J56" s="212" t="s">
        <v>481</v>
      </c>
      <c r="K56" s="216" t="s">
        <v>482</v>
      </c>
      <c r="L56" s="217">
        <v>8.1630000000000003</v>
      </c>
      <c r="M56" s="212" t="s">
        <v>483</v>
      </c>
      <c r="N56" s="216" t="s">
        <v>484</v>
      </c>
      <c r="O56" s="217">
        <v>525</v>
      </c>
      <c r="P56" s="220"/>
      <c r="Q56" s="222"/>
      <c r="R56" s="221"/>
      <c r="S56" s="212" t="s">
        <v>485</v>
      </c>
      <c r="T56" s="216" t="s">
        <v>486</v>
      </c>
      <c r="U56" s="217">
        <v>939</v>
      </c>
      <c r="V56" s="212" t="s">
        <v>490</v>
      </c>
      <c r="W56" s="216" t="s">
        <v>492</v>
      </c>
      <c r="X56" s="217">
        <v>821</v>
      </c>
    </row>
    <row r="57" spans="1:24" s="223" customFormat="1" ht="135.75" thickBot="1" x14ac:dyDescent="0.3">
      <c r="A57" s="215" t="s">
        <v>274</v>
      </c>
      <c r="B57" s="216" t="s">
        <v>275</v>
      </c>
      <c r="C57" s="216" t="s">
        <v>410</v>
      </c>
      <c r="D57" s="216" t="s">
        <v>258</v>
      </c>
      <c r="E57" s="216" t="s">
        <v>263</v>
      </c>
      <c r="F57" s="216" t="s">
        <v>259</v>
      </c>
      <c r="G57" s="212" t="s">
        <v>123</v>
      </c>
      <c r="H57" s="224"/>
      <c r="I57" s="217" t="s">
        <v>245</v>
      </c>
      <c r="J57" s="212" t="s">
        <v>481</v>
      </c>
      <c r="K57" s="216" t="s">
        <v>493</v>
      </c>
      <c r="L57" s="217">
        <v>10.582000000000001</v>
      </c>
      <c r="M57" s="212"/>
      <c r="N57" s="216"/>
      <c r="O57" s="217"/>
      <c r="P57" s="212"/>
      <c r="Q57" s="216"/>
      <c r="R57" s="217"/>
      <c r="S57" s="212"/>
      <c r="T57" s="216"/>
      <c r="U57" s="217"/>
      <c r="V57" s="212"/>
      <c r="W57" s="216"/>
      <c r="X57" s="225"/>
    </row>
    <row r="58" spans="1:24" ht="240.75" thickBot="1" x14ac:dyDescent="0.3">
      <c r="A58" s="187" t="s">
        <v>277</v>
      </c>
      <c r="B58" s="185" t="s">
        <v>278</v>
      </c>
      <c r="C58" s="185" t="s">
        <v>591</v>
      </c>
      <c r="D58" s="185" t="s">
        <v>258</v>
      </c>
      <c r="E58" s="185" t="s">
        <v>279</v>
      </c>
      <c r="F58" s="185" t="s">
        <v>259</v>
      </c>
      <c r="G58" s="203" t="s">
        <v>123</v>
      </c>
      <c r="H58" s="226"/>
      <c r="I58" s="204" t="s">
        <v>245</v>
      </c>
      <c r="J58" s="203"/>
      <c r="K58" s="185"/>
      <c r="L58" s="204"/>
      <c r="M58" s="226"/>
      <c r="N58" s="227"/>
      <c r="O58" s="228"/>
      <c r="P58" s="203" t="s">
        <v>488</v>
      </c>
      <c r="Q58" s="185" t="s">
        <v>489</v>
      </c>
      <c r="R58" s="204">
        <v>100</v>
      </c>
      <c r="S58" s="203"/>
      <c r="T58" s="185"/>
      <c r="U58" s="228"/>
      <c r="V58" s="203"/>
      <c r="W58" s="185"/>
      <c r="X58" s="228"/>
    </row>
    <row r="59" spans="1:24" ht="141.75" customHeight="1" thickBot="1" x14ac:dyDescent="0.3">
      <c r="A59" s="229" t="s">
        <v>280</v>
      </c>
      <c r="B59" s="230" t="s">
        <v>281</v>
      </c>
      <c r="C59" s="230" t="s">
        <v>592</v>
      </c>
      <c r="D59" s="230" t="s">
        <v>258</v>
      </c>
      <c r="E59" s="230" t="s">
        <v>409</v>
      </c>
      <c r="F59" s="230" t="s">
        <v>259</v>
      </c>
      <c r="G59" s="231" t="s">
        <v>123</v>
      </c>
      <c r="H59" s="232"/>
      <c r="I59" s="233" t="s">
        <v>245</v>
      </c>
      <c r="J59" s="231" t="s">
        <v>481</v>
      </c>
      <c r="K59" s="230" t="s">
        <v>482</v>
      </c>
      <c r="L59" s="233">
        <v>0.44900000000000001</v>
      </c>
      <c r="M59" s="232"/>
      <c r="N59" s="234"/>
      <c r="O59" s="235"/>
      <c r="P59" s="232"/>
      <c r="Q59" s="234"/>
      <c r="R59" s="235"/>
      <c r="S59" s="231" t="s">
        <v>485</v>
      </c>
      <c r="T59" s="230" t="s">
        <v>486</v>
      </c>
      <c r="U59" s="233">
        <v>200</v>
      </c>
      <c r="V59" s="231"/>
      <c r="W59" s="230"/>
      <c r="X59" s="235"/>
    </row>
    <row r="60" spans="1:24" ht="15.75" hidden="1" customHeight="1" x14ac:dyDescent="0.25">
      <c r="A60" s="196"/>
      <c r="B60" s="196"/>
      <c r="C60" s="196"/>
      <c r="D60" s="196"/>
      <c r="E60" s="196"/>
      <c r="F60" s="196"/>
      <c r="G60" s="236"/>
      <c r="H60" s="237"/>
      <c r="I60" s="238"/>
      <c r="J60" s="239"/>
      <c r="K60" s="237"/>
      <c r="L60" s="240"/>
      <c r="M60" s="236"/>
      <c r="N60" s="194"/>
      <c r="O60" s="240"/>
      <c r="P60" s="236"/>
      <c r="Q60" s="194"/>
      <c r="R60" s="238"/>
      <c r="S60" s="239"/>
      <c r="T60" s="195"/>
      <c r="U60" s="238"/>
      <c r="V60" s="239"/>
      <c r="W60" s="194"/>
    </row>
    <row r="61" spans="1:24" ht="72" thickBot="1" x14ac:dyDescent="0.3">
      <c r="A61" s="183" t="s">
        <v>283</v>
      </c>
      <c r="B61" s="184" t="s">
        <v>45</v>
      </c>
      <c r="C61" s="185" t="s">
        <v>260</v>
      </c>
      <c r="D61" s="185" t="s">
        <v>260</v>
      </c>
      <c r="E61" s="185" t="s">
        <v>260</v>
      </c>
      <c r="F61" s="185" t="s">
        <v>260</v>
      </c>
      <c r="G61" s="203" t="s">
        <v>260</v>
      </c>
      <c r="H61" s="203" t="s">
        <v>260</v>
      </c>
      <c r="I61" s="204" t="s">
        <v>260</v>
      </c>
      <c r="J61" s="203" t="s">
        <v>260</v>
      </c>
      <c r="K61" s="181"/>
      <c r="L61" s="204" t="s">
        <v>260</v>
      </c>
      <c r="M61" s="201"/>
      <c r="N61" s="185" t="s">
        <v>260</v>
      </c>
      <c r="O61" s="202"/>
      <c r="P61" s="203" t="s">
        <v>260</v>
      </c>
      <c r="Q61" s="181"/>
      <c r="R61" s="204" t="s">
        <v>260</v>
      </c>
      <c r="S61" s="203"/>
      <c r="T61" s="185"/>
      <c r="U61" s="202"/>
      <c r="V61" s="203"/>
      <c r="W61" s="185"/>
      <c r="X61" s="202"/>
    </row>
    <row r="62" spans="1:24" ht="255.75" thickBot="1" x14ac:dyDescent="0.3">
      <c r="A62" s="187" t="s">
        <v>284</v>
      </c>
      <c r="B62" s="185" t="s">
        <v>577</v>
      </c>
      <c r="C62" s="185" t="s">
        <v>257</v>
      </c>
      <c r="D62" s="185" t="s">
        <v>258</v>
      </c>
      <c r="E62" s="185" t="s">
        <v>121</v>
      </c>
      <c r="F62" s="185" t="s">
        <v>285</v>
      </c>
      <c r="G62" s="203" t="s">
        <v>123</v>
      </c>
      <c r="H62" s="201"/>
      <c r="I62" s="202"/>
      <c r="J62" s="203" t="s">
        <v>494</v>
      </c>
      <c r="K62" s="185" t="s">
        <v>495</v>
      </c>
      <c r="L62" s="204">
        <v>20</v>
      </c>
      <c r="M62" s="203" t="s">
        <v>496</v>
      </c>
      <c r="N62" s="185" t="s">
        <v>497</v>
      </c>
      <c r="O62" s="204">
        <v>428</v>
      </c>
      <c r="P62" s="201"/>
      <c r="Q62" s="181"/>
      <c r="R62" s="202"/>
      <c r="S62" s="203"/>
      <c r="T62" s="185"/>
      <c r="U62" s="202"/>
      <c r="V62" s="203"/>
      <c r="W62" s="185"/>
      <c r="X62" s="202"/>
    </row>
    <row r="63" spans="1:24" ht="114.75" thickBot="1" x14ac:dyDescent="0.3">
      <c r="A63" s="183" t="s">
        <v>44</v>
      </c>
      <c r="B63" s="184" t="s">
        <v>47</v>
      </c>
      <c r="C63" s="185" t="s">
        <v>260</v>
      </c>
      <c r="D63" s="185" t="s">
        <v>260</v>
      </c>
      <c r="E63" s="185" t="s">
        <v>260</v>
      </c>
      <c r="F63" s="185" t="s">
        <v>260</v>
      </c>
      <c r="G63" s="203" t="s">
        <v>260</v>
      </c>
      <c r="H63" s="203" t="s">
        <v>260</v>
      </c>
      <c r="I63" s="204" t="s">
        <v>260</v>
      </c>
      <c r="J63" s="203" t="s">
        <v>260</v>
      </c>
      <c r="K63" s="181"/>
      <c r="L63" s="204" t="s">
        <v>260</v>
      </c>
      <c r="M63" s="201"/>
      <c r="N63" s="185" t="s">
        <v>260</v>
      </c>
      <c r="O63" s="202"/>
      <c r="P63" s="203" t="s">
        <v>260</v>
      </c>
      <c r="Q63" s="181"/>
      <c r="R63" s="204" t="s">
        <v>260</v>
      </c>
      <c r="S63" s="203" t="s">
        <v>260</v>
      </c>
      <c r="T63" s="181"/>
      <c r="U63" s="204" t="s">
        <v>260</v>
      </c>
      <c r="V63" s="203" t="s">
        <v>260</v>
      </c>
      <c r="W63" s="181"/>
      <c r="X63" s="204" t="s">
        <v>260</v>
      </c>
    </row>
    <row r="64" spans="1:24" ht="165.75" thickBot="1" x14ac:dyDescent="0.3">
      <c r="A64" s="187" t="s">
        <v>287</v>
      </c>
      <c r="B64" s="216" t="s">
        <v>288</v>
      </c>
      <c r="C64" s="185" t="s">
        <v>413</v>
      </c>
      <c r="D64" s="185" t="s">
        <v>258</v>
      </c>
      <c r="E64" s="185" t="s">
        <v>121</v>
      </c>
      <c r="F64" s="185" t="s">
        <v>290</v>
      </c>
      <c r="G64" s="203" t="s">
        <v>123</v>
      </c>
      <c r="H64" s="201"/>
      <c r="I64" s="202"/>
      <c r="J64" s="203" t="s">
        <v>472</v>
      </c>
      <c r="K64" s="185" t="s">
        <v>473</v>
      </c>
      <c r="L64" s="204">
        <v>9005</v>
      </c>
      <c r="M64" s="201"/>
      <c r="N64" s="181"/>
      <c r="O64" s="202"/>
      <c r="P64" s="201"/>
      <c r="Q64" s="181"/>
      <c r="R64" s="202"/>
      <c r="S64" s="203"/>
      <c r="T64" s="185"/>
      <c r="U64" s="202"/>
      <c r="V64" s="203"/>
      <c r="W64" s="185"/>
      <c r="X64" s="202"/>
    </row>
    <row r="65" spans="1:24" ht="165.75" thickBot="1" x14ac:dyDescent="0.3">
      <c r="A65" s="187" t="s">
        <v>291</v>
      </c>
      <c r="B65" s="185" t="s">
        <v>292</v>
      </c>
      <c r="C65" s="185" t="s">
        <v>209</v>
      </c>
      <c r="D65" s="185" t="s">
        <v>258</v>
      </c>
      <c r="E65" s="185" t="s">
        <v>263</v>
      </c>
      <c r="F65" s="185" t="s">
        <v>290</v>
      </c>
      <c r="G65" s="203" t="s">
        <v>123</v>
      </c>
      <c r="H65" s="201"/>
      <c r="I65" s="202"/>
      <c r="J65" s="203" t="s">
        <v>472</v>
      </c>
      <c r="K65" s="185" t="s">
        <v>498</v>
      </c>
      <c r="L65" s="204">
        <v>3008</v>
      </c>
      <c r="M65" s="201"/>
      <c r="N65" s="181"/>
      <c r="O65" s="202"/>
      <c r="P65" s="201"/>
      <c r="Q65" s="181"/>
      <c r="R65" s="202"/>
      <c r="S65" s="203"/>
      <c r="T65" s="185"/>
      <c r="U65" s="202"/>
      <c r="V65" s="203"/>
      <c r="W65" s="185"/>
      <c r="X65" s="202"/>
    </row>
    <row r="66" spans="1:24" ht="165.75" thickBot="1" x14ac:dyDescent="0.3">
      <c r="A66" s="187" t="s">
        <v>293</v>
      </c>
      <c r="B66" s="185" t="s">
        <v>294</v>
      </c>
      <c r="C66" s="185" t="s">
        <v>220</v>
      </c>
      <c r="D66" s="185" t="s">
        <v>258</v>
      </c>
      <c r="E66" s="185" t="s">
        <v>279</v>
      </c>
      <c r="F66" s="185" t="s">
        <v>290</v>
      </c>
      <c r="G66" s="203" t="s">
        <v>123</v>
      </c>
      <c r="H66" s="201"/>
      <c r="I66" s="202"/>
      <c r="J66" s="203" t="s">
        <v>472</v>
      </c>
      <c r="K66" s="185" t="s">
        <v>498</v>
      </c>
      <c r="L66" s="204">
        <v>2345</v>
      </c>
      <c r="M66" s="201"/>
      <c r="N66" s="181"/>
      <c r="O66" s="202"/>
      <c r="P66" s="201"/>
      <c r="Q66" s="181"/>
      <c r="R66" s="202"/>
      <c r="S66" s="203"/>
      <c r="T66" s="185"/>
      <c r="U66" s="202"/>
      <c r="V66" s="203"/>
      <c r="W66" s="185"/>
      <c r="X66" s="202"/>
    </row>
    <row r="67" spans="1:24" ht="165.75" thickBot="1" x14ac:dyDescent="0.3">
      <c r="A67" s="187" t="s">
        <v>295</v>
      </c>
      <c r="B67" s="185" t="s">
        <v>296</v>
      </c>
      <c r="C67" s="185" t="s">
        <v>413</v>
      </c>
      <c r="D67" s="185" t="s">
        <v>258</v>
      </c>
      <c r="E67" s="185" t="s">
        <v>409</v>
      </c>
      <c r="F67" s="185" t="s">
        <v>290</v>
      </c>
      <c r="G67" s="203" t="s">
        <v>123</v>
      </c>
      <c r="H67" s="201"/>
      <c r="I67" s="202"/>
      <c r="J67" s="203" t="s">
        <v>472</v>
      </c>
      <c r="K67" s="185" t="s">
        <v>498</v>
      </c>
      <c r="L67" s="204">
        <v>235</v>
      </c>
      <c r="M67" s="201"/>
      <c r="N67" s="181"/>
      <c r="O67" s="202"/>
      <c r="P67" s="201"/>
      <c r="Q67" s="181"/>
      <c r="R67" s="202"/>
      <c r="S67" s="203"/>
      <c r="T67" s="185"/>
      <c r="U67" s="202"/>
      <c r="V67" s="203"/>
      <c r="W67" s="185"/>
      <c r="X67" s="202"/>
    </row>
    <row r="68" spans="1:24" ht="165.75" thickBot="1" x14ac:dyDescent="0.3">
      <c r="A68" s="187" t="s">
        <v>297</v>
      </c>
      <c r="B68" s="185" t="s">
        <v>419</v>
      </c>
      <c r="C68" s="185" t="s">
        <v>330</v>
      </c>
      <c r="D68" s="185" t="s">
        <v>258</v>
      </c>
      <c r="E68" s="185" t="s">
        <v>268</v>
      </c>
      <c r="F68" s="185" t="s">
        <v>290</v>
      </c>
      <c r="G68" s="203" t="s">
        <v>123</v>
      </c>
      <c r="H68" s="201"/>
      <c r="I68" s="202"/>
      <c r="J68" s="203" t="s">
        <v>472</v>
      </c>
      <c r="K68" s="185" t="s">
        <v>498</v>
      </c>
      <c r="L68" s="204">
        <v>1253</v>
      </c>
      <c r="M68" s="201"/>
      <c r="N68" s="181"/>
      <c r="O68" s="202"/>
      <c r="P68" s="201"/>
      <c r="Q68" s="181"/>
      <c r="R68" s="202"/>
      <c r="S68" s="203"/>
      <c r="T68" s="185"/>
      <c r="U68" s="202"/>
      <c r="V68" s="203"/>
      <c r="W68" s="185"/>
      <c r="X68" s="202"/>
    </row>
    <row r="69" spans="1:24" ht="165.75" thickBot="1" x14ac:dyDescent="0.3">
      <c r="A69" s="187" t="s">
        <v>300</v>
      </c>
      <c r="B69" s="185" t="s">
        <v>420</v>
      </c>
      <c r="C69" s="185" t="s">
        <v>421</v>
      </c>
      <c r="D69" s="185" t="s">
        <v>258</v>
      </c>
      <c r="E69" s="185" t="s">
        <v>408</v>
      </c>
      <c r="F69" s="185" t="s">
        <v>290</v>
      </c>
      <c r="G69" s="203" t="s">
        <v>123</v>
      </c>
      <c r="H69" s="201"/>
      <c r="I69" s="202"/>
      <c r="J69" s="203" t="s">
        <v>472</v>
      </c>
      <c r="K69" s="185" t="s">
        <v>498</v>
      </c>
      <c r="L69" s="204">
        <v>905</v>
      </c>
      <c r="M69" s="201"/>
      <c r="N69" s="181"/>
      <c r="O69" s="202"/>
      <c r="P69" s="201"/>
      <c r="Q69" s="181"/>
      <c r="R69" s="202"/>
      <c r="S69" s="203"/>
      <c r="T69" s="185"/>
      <c r="U69" s="202"/>
      <c r="V69" s="203"/>
      <c r="W69" s="185"/>
      <c r="X69" s="202"/>
    </row>
    <row r="70" spans="1:24" ht="165.75" thickBot="1" x14ac:dyDescent="0.3">
      <c r="A70" s="187" t="s">
        <v>303</v>
      </c>
      <c r="B70" s="185" t="s">
        <v>304</v>
      </c>
      <c r="C70" s="216" t="s">
        <v>178</v>
      </c>
      <c r="D70" s="185" t="s">
        <v>258</v>
      </c>
      <c r="E70" s="185" t="s">
        <v>305</v>
      </c>
      <c r="F70" s="185" t="s">
        <v>290</v>
      </c>
      <c r="G70" s="203" t="s">
        <v>123</v>
      </c>
      <c r="H70" s="201"/>
      <c r="I70" s="202"/>
      <c r="J70" s="203" t="s">
        <v>472</v>
      </c>
      <c r="K70" s="185" t="s">
        <v>498</v>
      </c>
      <c r="L70" s="204">
        <v>2209</v>
      </c>
      <c r="M70" s="201"/>
      <c r="N70" s="181"/>
      <c r="O70" s="202"/>
      <c r="P70" s="201"/>
      <c r="Q70" s="181"/>
      <c r="R70" s="202"/>
      <c r="S70" s="203"/>
      <c r="T70" s="185"/>
      <c r="U70" s="202"/>
      <c r="V70" s="203"/>
      <c r="W70" s="185"/>
      <c r="X70" s="202"/>
    </row>
    <row r="71" spans="1:24" ht="129" thickBot="1" x14ac:dyDescent="0.3">
      <c r="A71" s="183" t="s">
        <v>425</v>
      </c>
      <c r="B71" s="184" t="s">
        <v>426</v>
      </c>
      <c r="C71" s="185" t="s">
        <v>260</v>
      </c>
      <c r="D71" s="185" t="s">
        <v>260</v>
      </c>
      <c r="E71" s="185" t="s">
        <v>260</v>
      </c>
      <c r="F71" s="185" t="s">
        <v>260</v>
      </c>
      <c r="G71" s="203" t="s">
        <v>260</v>
      </c>
      <c r="H71" s="203" t="s">
        <v>260</v>
      </c>
      <c r="I71" s="204" t="s">
        <v>260</v>
      </c>
      <c r="J71" s="203" t="s">
        <v>260</v>
      </c>
      <c r="K71" s="181"/>
      <c r="L71" s="204" t="s">
        <v>260</v>
      </c>
      <c r="M71" s="201"/>
      <c r="N71" s="185" t="s">
        <v>260</v>
      </c>
      <c r="O71" s="202"/>
      <c r="P71" s="203" t="s">
        <v>260</v>
      </c>
      <c r="Q71" s="181"/>
      <c r="R71" s="204" t="s">
        <v>260</v>
      </c>
      <c r="S71" s="203"/>
      <c r="T71" s="185"/>
      <c r="U71" s="202"/>
      <c r="V71" s="203"/>
      <c r="W71" s="185"/>
      <c r="X71" s="202"/>
    </row>
    <row r="72" spans="1:24" ht="200.25" thickBot="1" x14ac:dyDescent="0.3">
      <c r="A72" s="183" t="s">
        <v>427</v>
      </c>
      <c r="B72" s="184" t="s">
        <v>428</v>
      </c>
      <c r="C72" s="185" t="s">
        <v>260</v>
      </c>
      <c r="D72" s="185" t="s">
        <v>260</v>
      </c>
      <c r="E72" s="185" t="s">
        <v>260</v>
      </c>
      <c r="F72" s="185" t="s">
        <v>260</v>
      </c>
      <c r="G72" s="203" t="s">
        <v>260</v>
      </c>
      <c r="H72" s="203" t="s">
        <v>260</v>
      </c>
      <c r="I72" s="204" t="s">
        <v>260</v>
      </c>
      <c r="J72" s="203" t="s">
        <v>260</v>
      </c>
      <c r="K72" s="181"/>
      <c r="L72" s="204" t="s">
        <v>260</v>
      </c>
      <c r="M72" s="201"/>
      <c r="N72" s="185" t="s">
        <v>260</v>
      </c>
      <c r="O72" s="202"/>
      <c r="P72" s="203" t="s">
        <v>260</v>
      </c>
      <c r="Q72" s="181"/>
      <c r="R72" s="204" t="s">
        <v>260</v>
      </c>
      <c r="S72" s="203" t="s">
        <v>260</v>
      </c>
      <c r="T72" s="181"/>
      <c r="U72" s="204" t="s">
        <v>260</v>
      </c>
      <c r="V72" s="203" t="s">
        <v>260</v>
      </c>
      <c r="W72" s="181"/>
      <c r="X72" s="204" t="s">
        <v>260</v>
      </c>
    </row>
    <row r="73" spans="1:24" ht="100.5" thickBot="1" x14ac:dyDescent="0.3">
      <c r="A73" s="183" t="s">
        <v>306</v>
      </c>
      <c r="B73" s="184" t="s">
        <v>52</v>
      </c>
      <c r="C73" s="185" t="s">
        <v>260</v>
      </c>
      <c r="D73" s="185" t="s">
        <v>260</v>
      </c>
      <c r="E73" s="185" t="s">
        <v>260</v>
      </c>
      <c r="F73" s="185" t="s">
        <v>260</v>
      </c>
      <c r="G73" s="203" t="s">
        <v>260</v>
      </c>
      <c r="H73" s="203" t="s">
        <v>260</v>
      </c>
      <c r="I73" s="204" t="s">
        <v>260</v>
      </c>
      <c r="J73" s="203" t="s">
        <v>260</v>
      </c>
      <c r="K73" s="181"/>
      <c r="L73" s="204" t="s">
        <v>260</v>
      </c>
      <c r="M73" s="201"/>
      <c r="N73" s="185" t="s">
        <v>260</v>
      </c>
      <c r="O73" s="202"/>
      <c r="P73" s="203" t="s">
        <v>260</v>
      </c>
      <c r="Q73" s="181"/>
      <c r="R73" s="204" t="s">
        <v>260</v>
      </c>
      <c r="S73" s="203" t="s">
        <v>260</v>
      </c>
      <c r="T73" s="181"/>
      <c r="U73" s="204" t="s">
        <v>260</v>
      </c>
      <c r="V73" s="203" t="s">
        <v>260</v>
      </c>
      <c r="W73" s="181"/>
      <c r="X73" s="204" t="s">
        <v>260</v>
      </c>
    </row>
    <row r="74" spans="1:24" ht="100.5" thickBot="1" x14ac:dyDescent="0.3">
      <c r="A74" s="183" t="s">
        <v>307</v>
      </c>
      <c r="B74" s="184" t="s">
        <v>54</v>
      </c>
      <c r="C74" s="185" t="s">
        <v>260</v>
      </c>
      <c r="D74" s="185" t="s">
        <v>260</v>
      </c>
      <c r="E74" s="185" t="s">
        <v>260</v>
      </c>
      <c r="F74" s="185" t="s">
        <v>260</v>
      </c>
      <c r="G74" s="203" t="s">
        <v>260</v>
      </c>
      <c r="H74" s="203" t="s">
        <v>260</v>
      </c>
      <c r="I74" s="204" t="s">
        <v>260</v>
      </c>
      <c r="J74" s="203" t="s">
        <v>260</v>
      </c>
      <c r="K74" s="181"/>
      <c r="L74" s="204" t="s">
        <v>260</v>
      </c>
      <c r="M74" s="201"/>
      <c r="N74" s="185" t="s">
        <v>260</v>
      </c>
      <c r="O74" s="202"/>
      <c r="P74" s="203" t="s">
        <v>260</v>
      </c>
      <c r="Q74" s="181"/>
      <c r="R74" s="204" t="s">
        <v>260</v>
      </c>
      <c r="S74" s="203" t="s">
        <v>260</v>
      </c>
      <c r="T74" s="181"/>
      <c r="U74" s="204" t="s">
        <v>260</v>
      </c>
      <c r="V74" s="203" t="s">
        <v>260</v>
      </c>
      <c r="W74" s="181"/>
      <c r="X74" s="204" t="s">
        <v>260</v>
      </c>
    </row>
    <row r="75" spans="1:24" ht="114.75" thickBot="1" x14ac:dyDescent="0.3">
      <c r="A75" s="183" t="s">
        <v>308</v>
      </c>
      <c r="B75" s="184" t="s">
        <v>499</v>
      </c>
      <c r="C75" s="185" t="s">
        <v>260</v>
      </c>
      <c r="D75" s="185" t="s">
        <v>260</v>
      </c>
      <c r="E75" s="185" t="s">
        <v>260</v>
      </c>
      <c r="F75" s="185" t="s">
        <v>260</v>
      </c>
      <c r="G75" s="203" t="s">
        <v>260</v>
      </c>
      <c r="H75" s="203" t="s">
        <v>260</v>
      </c>
      <c r="I75" s="204" t="s">
        <v>260</v>
      </c>
      <c r="J75" s="203" t="s">
        <v>260</v>
      </c>
      <c r="K75" s="181"/>
      <c r="L75" s="204" t="s">
        <v>260</v>
      </c>
      <c r="M75" s="201"/>
      <c r="N75" s="185" t="s">
        <v>260</v>
      </c>
      <c r="O75" s="202"/>
      <c r="P75" s="203" t="s">
        <v>260</v>
      </c>
      <c r="Q75" s="181"/>
      <c r="R75" s="204" t="s">
        <v>260</v>
      </c>
      <c r="S75" s="203" t="s">
        <v>260</v>
      </c>
      <c r="T75" s="181"/>
      <c r="U75" s="204" t="s">
        <v>260</v>
      </c>
      <c r="V75" s="203" t="s">
        <v>260</v>
      </c>
      <c r="W75" s="181"/>
      <c r="X75" s="204" t="s">
        <v>260</v>
      </c>
    </row>
    <row r="76" spans="1:24" ht="57.75" thickBot="1" x14ac:dyDescent="0.3">
      <c r="A76" s="183" t="s">
        <v>430</v>
      </c>
      <c r="B76" s="184" t="s">
        <v>431</v>
      </c>
      <c r="C76" s="185" t="s">
        <v>260</v>
      </c>
      <c r="D76" s="185" t="s">
        <v>260</v>
      </c>
      <c r="E76" s="185" t="s">
        <v>260</v>
      </c>
      <c r="F76" s="185" t="s">
        <v>260</v>
      </c>
      <c r="G76" s="203" t="s">
        <v>260</v>
      </c>
      <c r="H76" s="203" t="s">
        <v>260</v>
      </c>
      <c r="I76" s="204" t="s">
        <v>260</v>
      </c>
      <c r="J76" s="203" t="s">
        <v>260</v>
      </c>
      <c r="K76" s="181"/>
      <c r="L76" s="204" t="s">
        <v>260</v>
      </c>
      <c r="M76" s="201"/>
      <c r="N76" s="185" t="s">
        <v>260</v>
      </c>
      <c r="O76" s="202"/>
      <c r="P76" s="203" t="s">
        <v>260</v>
      </c>
      <c r="Q76" s="181"/>
      <c r="R76" s="204" t="s">
        <v>260</v>
      </c>
      <c r="S76" s="203" t="s">
        <v>260</v>
      </c>
      <c r="T76" s="181"/>
      <c r="U76" s="204" t="s">
        <v>260</v>
      </c>
      <c r="V76" s="203" t="s">
        <v>260</v>
      </c>
      <c r="W76" s="181"/>
      <c r="X76" s="204" t="s">
        <v>260</v>
      </c>
    </row>
    <row r="77" spans="1:24" ht="143.25" thickBot="1" x14ac:dyDescent="0.3">
      <c r="A77" s="183" t="s">
        <v>432</v>
      </c>
      <c r="B77" s="184" t="s">
        <v>500</v>
      </c>
      <c r="C77" s="185" t="s">
        <v>260</v>
      </c>
      <c r="D77" s="185" t="s">
        <v>260</v>
      </c>
      <c r="E77" s="185" t="s">
        <v>260</v>
      </c>
      <c r="F77" s="185" t="s">
        <v>260</v>
      </c>
      <c r="G77" s="203" t="s">
        <v>260</v>
      </c>
      <c r="H77" s="203" t="s">
        <v>260</v>
      </c>
      <c r="I77" s="204" t="s">
        <v>260</v>
      </c>
      <c r="J77" s="203" t="s">
        <v>260</v>
      </c>
      <c r="K77" s="181"/>
      <c r="L77" s="204" t="s">
        <v>260</v>
      </c>
      <c r="M77" s="201"/>
      <c r="N77" s="185" t="s">
        <v>260</v>
      </c>
      <c r="O77" s="202"/>
      <c r="P77" s="203" t="s">
        <v>260</v>
      </c>
      <c r="Q77" s="181"/>
      <c r="R77" s="204" t="s">
        <v>260</v>
      </c>
      <c r="S77" s="203" t="s">
        <v>260</v>
      </c>
      <c r="T77" s="181"/>
      <c r="U77" s="204" t="s">
        <v>260</v>
      </c>
      <c r="V77" s="203" t="s">
        <v>260</v>
      </c>
      <c r="W77" s="181"/>
      <c r="X77" s="204" t="s">
        <v>260</v>
      </c>
    </row>
    <row r="78" spans="1:24" ht="228.75" thickBot="1" x14ac:dyDescent="0.3">
      <c r="A78" s="183" t="s">
        <v>311</v>
      </c>
      <c r="B78" s="184" t="s">
        <v>69</v>
      </c>
      <c r="C78" s="185" t="s">
        <v>260</v>
      </c>
      <c r="D78" s="185" t="s">
        <v>260</v>
      </c>
      <c r="E78" s="185" t="s">
        <v>260</v>
      </c>
      <c r="F78" s="185" t="s">
        <v>260</v>
      </c>
      <c r="G78" s="203" t="s">
        <v>260</v>
      </c>
      <c r="H78" s="203" t="s">
        <v>260</v>
      </c>
      <c r="I78" s="204" t="s">
        <v>260</v>
      </c>
      <c r="J78" s="203" t="s">
        <v>260</v>
      </c>
      <c r="K78" s="181"/>
      <c r="L78" s="204" t="s">
        <v>260</v>
      </c>
      <c r="M78" s="201"/>
      <c r="N78" s="185" t="s">
        <v>260</v>
      </c>
      <c r="O78" s="202"/>
      <c r="P78" s="203" t="s">
        <v>260</v>
      </c>
      <c r="Q78" s="181"/>
      <c r="R78" s="204" t="s">
        <v>260</v>
      </c>
      <c r="S78" s="203" t="s">
        <v>260</v>
      </c>
      <c r="T78" s="181"/>
      <c r="U78" s="204" t="s">
        <v>260</v>
      </c>
      <c r="V78" s="203" t="s">
        <v>260</v>
      </c>
      <c r="W78" s="181"/>
      <c r="X78" s="204" t="s">
        <v>260</v>
      </c>
    </row>
    <row r="79" spans="1:24" ht="114.75" thickBot="1" x14ac:dyDescent="0.3">
      <c r="A79" s="183" t="s">
        <v>70</v>
      </c>
      <c r="B79" s="184" t="s">
        <v>71</v>
      </c>
      <c r="C79" s="185" t="s">
        <v>260</v>
      </c>
      <c r="D79" s="185" t="s">
        <v>260</v>
      </c>
      <c r="E79" s="185" t="s">
        <v>260</v>
      </c>
      <c r="F79" s="185" t="s">
        <v>260</v>
      </c>
      <c r="G79" s="203" t="s">
        <v>260</v>
      </c>
      <c r="H79" s="203" t="s">
        <v>260</v>
      </c>
      <c r="I79" s="204" t="s">
        <v>260</v>
      </c>
      <c r="J79" s="203" t="s">
        <v>260</v>
      </c>
      <c r="K79" s="181"/>
      <c r="L79" s="204" t="s">
        <v>260</v>
      </c>
      <c r="M79" s="201"/>
      <c r="N79" s="185" t="s">
        <v>260</v>
      </c>
      <c r="O79" s="202"/>
      <c r="P79" s="203" t="s">
        <v>260</v>
      </c>
      <c r="Q79" s="181"/>
      <c r="R79" s="204" t="s">
        <v>260</v>
      </c>
      <c r="S79" s="203" t="s">
        <v>260</v>
      </c>
      <c r="T79" s="181"/>
      <c r="U79" s="204" t="s">
        <v>260</v>
      </c>
      <c r="V79" s="203" t="s">
        <v>260</v>
      </c>
      <c r="W79" s="181"/>
      <c r="X79" s="204" t="s">
        <v>260</v>
      </c>
    </row>
    <row r="80" spans="1:24" ht="114.75" thickBot="1" x14ac:dyDescent="0.3">
      <c r="A80" s="183" t="s">
        <v>433</v>
      </c>
      <c r="B80" s="184" t="s">
        <v>434</v>
      </c>
      <c r="C80" s="185" t="s">
        <v>260</v>
      </c>
      <c r="D80" s="185" t="s">
        <v>260</v>
      </c>
      <c r="E80" s="185" t="s">
        <v>260</v>
      </c>
      <c r="F80" s="185" t="s">
        <v>260</v>
      </c>
      <c r="G80" s="203" t="s">
        <v>260</v>
      </c>
      <c r="H80" s="203" t="s">
        <v>260</v>
      </c>
      <c r="I80" s="204" t="s">
        <v>260</v>
      </c>
      <c r="J80" s="203" t="s">
        <v>260</v>
      </c>
      <c r="K80" s="181"/>
      <c r="L80" s="204" t="s">
        <v>260</v>
      </c>
      <c r="M80" s="201"/>
      <c r="N80" s="185" t="s">
        <v>260</v>
      </c>
      <c r="O80" s="202"/>
      <c r="P80" s="203" t="s">
        <v>260</v>
      </c>
      <c r="Q80" s="181"/>
      <c r="R80" s="204" t="s">
        <v>260</v>
      </c>
      <c r="S80" s="203" t="s">
        <v>260</v>
      </c>
      <c r="T80" s="181"/>
      <c r="U80" s="204" t="s">
        <v>260</v>
      </c>
      <c r="V80" s="203" t="s">
        <v>260</v>
      </c>
      <c r="W80" s="181"/>
      <c r="X80" s="204" t="s">
        <v>260</v>
      </c>
    </row>
    <row r="81" spans="1:24" ht="86.25" thickBot="1" x14ac:dyDescent="0.3">
      <c r="A81" s="183" t="s">
        <v>435</v>
      </c>
      <c r="B81" s="184" t="s">
        <v>75</v>
      </c>
      <c r="C81" s="185" t="s">
        <v>260</v>
      </c>
      <c r="D81" s="185" t="s">
        <v>260</v>
      </c>
      <c r="E81" s="185" t="s">
        <v>260</v>
      </c>
      <c r="F81" s="185" t="s">
        <v>260</v>
      </c>
      <c r="G81" s="203" t="s">
        <v>260</v>
      </c>
      <c r="H81" s="203" t="s">
        <v>260</v>
      </c>
      <c r="I81" s="204" t="s">
        <v>260</v>
      </c>
      <c r="J81" s="203" t="s">
        <v>260</v>
      </c>
      <c r="K81" s="181"/>
      <c r="L81" s="204" t="s">
        <v>260</v>
      </c>
      <c r="M81" s="201"/>
      <c r="N81" s="185" t="s">
        <v>260</v>
      </c>
      <c r="O81" s="202"/>
      <c r="P81" s="203" t="s">
        <v>260</v>
      </c>
      <c r="Q81" s="181"/>
      <c r="R81" s="204" t="s">
        <v>260</v>
      </c>
      <c r="S81" s="203" t="s">
        <v>260</v>
      </c>
      <c r="T81" s="181"/>
      <c r="U81" s="204" t="s">
        <v>260</v>
      </c>
      <c r="V81" s="203" t="s">
        <v>260</v>
      </c>
      <c r="W81" s="181"/>
      <c r="X81" s="204" t="s">
        <v>260</v>
      </c>
    </row>
    <row r="82" spans="1:24" ht="57.75" thickBot="1" x14ac:dyDescent="0.3">
      <c r="A82" s="183" t="s">
        <v>436</v>
      </c>
      <c r="B82" s="184" t="s">
        <v>77</v>
      </c>
      <c r="C82" s="185" t="s">
        <v>260</v>
      </c>
      <c r="D82" s="185" t="s">
        <v>260</v>
      </c>
      <c r="E82" s="185" t="s">
        <v>260</v>
      </c>
      <c r="F82" s="185" t="s">
        <v>260</v>
      </c>
      <c r="G82" s="203" t="s">
        <v>260</v>
      </c>
      <c r="H82" s="203" t="s">
        <v>260</v>
      </c>
      <c r="I82" s="204" t="s">
        <v>260</v>
      </c>
      <c r="J82" s="203" t="s">
        <v>260</v>
      </c>
      <c r="K82" s="181"/>
      <c r="L82" s="204" t="s">
        <v>260</v>
      </c>
      <c r="M82" s="201"/>
      <c r="N82" s="185" t="s">
        <v>260</v>
      </c>
      <c r="O82" s="202"/>
      <c r="P82" s="203" t="s">
        <v>260</v>
      </c>
      <c r="Q82" s="181"/>
      <c r="R82" s="204" t="s">
        <v>260</v>
      </c>
      <c r="S82" s="203" t="s">
        <v>260</v>
      </c>
      <c r="T82" s="181"/>
      <c r="U82" s="204" t="s">
        <v>260</v>
      </c>
      <c r="V82" s="203" t="s">
        <v>260</v>
      </c>
      <c r="W82" s="181"/>
      <c r="X82" s="204" t="s">
        <v>260</v>
      </c>
    </row>
    <row r="83" spans="1:24" ht="100.5" thickBot="1" x14ac:dyDescent="0.3">
      <c r="A83" s="183" t="s">
        <v>312</v>
      </c>
      <c r="B83" s="184" t="s">
        <v>79</v>
      </c>
      <c r="C83" s="185" t="s">
        <v>260</v>
      </c>
      <c r="D83" s="185" t="s">
        <v>260</v>
      </c>
      <c r="E83" s="185" t="s">
        <v>260</v>
      </c>
      <c r="F83" s="185" t="s">
        <v>260</v>
      </c>
      <c r="G83" s="203" t="s">
        <v>260</v>
      </c>
      <c r="H83" s="203" t="s">
        <v>260</v>
      </c>
      <c r="I83" s="204" t="s">
        <v>260</v>
      </c>
      <c r="J83" s="203" t="s">
        <v>260</v>
      </c>
      <c r="K83" s="181"/>
      <c r="L83" s="204" t="s">
        <v>260</v>
      </c>
      <c r="M83" s="201"/>
      <c r="N83" s="185" t="s">
        <v>260</v>
      </c>
      <c r="O83" s="202"/>
      <c r="P83" s="203" t="s">
        <v>260</v>
      </c>
      <c r="Q83" s="181"/>
      <c r="R83" s="204" t="s">
        <v>260</v>
      </c>
      <c r="S83" s="203" t="s">
        <v>260</v>
      </c>
      <c r="T83" s="181"/>
      <c r="U83" s="204" t="s">
        <v>260</v>
      </c>
      <c r="V83" s="203" t="s">
        <v>260</v>
      </c>
      <c r="W83" s="181"/>
      <c r="X83" s="204" t="s">
        <v>260</v>
      </c>
    </row>
    <row r="84" spans="1:24" ht="72" thickBot="1" x14ac:dyDescent="0.3">
      <c r="A84" s="183" t="s">
        <v>80</v>
      </c>
      <c r="B84" s="184" t="s">
        <v>81</v>
      </c>
      <c r="C84" s="185" t="s">
        <v>260</v>
      </c>
      <c r="D84" s="185" t="s">
        <v>260</v>
      </c>
      <c r="E84" s="185" t="s">
        <v>260</v>
      </c>
      <c r="F84" s="185" t="s">
        <v>260</v>
      </c>
      <c r="G84" s="203" t="s">
        <v>260</v>
      </c>
      <c r="H84" s="203" t="s">
        <v>260</v>
      </c>
      <c r="I84" s="204" t="s">
        <v>260</v>
      </c>
      <c r="J84" s="203" t="s">
        <v>260</v>
      </c>
      <c r="K84" s="181"/>
      <c r="L84" s="204" t="s">
        <v>260</v>
      </c>
      <c r="M84" s="201"/>
      <c r="N84" s="185" t="s">
        <v>260</v>
      </c>
      <c r="O84" s="202"/>
      <c r="P84" s="203" t="s">
        <v>260</v>
      </c>
      <c r="Q84" s="181"/>
      <c r="R84" s="204" t="s">
        <v>260</v>
      </c>
      <c r="S84" s="203" t="s">
        <v>260</v>
      </c>
      <c r="T84" s="181"/>
      <c r="U84" s="204" t="s">
        <v>260</v>
      </c>
      <c r="V84" s="203" t="s">
        <v>260</v>
      </c>
      <c r="W84" s="181"/>
      <c r="X84" s="204" t="s">
        <v>260</v>
      </c>
    </row>
    <row r="85" spans="1:24" ht="143.25" thickBot="1" x14ac:dyDescent="0.3">
      <c r="A85" s="183" t="s">
        <v>437</v>
      </c>
      <c r="B85" s="184" t="s">
        <v>83</v>
      </c>
      <c r="C85" s="185" t="s">
        <v>260</v>
      </c>
      <c r="D85" s="185" t="s">
        <v>260</v>
      </c>
      <c r="E85" s="185" t="s">
        <v>260</v>
      </c>
      <c r="F85" s="185" t="s">
        <v>260</v>
      </c>
      <c r="G85" s="203" t="s">
        <v>260</v>
      </c>
      <c r="H85" s="203" t="s">
        <v>260</v>
      </c>
      <c r="I85" s="204" t="s">
        <v>260</v>
      </c>
      <c r="J85" s="203" t="s">
        <v>260</v>
      </c>
      <c r="K85" s="181"/>
      <c r="L85" s="204" t="s">
        <v>260</v>
      </c>
      <c r="M85" s="201"/>
      <c r="N85" s="185" t="s">
        <v>260</v>
      </c>
      <c r="O85" s="202"/>
      <c r="P85" s="203" t="s">
        <v>260</v>
      </c>
      <c r="Q85" s="181"/>
      <c r="R85" s="204" t="s">
        <v>260</v>
      </c>
      <c r="S85" s="203" t="s">
        <v>260</v>
      </c>
      <c r="T85" s="181"/>
      <c r="U85" s="204" t="s">
        <v>260</v>
      </c>
      <c r="V85" s="203" t="s">
        <v>260</v>
      </c>
      <c r="W85" s="181"/>
      <c r="X85" s="204" t="s">
        <v>260</v>
      </c>
    </row>
    <row r="86" spans="1:24" ht="129" thickBot="1" x14ac:dyDescent="0.3">
      <c r="A86" s="183" t="s">
        <v>438</v>
      </c>
      <c r="B86" s="184" t="s">
        <v>439</v>
      </c>
      <c r="C86" s="185" t="s">
        <v>260</v>
      </c>
      <c r="D86" s="185" t="s">
        <v>260</v>
      </c>
      <c r="E86" s="185" t="s">
        <v>260</v>
      </c>
      <c r="F86" s="185" t="s">
        <v>260</v>
      </c>
      <c r="G86" s="203" t="s">
        <v>260</v>
      </c>
      <c r="H86" s="203" t="s">
        <v>260</v>
      </c>
      <c r="I86" s="204" t="s">
        <v>260</v>
      </c>
      <c r="J86" s="203" t="s">
        <v>260</v>
      </c>
      <c r="K86" s="181"/>
      <c r="L86" s="204" t="s">
        <v>260</v>
      </c>
      <c r="M86" s="201"/>
      <c r="N86" s="185" t="s">
        <v>260</v>
      </c>
      <c r="O86" s="202"/>
      <c r="P86" s="203" t="s">
        <v>260</v>
      </c>
      <c r="Q86" s="181"/>
      <c r="R86" s="204" t="s">
        <v>260</v>
      </c>
      <c r="S86" s="203" t="s">
        <v>260</v>
      </c>
      <c r="T86" s="181"/>
      <c r="U86" s="204" t="s">
        <v>260</v>
      </c>
      <c r="V86" s="203" t="s">
        <v>260</v>
      </c>
      <c r="W86" s="181"/>
      <c r="X86" s="204" t="s">
        <v>260</v>
      </c>
    </row>
    <row r="87" spans="1:24" ht="171.75" thickBot="1" x14ac:dyDescent="0.3">
      <c r="A87" s="183" t="s">
        <v>440</v>
      </c>
      <c r="B87" s="184" t="s">
        <v>441</v>
      </c>
      <c r="C87" s="185" t="s">
        <v>260</v>
      </c>
      <c r="D87" s="185" t="s">
        <v>260</v>
      </c>
      <c r="E87" s="185" t="s">
        <v>260</v>
      </c>
      <c r="F87" s="185" t="s">
        <v>260</v>
      </c>
      <c r="G87" s="203" t="s">
        <v>260</v>
      </c>
      <c r="H87" s="203" t="s">
        <v>260</v>
      </c>
      <c r="I87" s="204" t="s">
        <v>260</v>
      </c>
      <c r="J87" s="203" t="s">
        <v>260</v>
      </c>
      <c r="K87" s="181"/>
      <c r="L87" s="204" t="s">
        <v>260</v>
      </c>
      <c r="M87" s="201"/>
      <c r="N87" s="185" t="s">
        <v>260</v>
      </c>
      <c r="O87" s="202"/>
      <c r="P87" s="203" t="s">
        <v>260</v>
      </c>
      <c r="Q87" s="181"/>
      <c r="R87" s="204" t="s">
        <v>260</v>
      </c>
      <c r="S87" s="203" t="s">
        <v>260</v>
      </c>
      <c r="T87" s="181"/>
      <c r="U87" s="204" t="s">
        <v>260</v>
      </c>
      <c r="V87" s="203" t="s">
        <v>260</v>
      </c>
      <c r="W87" s="181"/>
      <c r="X87" s="204" t="s">
        <v>260</v>
      </c>
    </row>
    <row r="88" spans="1:24" ht="143.25" thickBot="1" x14ac:dyDescent="0.3">
      <c r="A88" s="183" t="s">
        <v>442</v>
      </c>
      <c r="B88" s="184" t="s">
        <v>89</v>
      </c>
      <c r="C88" s="185" t="s">
        <v>260</v>
      </c>
      <c r="D88" s="185" t="s">
        <v>260</v>
      </c>
      <c r="E88" s="185" t="s">
        <v>260</v>
      </c>
      <c r="F88" s="185" t="s">
        <v>260</v>
      </c>
      <c r="G88" s="203" t="s">
        <v>260</v>
      </c>
      <c r="H88" s="203" t="s">
        <v>260</v>
      </c>
      <c r="I88" s="204" t="s">
        <v>260</v>
      </c>
      <c r="J88" s="203" t="s">
        <v>260</v>
      </c>
      <c r="K88" s="181"/>
      <c r="L88" s="204" t="s">
        <v>260</v>
      </c>
      <c r="M88" s="201"/>
      <c r="N88" s="185" t="s">
        <v>260</v>
      </c>
      <c r="O88" s="202"/>
      <c r="P88" s="203" t="s">
        <v>260</v>
      </c>
      <c r="Q88" s="181"/>
      <c r="R88" s="204" t="s">
        <v>260</v>
      </c>
      <c r="S88" s="203" t="s">
        <v>260</v>
      </c>
      <c r="T88" s="181"/>
      <c r="U88" s="204" t="s">
        <v>260</v>
      </c>
      <c r="V88" s="203" t="s">
        <v>260</v>
      </c>
      <c r="W88" s="181"/>
      <c r="X88" s="204" t="s">
        <v>260</v>
      </c>
    </row>
    <row r="89" spans="1:24" ht="72" thickBot="1" x14ac:dyDescent="0.3">
      <c r="A89" s="183" t="s">
        <v>90</v>
      </c>
      <c r="B89" s="184" t="s">
        <v>91</v>
      </c>
      <c r="C89" s="185" t="s">
        <v>260</v>
      </c>
      <c r="D89" s="185" t="s">
        <v>260</v>
      </c>
      <c r="E89" s="185" t="s">
        <v>260</v>
      </c>
      <c r="F89" s="185" t="s">
        <v>260</v>
      </c>
      <c r="G89" s="203" t="s">
        <v>260</v>
      </c>
      <c r="H89" s="203" t="s">
        <v>260</v>
      </c>
      <c r="I89" s="204" t="s">
        <v>260</v>
      </c>
      <c r="J89" s="203" t="s">
        <v>260</v>
      </c>
      <c r="K89" s="181"/>
      <c r="L89" s="204" t="s">
        <v>260</v>
      </c>
      <c r="M89" s="201"/>
      <c r="N89" s="185" t="s">
        <v>260</v>
      </c>
      <c r="O89" s="202"/>
      <c r="P89" s="203" t="s">
        <v>260</v>
      </c>
      <c r="Q89" s="181"/>
      <c r="R89" s="204" t="s">
        <v>260</v>
      </c>
      <c r="S89" s="203" t="s">
        <v>260</v>
      </c>
      <c r="T89" s="181"/>
      <c r="U89" s="204" t="s">
        <v>260</v>
      </c>
      <c r="V89" s="203" t="s">
        <v>260</v>
      </c>
      <c r="W89" s="181"/>
      <c r="X89" s="204" t="s">
        <v>260</v>
      </c>
    </row>
    <row r="90" spans="1:24" ht="57.75" thickBot="1" x14ac:dyDescent="0.3">
      <c r="A90" s="183" t="s">
        <v>92</v>
      </c>
      <c r="B90" s="184" t="s">
        <v>93</v>
      </c>
      <c r="C90" s="185" t="s">
        <v>260</v>
      </c>
      <c r="D90" s="185" t="s">
        <v>260</v>
      </c>
      <c r="E90" s="185" t="s">
        <v>260</v>
      </c>
      <c r="F90" s="185" t="s">
        <v>260</v>
      </c>
      <c r="G90" s="203" t="s">
        <v>260</v>
      </c>
      <c r="H90" s="203" t="s">
        <v>260</v>
      </c>
      <c r="I90" s="204" t="s">
        <v>260</v>
      </c>
      <c r="J90" s="203" t="s">
        <v>260</v>
      </c>
      <c r="K90" s="181"/>
      <c r="L90" s="204" t="s">
        <v>260</v>
      </c>
      <c r="M90" s="201"/>
      <c r="N90" s="185" t="s">
        <v>260</v>
      </c>
      <c r="O90" s="202"/>
      <c r="P90" s="203" t="s">
        <v>260</v>
      </c>
      <c r="Q90" s="181"/>
      <c r="R90" s="204" t="s">
        <v>260</v>
      </c>
      <c r="S90" s="203" t="s">
        <v>260</v>
      </c>
      <c r="T90" s="181"/>
      <c r="U90" s="204" t="s">
        <v>260</v>
      </c>
      <c r="V90" s="203" t="s">
        <v>260</v>
      </c>
      <c r="W90" s="181"/>
      <c r="X90" s="204" t="s">
        <v>260</v>
      </c>
    </row>
    <row r="91" spans="1:24" s="245" customFormat="1" ht="120.75" thickBot="1" x14ac:dyDescent="0.3">
      <c r="A91" s="241" t="s">
        <v>313</v>
      </c>
      <c r="B91" s="205" t="s">
        <v>501</v>
      </c>
      <c r="C91" s="205" t="s">
        <v>119</v>
      </c>
      <c r="D91" s="205" t="s">
        <v>315</v>
      </c>
      <c r="E91" s="205" t="s">
        <v>121</v>
      </c>
      <c r="F91" s="205" t="s">
        <v>337</v>
      </c>
      <c r="G91" s="206" t="s">
        <v>123</v>
      </c>
      <c r="H91" s="242"/>
      <c r="I91" s="243"/>
      <c r="J91" s="206" t="s">
        <v>502</v>
      </c>
      <c r="K91" s="205" t="s">
        <v>503</v>
      </c>
      <c r="L91" s="208">
        <v>76</v>
      </c>
      <c r="M91" s="242"/>
      <c r="N91" s="244"/>
      <c r="O91" s="243"/>
      <c r="P91" s="242"/>
      <c r="Q91" s="244"/>
      <c r="R91" s="243"/>
      <c r="S91" s="242"/>
      <c r="T91" s="244"/>
      <c r="U91" s="243"/>
      <c r="V91" s="242"/>
      <c r="W91" s="244"/>
      <c r="X91" s="243"/>
    </row>
    <row r="92" spans="1:24" s="245" customFormat="1" ht="90.75" thickBot="1" x14ac:dyDescent="0.3">
      <c r="A92" s="241" t="s">
        <v>321</v>
      </c>
      <c r="B92" s="205" t="s">
        <v>322</v>
      </c>
      <c r="C92" s="205" t="s">
        <v>209</v>
      </c>
      <c r="D92" s="205" t="s">
        <v>315</v>
      </c>
      <c r="E92" s="205" t="s">
        <v>263</v>
      </c>
      <c r="F92" s="205" t="s">
        <v>337</v>
      </c>
      <c r="G92" s="206" t="s">
        <v>123</v>
      </c>
      <c r="H92" s="242"/>
      <c r="I92" s="243"/>
      <c r="J92" s="206" t="s">
        <v>502</v>
      </c>
      <c r="K92" s="205" t="s">
        <v>503</v>
      </c>
      <c r="L92" s="208">
        <v>16</v>
      </c>
      <c r="M92" s="242"/>
      <c r="N92" s="244"/>
      <c r="O92" s="243"/>
      <c r="P92" s="242"/>
      <c r="Q92" s="244"/>
      <c r="R92" s="243"/>
      <c r="S92" s="206"/>
      <c r="T92" s="205"/>
      <c r="U92" s="243"/>
      <c r="V92" s="206"/>
      <c r="W92" s="205"/>
      <c r="X92" s="243"/>
    </row>
    <row r="93" spans="1:24" s="245" customFormat="1" ht="90.75" thickBot="1" x14ac:dyDescent="0.3">
      <c r="A93" s="241" t="s">
        <v>323</v>
      </c>
      <c r="B93" s="205" t="s">
        <v>324</v>
      </c>
      <c r="C93" s="205" t="s">
        <v>220</v>
      </c>
      <c r="D93" s="205" t="s">
        <v>315</v>
      </c>
      <c r="E93" s="205" t="s">
        <v>279</v>
      </c>
      <c r="F93" s="205" t="s">
        <v>337</v>
      </c>
      <c r="G93" s="206" t="s">
        <v>123</v>
      </c>
      <c r="H93" s="242"/>
      <c r="I93" s="243"/>
      <c r="J93" s="206" t="s">
        <v>502</v>
      </c>
      <c r="K93" s="205" t="s">
        <v>503</v>
      </c>
      <c r="L93" s="208">
        <v>18</v>
      </c>
      <c r="M93" s="242"/>
      <c r="N93" s="244"/>
      <c r="O93" s="243"/>
      <c r="P93" s="242"/>
      <c r="Q93" s="244"/>
      <c r="R93" s="243"/>
      <c r="S93" s="206"/>
      <c r="T93" s="205"/>
      <c r="U93" s="243"/>
      <c r="V93" s="206"/>
      <c r="W93" s="205"/>
      <c r="X93" s="243"/>
    </row>
    <row r="94" spans="1:24" s="245" customFormat="1" ht="90.75" thickBot="1" x14ac:dyDescent="0.3">
      <c r="A94" s="241" t="s">
        <v>325</v>
      </c>
      <c r="B94" s="205" t="s">
        <v>326</v>
      </c>
      <c r="C94" s="205" t="s">
        <v>448</v>
      </c>
      <c r="D94" s="205" t="s">
        <v>315</v>
      </c>
      <c r="E94" s="205" t="s">
        <v>409</v>
      </c>
      <c r="F94" s="205" t="s">
        <v>337</v>
      </c>
      <c r="G94" s="206" t="s">
        <v>123</v>
      </c>
      <c r="H94" s="242"/>
      <c r="I94" s="243"/>
      <c r="J94" s="206" t="s">
        <v>502</v>
      </c>
      <c r="K94" s="205" t="s">
        <v>503</v>
      </c>
      <c r="L94" s="208">
        <v>4</v>
      </c>
      <c r="M94" s="242"/>
      <c r="N94" s="244"/>
      <c r="O94" s="243"/>
      <c r="P94" s="242"/>
      <c r="Q94" s="244"/>
      <c r="R94" s="243"/>
      <c r="S94" s="206"/>
      <c r="T94" s="205"/>
      <c r="U94" s="243"/>
      <c r="V94" s="206"/>
      <c r="W94" s="205"/>
      <c r="X94" s="243"/>
    </row>
    <row r="95" spans="1:24" s="245" customFormat="1" ht="90.75" thickBot="1" x14ac:dyDescent="0.3">
      <c r="A95" s="241" t="s">
        <v>328</v>
      </c>
      <c r="B95" s="205" t="s">
        <v>329</v>
      </c>
      <c r="C95" s="205" t="s">
        <v>330</v>
      </c>
      <c r="D95" s="205" t="s">
        <v>315</v>
      </c>
      <c r="E95" s="205" t="s">
        <v>268</v>
      </c>
      <c r="F95" s="205" t="s">
        <v>337</v>
      </c>
      <c r="G95" s="206" t="s">
        <v>123</v>
      </c>
      <c r="H95" s="242"/>
      <c r="I95" s="243"/>
      <c r="J95" s="206" t="s">
        <v>502</v>
      </c>
      <c r="K95" s="205" t="s">
        <v>503</v>
      </c>
      <c r="L95" s="208">
        <v>5</v>
      </c>
      <c r="M95" s="242"/>
      <c r="N95" s="244"/>
      <c r="O95" s="243"/>
      <c r="P95" s="242"/>
      <c r="Q95" s="244"/>
      <c r="R95" s="243"/>
      <c r="S95" s="206"/>
      <c r="T95" s="205"/>
      <c r="U95" s="243"/>
      <c r="V95" s="206"/>
      <c r="W95" s="205"/>
      <c r="X95" s="243"/>
    </row>
    <row r="96" spans="1:24" s="245" customFormat="1" ht="90.75" thickBot="1" x14ac:dyDescent="0.3">
      <c r="A96" s="241" t="s">
        <v>331</v>
      </c>
      <c r="B96" s="205" t="s">
        <v>332</v>
      </c>
      <c r="C96" s="205" t="s">
        <v>389</v>
      </c>
      <c r="D96" s="205" t="s">
        <v>315</v>
      </c>
      <c r="E96" s="205" t="s">
        <v>199</v>
      </c>
      <c r="F96" s="205" t="s">
        <v>337</v>
      </c>
      <c r="G96" s="206" t="s">
        <v>123</v>
      </c>
      <c r="H96" s="242"/>
      <c r="I96" s="243"/>
      <c r="J96" s="206" t="s">
        <v>502</v>
      </c>
      <c r="K96" s="205" t="s">
        <v>503</v>
      </c>
      <c r="L96" s="208">
        <v>10</v>
      </c>
      <c r="M96" s="242"/>
      <c r="N96" s="244"/>
      <c r="O96" s="243"/>
      <c r="P96" s="242"/>
      <c r="Q96" s="244"/>
      <c r="R96" s="243"/>
      <c r="S96" s="206"/>
      <c r="T96" s="205"/>
      <c r="U96" s="243"/>
      <c r="V96" s="206"/>
      <c r="W96" s="205"/>
      <c r="X96" s="243"/>
    </row>
    <row r="97" spans="1:24" s="245" customFormat="1" ht="90.75" thickBot="1" x14ac:dyDescent="0.3">
      <c r="A97" s="241" t="s">
        <v>334</v>
      </c>
      <c r="B97" s="205" t="s">
        <v>335</v>
      </c>
      <c r="C97" s="205" t="s">
        <v>178</v>
      </c>
      <c r="D97" s="205" t="s">
        <v>315</v>
      </c>
      <c r="E97" s="205" t="s">
        <v>305</v>
      </c>
      <c r="F97" s="205" t="s">
        <v>337</v>
      </c>
      <c r="G97" s="206" t="s">
        <v>123</v>
      </c>
      <c r="H97" s="242"/>
      <c r="I97" s="243"/>
      <c r="J97" s="206" t="s">
        <v>502</v>
      </c>
      <c r="K97" s="205" t="s">
        <v>503</v>
      </c>
      <c r="L97" s="208">
        <v>38</v>
      </c>
      <c r="M97" s="242"/>
      <c r="N97" s="244"/>
      <c r="O97" s="243"/>
      <c r="P97" s="242"/>
      <c r="Q97" s="244"/>
      <c r="R97" s="243"/>
      <c r="S97" s="206"/>
      <c r="T97" s="205"/>
      <c r="U97" s="243"/>
      <c r="V97" s="206"/>
      <c r="W97" s="205"/>
      <c r="X97" s="243"/>
    </row>
    <row r="98" spans="1:24" s="245" customFormat="1" ht="16.5" thickBot="1" x14ac:dyDescent="0.3">
      <c r="A98" s="246"/>
      <c r="B98" s="247"/>
      <c r="C98" s="247"/>
      <c r="D98" s="247"/>
      <c r="E98" s="247"/>
      <c r="F98" s="247"/>
      <c r="G98" s="248"/>
      <c r="H98" s="248"/>
      <c r="I98" s="249"/>
      <c r="J98" s="248"/>
      <c r="K98" s="247"/>
      <c r="L98" s="249"/>
      <c r="M98" s="248"/>
      <c r="N98" s="247"/>
      <c r="O98" s="249"/>
      <c r="P98" s="248"/>
      <c r="Q98" s="247"/>
      <c r="R98" s="249"/>
      <c r="S98" s="250"/>
      <c r="T98" s="251"/>
      <c r="U98" s="249"/>
      <c r="V98" s="250"/>
      <c r="W98" s="251"/>
      <c r="X98" s="249"/>
    </row>
    <row r="99" spans="1:24" s="245" customFormat="1" ht="16.5" thickTop="1" x14ac:dyDescent="0.25">
      <c r="A99" s="252" t="s">
        <v>504</v>
      </c>
      <c r="G99" s="253"/>
      <c r="H99" s="253"/>
      <c r="I99" s="253"/>
      <c r="J99" s="253"/>
      <c r="L99" s="253"/>
      <c r="M99" s="253"/>
      <c r="O99" s="253"/>
      <c r="P99" s="253"/>
      <c r="R99" s="253"/>
      <c r="S99" s="253"/>
      <c r="U99" s="253"/>
      <c r="V99" s="253"/>
      <c r="X99" s="253"/>
    </row>
    <row r="100" spans="1:24" s="245" customFormat="1" x14ac:dyDescent="0.25">
      <c r="G100" s="253"/>
      <c r="H100" s="253"/>
      <c r="I100" s="253"/>
      <c r="J100" s="253"/>
      <c r="L100" s="253"/>
      <c r="M100" s="253"/>
      <c r="O100" s="253"/>
      <c r="P100" s="253"/>
      <c r="R100" s="253"/>
      <c r="S100" s="253"/>
      <c r="U100" s="253"/>
      <c r="V100" s="253"/>
      <c r="X100" s="253"/>
    </row>
    <row r="101" spans="1:24" s="245" customFormat="1" x14ac:dyDescent="0.25">
      <c r="G101" s="253"/>
      <c r="H101" s="253"/>
      <c r="I101" s="253"/>
      <c r="J101" s="253"/>
      <c r="L101" s="253"/>
      <c r="M101" s="253"/>
      <c r="O101" s="253"/>
      <c r="P101" s="253"/>
      <c r="R101" s="253"/>
      <c r="S101" s="253"/>
      <c r="U101" s="253"/>
      <c r="V101" s="253"/>
      <c r="X101" s="253"/>
    </row>
    <row r="102" spans="1:24" s="245" customFormat="1" x14ac:dyDescent="0.25">
      <c r="G102" s="253"/>
      <c r="H102" s="253"/>
      <c r="I102" s="253"/>
      <c r="J102" s="253"/>
      <c r="L102" s="253"/>
      <c r="M102" s="253"/>
      <c r="O102" s="253"/>
      <c r="P102" s="253"/>
      <c r="R102" s="253"/>
      <c r="S102" s="253"/>
      <c r="U102" s="253"/>
      <c r="V102" s="253"/>
      <c r="X102" s="253"/>
    </row>
  </sheetData>
  <mergeCells count="48">
    <mergeCell ref="L2:L3"/>
    <mergeCell ref="A2:A3"/>
    <mergeCell ref="B2:B3"/>
    <mergeCell ref="C2:C3"/>
    <mergeCell ref="D2:D3"/>
    <mergeCell ref="E2:E3"/>
    <mergeCell ref="F2:F3"/>
    <mergeCell ref="G2:G3"/>
    <mergeCell ref="H2:H3"/>
    <mergeCell ref="I2:I3"/>
    <mergeCell ref="J2:J3"/>
    <mergeCell ref="K2:K3"/>
    <mergeCell ref="X2:X3"/>
    <mergeCell ref="M2:M3"/>
    <mergeCell ref="N2:N3"/>
    <mergeCell ref="O2:O3"/>
    <mergeCell ref="P2:P3"/>
    <mergeCell ref="Q2:Q3"/>
    <mergeCell ref="R2:R3"/>
    <mergeCell ref="S2:S3"/>
    <mergeCell ref="T2:T3"/>
    <mergeCell ref="U2:U3"/>
    <mergeCell ref="V2:V3"/>
    <mergeCell ref="W2:W3"/>
    <mergeCell ref="L35:L36"/>
    <mergeCell ref="A35:A36"/>
    <mergeCell ref="B35:B36"/>
    <mergeCell ref="C35:C36"/>
    <mergeCell ref="D35:D36"/>
    <mergeCell ref="E35:E36"/>
    <mergeCell ref="F35:F36"/>
    <mergeCell ref="G35:G36"/>
    <mergeCell ref="H35:H36"/>
    <mergeCell ref="I35:I36"/>
    <mergeCell ref="J35:J36"/>
    <mergeCell ref="K35:K36"/>
    <mergeCell ref="X35:X36"/>
    <mergeCell ref="M35:M36"/>
    <mergeCell ref="N35:N36"/>
    <mergeCell ref="O35:O36"/>
    <mergeCell ref="P35:P36"/>
    <mergeCell ref="Q35:Q36"/>
    <mergeCell ref="R35:R36"/>
    <mergeCell ref="S35:S36"/>
    <mergeCell ref="T35:T36"/>
    <mergeCell ref="U35:U36"/>
    <mergeCell ref="V35:V36"/>
    <mergeCell ref="W35:W36"/>
  </mergeCells>
  <pageMargins left="0.7" right="0.7" top="0.75" bottom="0.75" header="0.3" footer="0.3"/>
  <pageSetup paperSize="9" scale="58" fitToHeight="0"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6"/>
  <sheetViews>
    <sheetView view="pageBreakPreview" zoomScaleNormal="100" zoomScaleSheetLayoutView="100" workbookViewId="0">
      <selection activeCell="C3" sqref="C3"/>
    </sheetView>
  </sheetViews>
  <sheetFormatPr defaultRowHeight="15" x14ac:dyDescent="0.25"/>
  <cols>
    <col min="1" max="1" width="12.140625" customWidth="1"/>
    <col min="2" max="2" width="62.28515625" customWidth="1"/>
    <col min="3" max="3" width="28.28515625" customWidth="1"/>
  </cols>
  <sheetData>
    <row r="1" spans="1:7" ht="16.5" thickBot="1" x14ac:dyDescent="0.3">
      <c r="A1" s="175" t="s">
        <v>510</v>
      </c>
    </row>
    <row r="2" spans="1:7" ht="78" customHeight="1" thickTop="1" thickBot="1" x14ac:dyDescent="0.3">
      <c r="A2" s="255" t="s">
        <v>505</v>
      </c>
      <c r="B2" s="256" t="s">
        <v>506</v>
      </c>
      <c r="C2" s="371" t="s">
        <v>511</v>
      </c>
    </row>
    <row r="3" spans="1:7" ht="45" customHeight="1" thickBot="1" x14ac:dyDescent="0.3">
      <c r="A3" s="258" t="s">
        <v>466</v>
      </c>
      <c r="B3" s="259" t="s">
        <v>475</v>
      </c>
      <c r="C3" s="373">
        <f>SUM('4 lentelė'!L8,'4 lentelė'!L9,'4 lentelė'!L10,'4 lentelė'!L11,'4 lentelė'!L12,'4 lentelė'!L13,'4 lentelė'!L14,'4 lentelė'!L15,'4 lentelė'!L16,'4 lentelė'!L18,'4 lentelė'!L19,'4 lentelė'!L21,'4 lentelė'!L22,'4 lentelė'!L23,'4 lentelė'!L24,'4 lentelė'!L25,'4 lentelė'!L28,'4 lentelė'!L29)</f>
        <v>1423073</v>
      </c>
    </row>
    <row r="4" spans="1:7" ht="45" customHeight="1" thickBot="1" x14ac:dyDescent="0.3">
      <c r="A4" s="258" t="s">
        <v>469</v>
      </c>
      <c r="B4" s="259" t="s">
        <v>470</v>
      </c>
      <c r="C4" s="373">
        <f>SUM('4 lentelė'!O17,'4 lentelė'!O18,'4 lentelė'!O19,'4 lentelė'!O22,'4 lentelė'!O26)</f>
        <v>21105</v>
      </c>
    </row>
    <row r="5" spans="1:7" ht="45" customHeight="1" thickBot="1" x14ac:dyDescent="0.3">
      <c r="A5" s="258" t="s">
        <v>494</v>
      </c>
      <c r="B5" s="259" t="s">
        <v>495</v>
      </c>
      <c r="C5" s="373">
        <f>SUM('4 lentelė'!L62)</f>
        <v>20</v>
      </c>
    </row>
    <row r="6" spans="1:7" ht="45" customHeight="1" thickBot="1" x14ac:dyDescent="0.3">
      <c r="A6" s="258" t="s">
        <v>483</v>
      </c>
      <c r="B6" s="259" t="s">
        <v>507</v>
      </c>
      <c r="C6" s="373">
        <f>SUM('4 lentelė'!O52,'4 lentelė'!O53,'4 lentelė'!O54,'4 lentelė'!O55,'4 lentelė'!O56)</f>
        <v>2341</v>
      </c>
      <c r="D6" s="370"/>
    </row>
    <row r="7" spans="1:7" ht="45" customHeight="1" thickBot="1" x14ac:dyDescent="0.3">
      <c r="A7" s="258" t="s">
        <v>488</v>
      </c>
      <c r="B7" s="259" t="s">
        <v>508</v>
      </c>
      <c r="C7" s="373">
        <f>SUM('4 lentelė'!R52,'4 lentelė'!R53,'4 lentelė'!R54,'4 lentelė'!R55,'4 lentelė'!R56)</f>
        <v>5022</v>
      </c>
      <c r="G7" s="370"/>
    </row>
    <row r="8" spans="1:7" ht="45" customHeight="1" thickBot="1" x14ac:dyDescent="0.3">
      <c r="A8" s="258" t="s">
        <v>485</v>
      </c>
      <c r="B8" s="259" t="s">
        <v>509</v>
      </c>
      <c r="C8" s="374">
        <f>SUM('4 lentelė'!U52,'4 lentelė'!U53,'4 lentelė'!U54,'4 lentelė'!U55,'4 lentelė'!U56)</f>
        <v>4245</v>
      </c>
    </row>
    <row r="9" spans="1:7" ht="45" customHeight="1" thickBot="1" x14ac:dyDescent="0.3">
      <c r="A9" s="258" t="s">
        <v>490</v>
      </c>
      <c r="B9" s="259" t="s">
        <v>492</v>
      </c>
      <c r="C9" s="373">
        <f>SUM('4 lentelė'!X52,'4 lentelė'!X53,'4 lentelė'!X54,'4 lentelė'!X55,'4 lentelė'!X56)</f>
        <v>4514</v>
      </c>
    </row>
    <row r="10" spans="1:7" ht="45" customHeight="1" thickBot="1" x14ac:dyDescent="0.3">
      <c r="A10" s="258" t="s">
        <v>496</v>
      </c>
      <c r="B10" s="259" t="s">
        <v>497</v>
      </c>
      <c r="C10" s="373">
        <f>SUM('4 lentelė'!O62)</f>
        <v>428</v>
      </c>
    </row>
    <row r="11" spans="1:7" ht="45" customHeight="1" thickBot="1" x14ac:dyDescent="0.3">
      <c r="A11" s="258" t="s">
        <v>472</v>
      </c>
      <c r="B11" s="259" t="s">
        <v>473</v>
      </c>
      <c r="C11" s="373">
        <f>SUM('4 lentelė'!L64,'4 lentelė'!L65,'4 lentelė'!L66,'4 lentelė'!L67,'4 lentelė'!L68,'4 lentelė'!L69,'4 lentelė'!L70)</f>
        <v>18960</v>
      </c>
    </row>
    <row r="12" spans="1:7" ht="45" customHeight="1" thickBot="1" x14ac:dyDescent="0.3">
      <c r="A12" s="258" t="s">
        <v>481</v>
      </c>
      <c r="B12" s="259" t="s">
        <v>482</v>
      </c>
      <c r="C12" s="373">
        <f>SUM('4 lentelė'!L52,'4 lentelė'!L53,'4 lentelė'!L54,'4 lentelė'!L55,'4 lentelė'!L56)</f>
        <v>44</v>
      </c>
    </row>
    <row r="13" spans="1:7" ht="45" customHeight="1" thickBot="1" x14ac:dyDescent="0.3">
      <c r="A13" s="258" t="s">
        <v>502</v>
      </c>
      <c r="B13" s="259" t="s">
        <v>503</v>
      </c>
      <c r="C13" s="373">
        <f>SUM('4 lentelė'!L91,'4 lentelė'!L92,'4 lentelė'!L93,'4 lentelė'!L94,'4 lentelė'!L95,'4 lentelė'!L96,'4 lentelė'!L97)</f>
        <v>167</v>
      </c>
    </row>
    <row r="14" spans="1:7" ht="45" customHeight="1" thickBot="1" x14ac:dyDescent="0.3">
      <c r="A14" s="258" t="s">
        <v>476</v>
      </c>
      <c r="B14" s="259" t="s">
        <v>477</v>
      </c>
      <c r="C14" s="373">
        <f>SUM('4 lentelė'!L32,'4 lentelė'!L33,'4 lentelė'!L34,'4 lentelė'!L35:L36,'4 lentelė'!L37,'4 lentelė'!L38,'4 lentelė'!L39,'4 lentelė'!L40,'4 lentelė'!L41)</f>
        <v>277377</v>
      </c>
    </row>
    <row r="15" spans="1:7" ht="45" customHeight="1" thickBot="1" x14ac:dyDescent="0.3">
      <c r="A15" s="260" t="s">
        <v>478</v>
      </c>
      <c r="B15" s="261" t="s">
        <v>479</v>
      </c>
      <c r="C15" s="372">
        <f>SUM('4 lentelė'!O32,'4 lentelė'!O33,'4 lentelė'!O34,'4 lentelė'!O35:O36,'4 lentelė'!O37,'4 lentelė'!O38,'4 lentelė'!O39,'4 lentelė'!O40,'4 lentelė'!O41)</f>
        <v>414</v>
      </c>
    </row>
    <row r="16" spans="1:7" ht="15.75" thickTop="1" x14ac:dyDescent="0.25"/>
  </sheetData>
  <pageMargins left="0.7" right="0.7" top="0.75" bottom="0.75" header="0.3" footer="0.3"/>
  <pageSetup paperSize="9" scale="85" fitToHeight="0"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3"/>
  <sheetViews>
    <sheetView view="pageBreakPreview" zoomScaleNormal="100" zoomScaleSheetLayoutView="100" workbookViewId="0">
      <selection activeCell="I19" sqref="I19"/>
    </sheetView>
  </sheetViews>
  <sheetFormatPr defaultRowHeight="15" x14ac:dyDescent="0.25"/>
  <cols>
    <col min="1" max="1" width="19.7109375" customWidth="1"/>
    <col min="2" max="2" width="49.28515625" customWidth="1"/>
    <col min="3" max="3" width="13" customWidth="1"/>
    <col min="4" max="4" width="13.5703125" customWidth="1"/>
    <col min="5" max="5" width="15.140625" customWidth="1"/>
    <col min="6" max="6" width="15.42578125" customWidth="1"/>
    <col min="7" max="7" width="15.140625" customWidth="1"/>
    <col min="8" max="8" width="14.42578125" customWidth="1"/>
    <col min="9" max="9" width="13.28515625" customWidth="1"/>
    <col min="10" max="10" width="17.28515625" bestFit="1" customWidth="1"/>
  </cols>
  <sheetData>
    <row r="1" spans="1:10" ht="15.75" x14ac:dyDescent="0.25">
      <c r="A1" s="254" t="s">
        <v>512</v>
      </c>
    </row>
    <row r="2" spans="1:10" ht="15.75" thickBot="1" x14ac:dyDescent="0.3">
      <c r="A2" s="262"/>
    </row>
    <row r="3" spans="1:10" s="6" customFormat="1" x14ac:dyDescent="0.25">
      <c r="A3" s="263"/>
      <c r="B3" s="264" t="s">
        <v>513</v>
      </c>
      <c r="C3" s="265">
        <v>2014</v>
      </c>
      <c r="D3" s="265">
        <v>2015</v>
      </c>
      <c r="E3" s="265">
        <v>2016</v>
      </c>
      <c r="F3" s="265">
        <v>2017</v>
      </c>
      <c r="G3" s="265">
        <v>2018</v>
      </c>
      <c r="H3" s="265">
        <v>2019</v>
      </c>
      <c r="I3" s="265">
        <v>2020</v>
      </c>
      <c r="J3" s="266" t="s">
        <v>12</v>
      </c>
    </row>
    <row r="4" spans="1:10" s="6" customFormat="1" ht="58.5" thickBot="1" x14ac:dyDescent="0.3">
      <c r="A4" s="267" t="s">
        <v>514</v>
      </c>
      <c r="B4" s="268" t="s">
        <v>515</v>
      </c>
      <c r="C4" s="269"/>
      <c r="D4" s="270"/>
      <c r="E4" s="269"/>
      <c r="F4" s="269"/>
      <c r="G4" s="269"/>
      <c r="H4" s="269"/>
      <c r="I4" s="269"/>
      <c r="J4" s="271"/>
    </row>
    <row r="5" spans="1:10" s="275" customFormat="1" x14ac:dyDescent="0.25">
      <c r="A5" s="272" t="s">
        <v>516</v>
      </c>
      <c r="B5" s="3" t="s">
        <v>517</v>
      </c>
      <c r="C5" s="273">
        <v>0</v>
      </c>
      <c r="D5" s="273">
        <v>0</v>
      </c>
      <c r="E5" s="273">
        <v>0</v>
      </c>
      <c r="F5" s="273">
        <v>7406.8832700000003</v>
      </c>
      <c r="G5" s="273">
        <v>0</v>
      </c>
      <c r="H5" s="273">
        <v>0</v>
      </c>
      <c r="I5" s="273">
        <v>0</v>
      </c>
      <c r="J5" s="274">
        <v>7406.8832700000003</v>
      </c>
    </row>
    <row r="6" spans="1:10" s="275" customFormat="1" x14ac:dyDescent="0.25">
      <c r="A6" s="272" t="s">
        <v>290</v>
      </c>
      <c r="B6" s="3" t="s">
        <v>518</v>
      </c>
      <c r="C6" s="273">
        <v>0</v>
      </c>
      <c r="D6" s="273">
        <v>0</v>
      </c>
      <c r="E6" s="276">
        <v>8847.8429599999999</v>
      </c>
      <c r="F6" s="273">
        <v>0</v>
      </c>
      <c r="G6" s="273">
        <v>0</v>
      </c>
      <c r="H6" s="273">
        <v>0</v>
      </c>
      <c r="I6" s="273">
        <v>0</v>
      </c>
      <c r="J6" s="277">
        <f>SUM(C6:I6)</f>
        <v>8847.8429599999999</v>
      </c>
    </row>
    <row r="7" spans="1:10" s="275" customFormat="1" ht="30" x14ac:dyDescent="0.2">
      <c r="A7" s="278" t="s">
        <v>259</v>
      </c>
      <c r="B7" s="279" t="s">
        <v>519</v>
      </c>
      <c r="C7" s="280">
        <v>0</v>
      </c>
      <c r="D7" s="280">
        <v>0</v>
      </c>
      <c r="E7" s="281">
        <v>23426618.120000001</v>
      </c>
      <c r="F7" s="280">
        <v>0</v>
      </c>
      <c r="G7" s="280">
        <v>0</v>
      </c>
      <c r="H7" s="280">
        <v>0</v>
      </c>
      <c r="I7" s="280">
        <v>0</v>
      </c>
      <c r="J7" s="282">
        <v>23426618.120000001</v>
      </c>
    </row>
    <row r="8" spans="1:10" s="275" customFormat="1" x14ac:dyDescent="0.2">
      <c r="A8" s="278" t="s">
        <v>520</v>
      </c>
      <c r="B8" s="279" t="s">
        <v>521</v>
      </c>
      <c r="C8" s="280">
        <v>0</v>
      </c>
      <c r="D8" s="280">
        <v>0</v>
      </c>
      <c r="E8" s="281">
        <v>1195100</v>
      </c>
      <c r="F8" s="280">
        <v>1195260.3399999999</v>
      </c>
      <c r="G8" s="280">
        <v>0</v>
      </c>
      <c r="H8" s="280">
        <v>0</v>
      </c>
      <c r="I8" s="280">
        <v>0</v>
      </c>
      <c r="J8" s="282">
        <f>SUM(E8:F8)</f>
        <v>2390360.34</v>
      </c>
    </row>
    <row r="9" spans="1:10" s="275" customFormat="1" x14ac:dyDescent="0.2">
      <c r="A9" s="278"/>
      <c r="B9" s="279"/>
      <c r="C9" s="280"/>
      <c r="D9" s="280"/>
      <c r="E9" s="281"/>
      <c r="F9" s="280"/>
      <c r="G9" s="280"/>
      <c r="H9" s="280"/>
      <c r="I9" s="280"/>
      <c r="J9" s="282"/>
    </row>
    <row r="10" spans="1:10" s="275" customFormat="1" x14ac:dyDescent="0.25">
      <c r="A10" s="278" t="s">
        <v>200</v>
      </c>
      <c r="B10" s="283" t="s">
        <v>522</v>
      </c>
      <c r="C10" s="273">
        <v>0</v>
      </c>
      <c r="D10" s="273">
        <v>0</v>
      </c>
      <c r="E10" s="284">
        <v>267.74400000000003</v>
      </c>
      <c r="F10" s="273">
        <v>0</v>
      </c>
      <c r="G10" s="273">
        <v>0</v>
      </c>
      <c r="H10" s="273">
        <v>0</v>
      </c>
      <c r="I10" s="273">
        <v>0</v>
      </c>
      <c r="J10" s="274">
        <f>SUM(C10:I10)</f>
        <v>267.74400000000003</v>
      </c>
    </row>
    <row r="11" spans="1:10" s="275" customFormat="1" x14ac:dyDescent="0.25">
      <c r="A11" s="285" t="s">
        <v>122</v>
      </c>
      <c r="B11" s="286" t="s">
        <v>523</v>
      </c>
      <c r="C11" s="273">
        <v>0</v>
      </c>
      <c r="D11" s="273">
        <v>0</v>
      </c>
      <c r="E11" s="287">
        <v>1665.32</v>
      </c>
      <c r="F11" s="287">
        <v>17757.325489999999</v>
      </c>
      <c r="G11" s="288">
        <v>4311.72</v>
      </c>
      <c r="H11" s="273">
        <v>0</v>
      </c>
      <c r="I11" s="273">
        <v>0</v>
      </c>
      <c r="J11" s="274">
        <f>SUM(C11:I11)</f>
        <v>23734.36549</v>
      </c>
    </row>
    <row r="12" spans="1:10" s="275" customFormat="1" x14ac:dyDescent="0.25">
      <c r="A12" s="272" t="s">
        <v>180</v>
      </c>
      <c r="B12" s="3" t="s">
        <v>524</v>
      </c>
      <c r="C12" s="273">
        <v>0</v>
      </c>
      <c r="D12" s="273">
        <v>0</v>
      </c>
      <c r="E12" s="273">
        <v>6758.6710000000003</v>
      </c>
      <c r="F12" s="273">
        <v>246.17699999999999</v>
      </c>
      <c r="G12" s="273">
        <v>0</v>
      </c>
      <c r="H12" s="273">
        <v>0</v>
      </c>
      <c r="I12" s="273">
        <v>0</v>
      </c>
      <c r="J12" s="274">
        <f>SUM(C12:I12)</f>
        <v>7004.848</v>
      </c>
    </row>
    <row r="13" spans="1:10" s="275" customFormat="1" x14ac:dyDescent="0.25">
      <c r="A13" s="272" t="s">
        <v>317</v>
      </c>
      <c r="B13" s="3" t="s">
        <v>525</v>
      </c>
      <c r="C13" s="273">
        <v>0</v>
      </c>
      <c r="D13" s="273">
        <v>0</v>
      </c>
      <c r="E13" s="273">
        <v>6076.1130000000003</v>
      </c>
      <c r="F13" s="273">
        <v>0</v>
      </c>
      <c r="G13" s="273">
        <v>0</v>
      </c>
      <c r="H13" s="273">
        <v>0</v>
      </c>
      <c r="I13" s="273">
        <v>0</v>
      </c>
      <c r="J13" s="274">
        <f>SUM(C13:I13)</f>
        <v>6076.1130000000003</v>
      </c>
    </row>
    <row r="14" spans="1:10" s="275" customFormat="1" x14ac:dyDescent="0.25">
      <c r="A14" s="272" t="s">
        <v>211</v>
      </c>
      <c r="B14" s="3" t="s">
        <v>526</v>
      </c>
      <c r="C14" s="273">
        <v>0</v>
      </c>
      <c r="D14" s="273">
        <v>627.721</v>
      </c>
      <c r="E14" s="273">
        <v>1883.162</v>
      </c>
      <c r="F14" s="273">
        <v>1883.162</v>
      </c>
      <c r="G14" s="273">
        <v>627.721</v>
      </c>
      <c r="H14" s="273">
        <v>627.721</v>
      </c>
      <c r="I14" s="273">
        <v>627.721</v>
      </c>
      <c r="J14" s="274">
        <f>SUM(C14:I14)</f>
        <v>6277.2079999999987</v>
      </c>
    </row>
    <row r="15" spans="1:10" s="275" customFormat="1" x14ac:dyDescent="0.25">
      <c r="A15" s="272"/>
      <c r="B15" s="3"/>
      <c r="C15" s="283"/>
      <c r="D15" s="283"/>
      <c r="E15" s="283"/>
      <c r="F15" s="283"/>
      <c r="G15" s="283"/>
      <c r="H15" s="283"/>
      <c r="I15" s="283"/>
      <c r="J15" s="289"/>
    </row>
    <row r="16" spans="1:10" s="275" customFormat="1" x14ac:dyDescent="0.25">
      <c r="A16" s="272"/>
      <c r="B16" s="3"/>
      <c r="C16" s="283"/>
      <c r="D16" s="283"/>
      <c r="E16" s="283"/>
      <c r="F16" s="283"/>
      <c r="G16" s="283"/>
      <c r="H16" s="283"/>
      <c r="I16" s="283"/>
      <c r="J16" s="289"/>
    </row>
    <row r="17" spans="1:10" s="275" customFormat="1" x14ac:dyDescent="0.25">
      <c r="A17" s="272"/>
      <c r="B17" s="3"/>
      <c r="C17" s="283"/>
      <c r="D17" s="283"/>
      <c r="E17" s="283"/>
      <c r="F17" s="283"/>
      <c r="G17" s="283"/>
      <c r="H17" s="283"/>
      <c r="I17" s="283"/>
      <c r="J17" s="289"/>
    </row>
    <row r="18" spans="1:10" s="275" customFormat="1" x14ac:dyDescent="0.25">
      <c r="A18" s="272"/>
      <c r="B18" s="3"/>
      <c r="C18" s="283"/>
      <c r="D18" s="283"/>
      <c r="E18" s="283"/>
      <c r="F18" s="283"/>
      <c r="G18" s="283"/>
      <c r="H18" s="283"/>
      <c r="I18" s="283"/>
      <c r="J18" s="289"/>
    </row>
    <row r="19" spans="1:10" s="275" customFormat="1" x14ac:dyDescent="0.25">
      <c r="A19" s="272"/>
      <c r="B19" s="3"/>
      <c r="C19" s="283"/>
      <c r="D19" s="283"/>
      <c r="E19" s="283"/>
      <c r="F19" s="283"/>
      <c r="G19" s="283"/>
      <c r="H19" s="283"/>
      <c r="I19" s="283"/>
      <c r="J19" s="289"/>
    </row>
    <row r="20" spans="1:10" s="275" customFormat="1" x14ac:dyDescent="0.25">
      <c r="A20" s="272"/>
      <c r="B20" s="3"/>
      <c r="C20" s="283"/>
      <c r="D20" s="283"/>
      <c r="E20" s="283"/>
      <c r="F20" s="283"/>
      <c r="G20" s="283"/>
      <c r="H20" s="283"/>
      <c r="I20" s="283"/>
      <c r="J20" s="289"/>
    </row>
    <row r="21" spans="1:10" s="275" customFormat="1" x14ac:dyDescent="0.25">
      <c r="A21" s="272"/>
      <c r="B21" s="3"/>
      <c r="C21" s="283"/>
      <c r="D21" s="283"/>
      <c r="E21" s="283"/>
      <c r="F21" s="283"/>
      <c r="G21" s="283"/>
      <c r="H21" s="283"/>
      <c r="I21" s="283"/>
      <c r="J21" s="289"/>
    </row>
    <row r="22" spans="1:10" s="275" customFormat="1" x14ac:dyDescent="0.25">
      <c r="A22" s="272"/>
      <c r="B22" s="3"/>
      <c r="C22" s="283"/>
      <c r="D22" s="283"/>
      <c r="E22" s="283"/>
      <c r="F22" s="283"/>
      <c r="G22" s="283"/>
      <c r="H22" s="283"/>
      <c r="I22" s="283"/>
      <c r="J22" s="289"/>
    </row>
    <row r="23" spans="1:10" s="275" customFormat="1" ht="15.75" thickBot="1" x14ac:dyDescent="0.3">
      <c r="A23" s="290"/>
      <c r="B23" s="269"/>
      <c r="C23" s="270"/>
      <c r="D23" s="270"/>
      <c r="E23" s="270"/>
      <c r="F23" s="270"/>
      <c r="G23" s="270"/>
      <c r="H23" s="270"/>
      <c r="I23" s="270"/>
      <c r="J23" s="291"/>
    </row>
  </sheetData>
  <pageMargins left="0.7" right="0.7" top="0.75" bottom="0.75" header="0.3" footer="0.3"/>
  <pageSetup paperSize="9" scale="70" fitToHeight="0"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2"/>
  <sheetViews>
    <sheetView view="pageBreakPreview" zoomScaleNormal="100" zoomScaleSheetLayoutView="100" workbookViewId="0">
      <selection activeCell="J12" sqref="J12"/>
    </sheetView>
  </sheetViews>
  <sheetFormatPr defaultRowHeight="15" x14ac:dyDescent="0.25"/>
  <cols>
    <col min="1" max="1" width="19.7109375" customWidth="1"/>
    <col min="2" max="2" width="51.42578125" customWidth="1"/>
    <col min="3" max="3" width="13" customWidth="1"/>
    <col min="4" max="4" width="12.7109375" customWidth="1"/>
    <col min="5" max="5" width="16.140625" customWidth="1"/>
    <col min="6" max="6" width="16" customWidth="1"/>
    <col min="7" max="7" width="15.5703125" customWidth="1"/>
    <col min="8" max="8" width="16.42578125" customWidth="1"/>
    <col min="9" max="9" width="15.7109375" customWidth="1"/>
    <col min="10" max="10" width="16.140625" customWidth="1"/>
  </cols>
  <sheetData>
    <row r="1" spans="1:10" s="292" customFormat="1" ht="15.75" x14ac:dyDescent="0.25">
      <c r="A1" s="254" t="s">
        <v>527</v>
      </c>
    </row>
    <row r="2" spans="1:10" s="292" customFormat="1" ht="16.5" thickBot="1" x14ac:dyDescent="0.3">
      <c r="A2" s="179"/>
    </row>
    <row r="3" spans="1:10" s="292" customFormat="1" ht="15.75" x14ac:dyDescent="0.25">
      <c r="A3" s="263"/>
      <c r="B3" s="264" t="s">
        <v>513</v>
      </c>
      <c r="C3" s="265">
        <v>2014</v>
      </c>
      <c r="D3" s="265">
        <v>2015</v>
      </c>
      <c r="E3" s="265">
        <v>2016</v>
      </c>
      <c r="F3" s="265">
        <v>2017</v>
      </c>
      <c r="G3" s="265">
        <v>2018</v>
      </c>
      <c r="H3" s="265">
        <v>2019</v>
      </c>
      <c r="I3" s="265">
        <v>2020</v>
      </c>
      <c r="J3" s="266" t="s">
        <v>12</v>
      </c>
    </row>
    <row r="4" spans="1:10" s="292" customFormat="1" ht="58.5" thickBot="1" x14ac:dyDescent="0.3">
      <c r="A4" s="267" t="s">
        <v>514</v>
      </c>
      <c r="B4" s="268" t="s">
        <v>515</v>
      </c>
      <c r="C4" s="269"/>
      <c r="D4" s="270"/>
      <c r="E4" s="269"/>
      <c r="F4" s="269"/>
      <c r="G4" s="269"/>
      <c r="H4" s="269"/>
      <c r="I4" s="269"/>
      <c r="J4" s="271"/>
    </row>
    <row r="5" spans="1:10" s="292" customFormat="1" ht="15.75" x14ac:dyDescent="0.25">
      <c r="A5" s="272" t="s">
        <v>516</v>
      </c>
      <c r="B5" s="283" t="s">
        <v>517</v>
      </c>
      <c r="C5" s="273">
        <v>0</v>
      </c>
      <c r="D5" s="273">
        <v>0</v>
      </c>
      <c r="E5" s="273">
        <f>'6 lentelė'!E5</f>
        <v>0</v>
      </c>
      <c r="F5" s="273">
        <f>SUM('6 lentelė'!E5:F5)</f>
        <v>7406.8832700000003</v>
      </c>
      <c r="G5" s="273">
        <f>SUM('6 lentelė'!E5:G5)</f>
        <v>7406.8832700000003</v>
      </c>
      <c r="H5" s="273">
        <f>SUM('6 lentelė'!E5:H5)</f>
        <v>7406.8832700000003</v>
      </c>
      <c r="I5" s="273">
        <f>SUM('6 lentelė'!E5:I5)</f>
        <v>7406.8832700000003</v>
      </c>
      <c r="J5" s="274">
        <f>SUM('6 lentelė'!E5:I5)</f>
        <v>7406.8832700000003</v>
      </c>
    </row>
    <row r="6" spans="1:10" s="292" customFormat="1" ht="15.75" x14ac:dyDescent="0.25">
      <c r="A6" s="278" t="s">
        <v>290</v>
      </c>
      <c r="B6" s="279" t="s">
        <v>518</v>
      </c>
      <c r="C6" s="273">
        <v>0</v>
      </c>
      <c r="D6" s="273">
        <v>0</v>
      </c>
      <c r="E6" s="273">
        <f>'6 lentelė'!E6</f>
        <v>8847.8429599999999</v>
      </c>
      <c r="F6" s="273">
        <f>SUM('6 lentelė'!E6:F6)</f>
        <v>8847.8429599999999</v>
      </c>
      <c r="G6" s="273">
        <f>SUM('6 lentelė'!E6:G6)</f>
        <v>8847.8429599999999</v>
      </c>
      <c r="H6" s="273">
        <f>SUM('6 lentelė'!E6:H6)</f>
        <v>8847.8429599999999</v>
      </c>
      <c r="I6" s="273">
        <f>SUM('6 lentelė'!E6:I6)</f>
        <v>8847.8429599999999</v>
      </c>
      <c r="J6" s="274">
        <f>SUM('6 lentelė'!E6:I6)</f>
        <v>8847.8429599999999</v>
      </c>
    </row>
    <row r="7" spans="1:10" s="292" customFormat="1" ht="30" x14ac:dyDescent="0.25">
      <c r="A7" s="278" t="s">
        <v>259</v>
      </c>
      <c r="B7" s="279" t="s">
        <v>519</v>
      </c>
      <c r="C7" s="280">
        <v>0</v>
      </c>
      <c r="D7" s="280">
        <v>0</v>
      </c>
      <c r="E7" s="273">
        <f>'6 lentelė'!E7</f>
        <v>23426618.120000001</v>
      </c>
      <c r="F7" s="273">
        <f>SUM('6 lentelė'!E7:F7)</f>
        <v>23426618.120000001</v>
      </c>
      <c r="G7" s="273">
        <f>SUM('6 lentelė'!E7:G7)</f>
        <v>23426618.120000001</v>
      </c>
      <c r="H7" s="273">
        <f>SUM('6 lentelė'!E7:H7)</f>
        <v>23426618.120000001</v>
      </c>
      <c r="I7" s="273">
        <f>SUM('6 lentelė'!E7:I7)</f>
        <v>23426618.120000001</v>
      </c>
      <c r="J7" s="274">
        <f>SUM('6 lentelė'!E7:I7)</f>
        <v>23426618.120000001</v>
      </c>
    </row>
    <row r="8" spans="1:10" s="292" customFormat="1" ht="15.75" x14ac:dyDescent="0.25">
      <c r="A8" s="278" t="s">
        <v>520</v>
      </c>
      <c r="B8" s="279" t="s">
        <v>521</v>
      </c>
      <c r="C8" s="280">
        <v>0</v>
      </c>
      <c r="D8" s="280">
        <v>0</v>
      </c>
      <c r="E8" s="273">
        <f>'6 lentelė'!E8</f>
        <v>1195100</v>
      </c>
      <c r="F8" s="273">
        <f>SUM('6 lentelė'!E8:F8)</f>
        <v>2390360.34</v>
      </c>
      <c r="G8" s="273">
        <f>SUM('6 lentelė'!E8:G8)</f>
        <v>2390360.34</v>
      </c>
      <c r="H8" s="273">
        <f>SUM('6 lentelė'!E8:H8)</f>
        <v>2390360.34</v>
      </c>
      <c r="I8" s="273">
        <f>SUM('6 lentelė'!E8:I8)</f>
        <v>2390360.34</v>
      </c>
      <c r="J8" s="274">
        <f>SUM('6 lentelė'!E8:I8)</f>
        <v>2390360.34</v>
      </c>
    </row>
    <row r="9" spans="1:10" s="292" customFormat="1" ht="15.75" x14ac:dyDescent="0.25">
      <c r="A9" s="278" t="s">
        <v>200</v>
      </c>
      <c r="B9" s="279" t="s">
        <v>522</v>
      </c>
      <c r="C9" s="273">
        <v>0</v>
      </c>
      <c r="D9" s="273">
        <v>0</v>
      </c>
      <c r="E9" s="273">
        <f>'6 lentelė'!E9</f>
        <v>0</v>
      </c>
      <c r="F9" s="273">
        <f>SUM('6 lentelė'!E9:F9)</f>
        <v>0</v>
      </c>
      <c r="G9" s="273">
        <f>SUM('6 lentelė'!E9:G9)</f>
        <v>0</v>
      </c>
      <c r="H9" s="273">
        <f>SUM('6 lentelė'!E9:H9)</f>
        <v>0</v>
      </c>
      <c r="I9" s="273">
        <f>SUM('6 lentelė'!E9:I9)</f>
        <v>0</v>
      </c>
      <c r="J9" s="274">
        <f>SUM('6 lentelė'!E9:I9)</f>
        <v>0</v>
      </c>
    </row>
    <row r="10" spans="1:10" s="292" customFormat="1" ht="15.75" x14ac:dyDescent="0.25">
      <c r="A10" s="285" t="s">
        <v>122</v>
      </c>
      <c r="B10" s="293" t="s">
        <v>523</v>
      </c>
      <c r="C10" s="273">
        <v>0</v>
      </c>
      <c r="D10" s="273">
        <v>0</v>
      </c>
      <c r="E10" s="273">
        <f>'6 lentelė'!E10</f>
        <v>267.74400000000003</v>
      </c>
      <c r="F10" s="273">
        <f>SUM('6 lentelė'!E10:F10)</f>
        <v>267.74400000000003</v>
      </c>
      <c r="G10" s="273">
        <f>SUM('6 lentelė'!E10:G10)</f>
        <v>267.74400000000003</v>
      </c>
      <c r="H10" s="273">
        <f>SUM('6 lentelė'!E10:H10)</f>
        <v>267.74400000000003</v>
      </c>
      <c r="I10" s="273">
        <f>SUM('6 lentelė'!E10:I10)</f>
        <v>267.74400000000003</v>
      </c>
      <c r="J10" s="274">
        <f>SUM('6 lentelė'!E10:I10)</f>
        <v>267.74400000000003</v>
      </c>
    </row>
    <row r="11" spans="1:10" s="292" customFormat="1" ht="15.75" x14ac:dyDescent="0.25">
      <c r="A11" s="272" t="s">
        <v>180</v>
      </c>
      <c r="B11" s="283" t="s">
        <v>524</v>
      </c>
      <c r="C11" s="273">
        <v>0</v>
      </c>
      <c r="D11" s="273">
        <v>0</v>
      </c>
      <c r="E11" s="273">
        <f>'6 lentelė'!E11</f>
        <v>1665.32</v>
      </c>
      <c r="F11" s="273">
        <f>SUM('6 lentelė'!E11:F11)</f>
        <v>19422.645489999999</v>
      </c>
      <c r="G11" s="273">
        <f>SUM('6 lentelė'!E11:G11)</f>
        <v>23734.36549</v>
      </c>
      <c r="H11" s="273">
        <f>SUM('6 lentelė'!E11:H11)</f>
        <v>23734.36549</v>
      </c>
      <c r="I11" s="273">
        <f>SUM('6 lentelė'!E11:I11)</f>
        <v>23734.36549</v>
      </c>
      <c r="J11" s="274">
        <f>SUM('6 lentelė'!E11:I11)</f>
        <v>23734.36549</v>
      </c>
    </row>
    <row r="12" spans="1:10" s="292" customFormat="1" ht="15.75" x14ac:dyDescent="0.25">
      <c r="A12" s="272" t="s">
        <v>317</v>
      </c>
      <c r="B12" s="283" t="s">
        <v>525</v>
      </c>
      <c r="C12" s="273">
        <v>0</v>
      </c>
      <c r="D12" s="273">
        <v>0</v>
      </c>
      <c r="E12" s="273">
        <f>'6 lentelė'!E12</f>
        <v>6758.6710000000003</v>
      </c>
      <c r="F12" s="273">
        <f>SUM('6 lentelė'!E12:F12)</f>
        <v>7004.848</v>
      </c>
      <c r="G12" s="273">
        <f>SUM('6 lentelė'!E12:G12)</f>
        <v>7004.848</v>
      </c>
      <c r="H12" s="273">
        <f>SUM('6 lentelė'!E12:H12)</f>
        <v>7004.848</v>
      </c>
      <c r="I12" s="273">
        <f>SUM('6 lentelė'!E12:I12)</f>
        <v>7004.848</v>
      </c>
      <c r="J12" s="274">
        <f>SUM('6 lentelė'!E12:I12)</f>
        <v>7004.848</v>
      </c>
    </row>
    <row r="13" spans="1:10" s="292" customFormat="1" ht="15.75" x14ac:dyDescent="0.25">
      <c r="A13" s="272" t="s">
        <v>211</v>
      </c>
      <c r="B13" s="283" t="s">
        <v>526</v>
      </c>
      <c r="C13" s="273">
        <v>0</v>
      </c>
      <c r="D13" s="273">
        <v>627.721</v>
      </c>
      <c r="E13" s="273">
        <v>2510.8829999999998</v>
      </c>
      <c r="F13" s="273">
        <v>4394.0450000000001</v>
      </c>
      <c r="G13" s="273">
        <v>5021.7659999999996</v>
      </c>
      <c r="H13" s="273">
        <v>5649.4869999999992</v>
      </c>
      <c r="I13" s="273">
        <v>6277.2079999999987</v>
      </c>
      <c r="J13" s="274">
        <v>6277.2079999999987</v>
      </c>
    </row>
    <row r="14" spans="1:10" s="292" customFormat="1" ht="15.75" x14ac:dyDescent="0.25">
      <c r="A14" s="272"/>
      <c r="B14" s="3"/>
      <c r="C14" s="283"/>
      <c r="D14" s="283"/>
      <c r="E14" s="283"/>
      <c r="F14" s="283"/>
      <c r="G14" s="283"/>
      <c r="H14" s="283"/>
      <c r="I14" s="283"/>
      <c r="J14" s="289"/>
    </row>
    <row r="15" spans="1:10" s="292" customFormat="1" ht="15.75" x14ac:dyDescent="0.25">
      <c r="A15" s="272"/>
      <c r="B15" s="3"/>
      <c r="C15" s="283"/>
      <c r="D15" s="283"/>
      <c r="E15" s="283"/>
      <c r="F15" s="283"/>
      <c r="G15" s="283"/>
      <c r="H15" s="283"/>
      <c r="I15" s="283"/>
      <c r="J15" s="289"/>
    </row>
    <row r="16" spans="1:10" s="292" customFormat="1" ht="15.75" x14ac:dyDescent="0.25">
      <c r="A16" s="272"/>
      <c r="B16" s="3"/>
      <c r="C16" s="283"/>
      <c r="D16" s="283"/>
      <c r="E16" s="283"/>
      <c r="F16" s="283"/>
      <c r="G16" s="283"/>
      <c r="H16" s="283"/>
      <c r="I16" s="283"/>
      <c r="J16" s="289"/>
    </row>
    <row r="17" spans="1:10" s="292" customFormat="1" ht="15.75" x14ac:dyDescent="0.25">
      <c r="A17" s="272"/>
      <c r="B17" s="3"/>
      <c r="C17" s="283"/>
      <c r="D17" s="283"/>
      <c r="E17" s="283"/>
      <c r="F17" s="283"/>
      <c r="G17" s="283"/>
      <c r="H17" s="283"/>
      <c r="I17" s="283"/>
      <c r="J17" s="289"/>
    </row>
    <row r="18" spans="1:10" s="292" customFormat="1" ht="16.5" thickBot="1" x14ac:dyDescent="0.3">
      <c r="A18" s="290"/>
      <c r="B18" s="269"/>
      <c r="C18" s="270"/>
      <c r="D18" s="270"/>
      <c r="E18" s="270"/>
      <c r="F18" s="270"/>
      <c r="G18" s="270"/>
      <c r="H18" s="270"/>
      <c r="I18" s="270"/>
      <c r="J18" s="291"/>
    </row>
    <row r="19" spans="1:10" x14ac:dyDescent="0.25">
      <c r="A19" s="6"/>
      <c r="B19" s="6"/>
      <c r="C19" s="6"/>
      <c r="D19" s="6"/>
      <c r="E19" s="6"/>
      <c r="F19" s="6"/>
      <c r="G19" s="6"/>
      <c r="H19" s="6"/>
      <c r="I19" s="6"/>
      <c r="J19" s="6"/>
    </row>
    <row r="21" spans="1:10" x14ac:dyDescent="0.25">
      <c r="F21" s="294"/>
    </row>
    <row r="22" spans="1:10" x14ac:dyDescent="0.25">
      <c r="F22" s="294"/>
    </row>
  </sheetData>
  <pageMargins left="0.7" right="0.7" top="0.75" bottom="0.75" header="0.3" footer="0.3"/>
  <pageSetup paperSize="9" scale="68" fitToHeight="0"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4"/>
  <sheetViews>
    <sheetView tabSelected="1" view="pageBreakPreview" zoomScaleNormal="100" zoomScaleSheetLayoutView="100" workbookViewId="0">
      <selection activeCell="H8" sqref="H8"/>
    </sheetView>
  </sheetViews>
  <sheetFormatPr defaultRowHeight="15" x14ac:dyDescent="0.25"/>
  <cols>
    <col min="2" max="2" width="33.5703125" customWidth="1"/>
    <col min="3" max="3" width="14.7109375" customWidth="1"/>
    <col min="4" max="4" width="14.140625" customWidth="1"/>
    <col min="5" max="5" width="19.42578125" customWidth="1"/>
  </cols>
  <sheetData>
    <row r="1" spans="1:5" ht="16.5" thickBot="1" x14ac:dyDescent="0.3">
      <c r="A1" s="175" t="s">
        <v>528</v>
      </c>
    </row>
    <row r="2" spans="1:5" ht="96" thickTop="1" thickBot="1" x14ac:dyDescent="0.3">
      <c r="A2" s="255" t="s">
        <v>505</v>
      </c>
      <c r="B2" s="256" t="s">
        <v>529</v>
      </c>
      <c r="C2" s="256" t="s">
        <v>530</v>
      </c>
      <c r="D2" s="256" t="s">
        <v>531</v>
      </c>
      <c r="E2" s="257" t="s">
        <v>532</v>
      </c>
    </row>
    <row r="3" spans="1:5" ht="45.95" customHeight="1" thickBot="1" x14ac:dyDescent="0.3">
      <c r="A3" s="295">
        <v>1</v>
      </c>
      <c r="B3" s="188" t="s">
        <v>533</v>
      </c>
      <c r="C3" s="296"/>
      <c r="D3" s="296"/>
      <c r="E3" s="297"/>
    </row>
    <row r="4" spans="1:5" ht="45.95" customHeight="1" thickBot="1" x14ac:dyDescent="0.3">
      <c r="A4" s="295">
        <v>2</v>
      </c>
      <c r="B4" s="188" t="s">
        <v>534</v>
      </c>
      <c r="C4" s="296"/>
      <c r="D4" s="296"/>
      <c r="E4" s="297"/>
    </row>
    <row r="5" spans="1:5" ht="45.95" customHeight="1" thickBot="1" x14ac:dyDescent="0.3">
      <c r="A5" s="295">
        <v>3</v>
      </c>
      <c r="B5" s="188" t="s">
        <v>535</v>
      </c>
      <c r="C5" s="296"/>
      <c r="D5" s="296"/>
      <c r="E5" s="297"/>
    </row>
    <row r="6" spans="1:5" ht="45.95" customHeight="1" thickBot="1" x14ac:dyDescent="0.3">
      <c r="A6" s="295">
        <v>4</v>
      </c>
      <c r="B6" s="188" t="s">
        <v>536</v>
      </c>
      <c r="C6" s="296"/>
      <c r="D6" s="296"/>
      <c r="E6" s="297"/>
    </row>
    <row r="7" spans="1:5" ht="45.95" customHeight="1" thickBot="1" x14ac:dyDescent="0.3">
      <c r="A7" s="295">
        <v>5</v>
      </c>
      <c r="B7" s="188" t="s">
        <v>537</v>
      </c>
      <c r="C7" s="296">
        <v>11</v>
      </c>
      <c r="D7" s="296">
        <v>11</v>
      </c>
      <c r="E7" s="360">
        <v>8847842.9600000009</v>
      </c>
    </row>
    <row r="8" spans="1:5" ht="45.95" customHeight="1" thickBot="1" x14ac:dyDescent="0.3">
      <c r="A8" s="295">
        <v>6</v>
      </c>
      <c r="B8" s="188" t="s">
        <v>538</v>
      </c>
      <c r="C8" s="296">
        <v>5</v>
      </c>
      <c r="D8" s="296">
        <v>5</v>
      </c>
      <c r="E8" s="360">
        <v>27755178.930000003</v>
      </c>
    </row>
    <row r="9" spans="1:5" ht="45.95" customHeight="1" thickBot="1" x14ac:dyDescent="0.3">
      <c r="A9" s="295">
        <v>8</v>
      </c>
      <c r="B9" s="188" t="s">
        <v>539</v>
      </c>
      <c r="C9" s="296">
        <v>1</v>
      </c>
      <c r="D9" s="296">
        <v>1</v>
      </c>
      <c r="E9" s="360">
        <v>7406883.2699999996</v>
      </c>
    </row>
    <row r="10" spans="1:5" ht="45.95" customHeight="1" thickBot="1" x14ac:dyDescent="0.3">
      <c r="A10" s="295">
        <v>9</v>
      </c>
      <c r="B10" s="188" t="s">
        <v>540</v>
      </c>
      <c r="C10" s="296"/>
      <c r="D10" s="296"/>
      <c r="E10" s="297"/>
    </row>
    <row r="11" spans="1:5" ht="45.95" customHeight="1" thickBot="1" x14ac:dyDescent="0.3">
      <c r="A11" s="295">
        <v>10</v>
      </c>
      <c r="B11" s="188" t="s">
        <v>541</v>
      </c>
      <c r="C11" s="296"/>
      <c r="D11" s="296"/>
      <c r="E11" s="297"/>
    </row>
    <row r="12" spans="1:5" ht="45.95" customHeight="1" thickBot="1" x14ac:dyDescent="0.3">
      <c r="A12" s="295">
        <v>11</v>
      </c>
      <c r="B12" s="188" t="s">
        <v>542</v>
      </c>
      <c r="C12" s="296"/>
      <c r="D12" s="296"/>
      <c r="E12" s="297"/>
    </row>
    <row r="13" spans="1:5" ht="45.95" customHeight="1" thickBot="1" x14ac:dyDescent="0.3">
      <c r="A13" s="295">
        <v>12</v>
      </c>
      <c r="B13" s="188" t="s">
        <v>543</v>
      </c>
      <c r="C13" s="296"/>
      <c r="D13" s="296"/>
      <c r="E13" s="297"/>
    </row>
    <row r="14" spans="1:5" ht="45.95" customHeight="1" thickBot="1" x14ac:dyDescent="0.3">
      <c r="A14" s="295">
        <v>13</v>
      </c>
      <c r="B14" s="188" t="s">
        <v>544</v>
      </c>
      <c r="C14" s="296"/>
      <c r="D14" s="296"/>
      <c r="E14" s="297"/>
    </row>
    <row r="15" spans="1:5" ht="45.95" customHeight="1" thickBot="1" x14ac:dyDescent="0.3">
      <c r="A15" s="295">
        <v>14</v>
      </c>
      <c r="B15" s="188" t="s">
        <v>545</v>
      </c>
      <c r="C15" s="296"/>
      <c r="D15" s="296"/>
      <c r="E15" s="297"/>
    </row>
    <row r="16" spans="1:5" ht="45.95" customHeight="1" thickBot="1" x14ac:dyDescent="0.3">
      <c r="A16" s="295">
        <v>15</v>
      </c>
      <c r="B16" s="188" t="s">
        <v>546</v>
      </c>
      <c r="C16" s="296"/>
      <c r="D16" s="296"/>
      <c r="E16" s="297"/>
    </row>
    <row r="17" spans="1:5" ht="45.95" customHeight="1" thickBot="1" x14ac:dyDescent="0.3">
      <c r="A17" s="295">
        <v>16</v>
      </c>
      <c r="B17" s="188" t="s">
        <v>547</v>
      </c>
      <c r="C17" s="296"/>
      <c r="D17" s="296"/>
      <c r="E17" s="297"/>
    </row>
    <row r="18" spans="1:5" ht="45.95" customHeight="1" thickBot="1" x14ac:dyDescent="0.3">
      <c r="A18" s="295">
        <v>17</v>
      </c>
      <c r="B18" s="188" t="s">
        <v>548</v>
      </c>
      <c r="C18" s="296"/>
      <c r="D18" s="296"/>
      <c r="E18" s="297"/>
    </row>
    <row r="19" spans="1:5" ht="45.95" customHeight="1" thickBot="1" x14ac:dyDescent="0.3">
      <c r="A19" s="295">
        <v>18</v>
      </c>
      <c r="B19" s="188" t="s">
        <v>549</v>
      </c>
      <c r="C19" s="296"/>
      <c r="D19" s="296"/>
      <c r="E19" s="297"/>
    </row>
    <row r="20" spans="1:5" ht="45.95" customHeight="1" thickBot="1" x14ac:dyDescent="0.3">
      <c r="A20" s="295">
        <v>19</v>
      </c>
      <c r="B20" s="188" t="s">
        <v>550</v>
      </c>
      <c r="C20" s="296"/>
      <c r="D20" s="296"/>
      <c r="E20" s="297"/>
    </row>
    <row r="21" spans="1:5" ht="45.95" customHeight="1" thickBot="1" x14ac:dyDescent="0.3">
      <c r="A21" s="295">
        <v>20</v>
      </c>
      <c r="B21" s="188" t="s">
        <v>551</v>
      </c>
      <c r="C21" s="296"/>
      <c r="D21" s="296"/>
      <c r="E21" s="297"/>
    </row>
    <row r="22" spans="1:5" ht="45.95" customHeight="1" thickBot="1" x14ac:dyDescent="0.3">
      <c r="A22" s="295">
        <v>21</v>
      </c>
      <c r="B22" s="188" t="s">
        <v>552</v>
      </c>
      <c r="C22" s="296"/>
      <c r="D22" s="296"/>
      <c r="E22" s="297"/>
    </row>
    <row r="23" spans="1:5" ht="45.95" customHeight="1" thickBot="1" x14ac:dyDescent="0.3">
      <c r="A23" s="295">
        <v>22</v>
      </c>
      <c r="B23" s="188" t="s">
        <v>553</v>
      </c>
      <c r="C23" s="296"/>
      <c r="D23" s="296"/>
      <c r="E23" s="297"/>
    </row>
    <row r="24" spans="1:5" ht="45.95" customHeight="1" thickBot="1" x14ac:dyDescent="0.3">
      <c r="A24" s="295">
        <v>23</v>
      </c>
      <c r="B24" s="188" t="s">
        <v>554</v>
      </c>
      <c r="C24" s="296"/>
      <c r="D24" s="296"/>
      <c r="E24" s="297"/>
    </row>
    <row r="25" spans="1:5" ht="45.95" customHeight="1" thickBot="1" x14ac:dyDescent="0.3">
      <c r="A25" s="295">
        <v>24</v>
      </c>
      <c r="B25" s="188" t="s">
        <v>555</v>
      </c>
      <c r="C25" s="296"/>
      <c r="D25" s="296"/>
      <c r="E25" s="297"/>
    </row>
    <row r="26" spans="1:5" ht="45.95" customHeight="1" thickBot="1" x14ac:dyDescent="0.3">
      <c r="A26" s="295">
        <v>25</v>
      </c>
      <c r="B26" s="188" t="s">
        <v>556</v>
      </c>
      <c r="C26" s="296"/>
      <c r="D26" s="296"/>
      <c r="E26" s="297"/>
    </row>
    <row r="27" spans="1:5" ht="45.95" customHeight="1" thickBot="1" x14ac:dyDescent="0.3">
      <c r="A27" s="295">
        <v>26</v>
      </c>
      <c r="B27" s="188" t="s">
        <v>444</v>
      </c>
      <c r="C27" s="296">
        <v>8</v>
      </c>
      <c r="D27" s="296">
        <v>8</v>
      </c>
      <c r="E27" s="360">
        <v>6076113</v>
      </c>
    </row>
    <row r="28" spans="1:5" ht="45.95" customHeight="1" thickBot="1" x14ac:dyDescent="0.3">
      <c r="A28" s="295">
        <v>27</v>
      </c>
      <c r="B28" s="188" t="s">
        <v>557</v>
      </c>
      <c r="C28" s="296"/>
      <c r="D28" s="296"/>
      <c r="E28" s="297"/>
    </row>
    <row r="29" spans="1:5" ht="77.25" customHeight="1" thickBot="1" x14ac:dyDescent="0.3">
      <c r="A29" s="307">
        <v>28</v>
      </c>
      <c r="B29" s="306" t="s">
        <v>376</v>
      </c>
      <c r="C29" s="304">
        <v>2</v>
      </c>
      <c r="D29" s="304">
        <v>2</v>
      </c>
      <c r="E29" s="361">
        <v>2059335.49</v>
      </c>
    </row>
    <row r="30" spans="1:5" ht="72" customHeight="1" thickBot="1" x14ac:dyDescent="0.3">
      <c r="A30" s="307">
        <v>29</v>
      </c>
      <c r="B30" s="306" t="s">
        <v>371</v>
      </c>
      <c r="C30" s="304">
        <v>17</v>
      </c>
      <c r="D30" s="304">
        <v>17</v>
      </c>
      <c r="E30" s="362">
        <v>20931827</v>
      </c>
    </row>
    <row r="31" spans="1:5" ht="60.75" customHeight="1" thickBot="1" x14ac:dyDescent="0.3">
      <c r="A31" s="309">
        <v>30</v>
      </c>
      <c r="B31" s="308" t="s">
        <v>375</v>
      </c>
      <c r="C31" s="310">
        <v>5</v>
      </c>
      <c r="D31" s="310">
        <v>5</v>
      </c>
      <c r="E31" s="363">
        <v>6412919</v>
      </c>
    </row>
    <row r="32" spans="1:5" ht="79.5" thickBot="1" x14ac:dyDescent="0.3">
      <c r="A32" s="295">
        <v>31</v>
      </c>
      <c r="B32" s="188" t="s">
        <v>558</v>
      </c>
      <c r="C32" s="296"/>
      <c r="D32" s="296"/>
      <c r="E32" s="297"/>
    </row>
    <row r="33" spans="1:5" ht="72" customHeight="1" thickBot="1" x14ac:dyDescent="0.3">
      <c r="A33" s="307">
        <v>32</v>
      </c>
      <c r="B33" s="306" t="s">
        <v>379</v>
      </c>
      <c r="C33" s="304">
        <v>3</v>
      </c>
      <c r="D33" s="304">
        <v>3</v>
      </c>
      <c r="E33" s="361">
        <v>6524996</v>
      </c>
    </row>
    <row r="34" spans="1:5" ht="77.25" customHeight="1" thickBot="1" x14ac:dyDescent="0.3">
      <c r="A34" s="310">
        <v>33</v>
      </c>
      <c r="B34" s="308" t="s">
        <v>383</v>
      </c>
      <c r="C34" s="310">
        <v>2</v>
      </c>
      <c r="D34" s="310">
        <v>2</v>
      </c>
      <c r="E34" s="364">
        <v>1355087</v>
      </c>
    </row>
    <row r="35" spans="1:5" ht="79.5" thickBot="1" x14ac:dyDescent="0.3">
      <c r="A35" s="295">
        <v>34</v>
      </c>
      <c r="B35" s="188" t="s">
        <v>559</v>
      </c>
      <c r="C35" s="296"/>
      <c r="D35" s="296"/>
      <c r="E35" s="297"/>
    </row>
    <row r="36" spans="1:5" ht="77.25" customHeight="1" thickBot="1" x14ac:dyDescent="0.3">
      <c r="A36" s="295">
        <v>35</v>
      </c>
      <c r="B36" s="188" t="s">
        <v>560</v>
      </c>
      <c r="C36" s="296"/>
      <c r="D36" s="296"/>
      <c r="E36" s="297"/>
    </row>
    <row r="37" spans="1:5" ht="69" customHeight="1" thickBot="1" x14ac:dyDescent="0.3">
      <c r="A37" s="295">
        <v>36</v>
      </c>
      <c r="B37" s="188" t="s">
        <v>561</v>
      </c>
      <c r="C37" s="296"/>
      <c r="D37" s="296"/>
      <c r="E37" s="297"/>
    </row>
    <row r="38" spans="1:5" ht="60" customHeight="1" thickBot="1" x14ac:dyDescent="0.3">
      <c r="A38" s="295">
        <v>37</v>
      </c>
      <c r="B38" s="188" t="s">
        <v>562</v>
      </c>
      <c r="C38" s="296"/>
      <c r="D38" s="296"/>
      <c r="E38" s="297"/>
    </row>
    <row r="39" spans="1:5" ht="64.5" customHeight="1" thickBot="1" x14ac:dyDescent="0.3">
      <c r="A39" s="295">
        <v>38</v>
      </c>
      <c r="B39" s="188" t="s">
        <v>563</v>
      </c>
      <c r="C39" s="296"/>
      <c r="D39" s="296"/>
      <c r="E39" s="297"/>
    </row>
    <row r="40" spans="1:5" ht="45.95" customHeight="1" thickBot="1" x14ac:dyDescent="0.3">
      <c r="A40" s="295">
        <v>39</v>
      </c>
      <c r="B40" s="188" t="s">
        <v>564</v>
      </c>
      <c r="C40" s="296"/>
      <c r="D40" s="296"/>
      <c r="E40" s="297"/>
    </row>
    <row r="41" spans="1:5" ht="45.95" customHeight="1" thickBot="1" x14ac:dyDescent="0.3">
      <c r="A41" s="295">
        <v>40</v>
      </c>
      <c r="B41" s="188" t="s">
        <v>565</v>
      </c>
      <c r="C41" s="296"/>
      <c r="D41" s="296"/>
      <c r="E41" s="297"/>
    </row>
    <row r="42" spans="1:5" ht="45.95" customHeight="1" thickBot="1" x14ac:dyDescent="0.3">
      <c r="A42" s="295">
        <v>41</v>
      </c>
      <c r="B42" s="188" t="s">
        <v>566</v>
      </c>
      <c r="C42" s="296"/>
      <c r="D42" s="296"/>
      <c r="E42" s="297"/>
    </row>
    <row r="43" spans="1:5" ht="45.95" customHeight="1" thickBot="1" x14ac:dyDescent="0.3">
      <c r="A43" s="295">
        <v>42</v>
      </c>
      <c r="B43" s="188" t="s">
        <v>567</v>
      </c>
      <c r="C43" s="296"/>
      <c r="D43" s="296"/>
      <c r="E43" s="297"/>
    </row>
    <row r="44" spans="1:5" ht="45.95" customHeight="1" thickBot="1" x14ac:dyDescent="0.3">
      <c r="A44" s="295">
        <v>43</v>
      </c>
      <c r="B44" s="298" t="s">
        <v>568</v>
      </c>
      <c r="C44" s="296"/>
      <c r="D44" s="296"/>
      <c r="E44" s="297"/>
    </row>
    <row r="45" spans="1:5" ht="45.95" customHeight="1" thickBot="1" x14ac:dyDescent="0.3">
      <c r="A45" s="295">
        <v>44</v>
      </c>
      <c r="B45" s="188" t="s">
        <v>569</v>
      </c>
      <c r="C45" s="296"/>
      <c r="D45" s="296"/>
      <c r="E45" s="297"/>
    </row>
    <row r="46" spans="1:5" ht="45.95" customHeight="1" thickBot="1" x14ac:dyDescent="0.3">
      <c r="A46" s="295">
        <v>45</v>
      </c>
      <c r="B46" s="188" t="s">
        <v>570</v>
      </c>
      <c r="C46" s="305"/>
      <c r="D46" s="296"/>
      <c r="E46" s="297"/>
    </row>
    <row r="47" spans="1:5" ht="45.95" customHeight="1" thickBot="1" x14ac:dyDescent="0.3">
      <c r="A47" s="295">
        <v>46</v>
      </c>
      <c r="B47" s="188" t="s">
        <v>571</v>
      </c>
      <c r="C47" s="305"/>
      <c r="D47" s="296"/>
      <c r="E47" s="297"/>
    </row>
    <row r="48" spans="1:5" ht="45.95" customHeight="1" thickBot="1" x14ac:dyDescent="0.3">
      <c r="A48" s="295">
        <v>47</v>
      </c>
      <c r="B48" s="188" t="s">
        <v>572</v>
      </c>
      <c r="C48" s="305"/>
      <c r="D48" s="296"/>
      <c r="E48" s="297"/>
    </row>
    <row r="49" spans="1:5" ht="45.95" customHeight="1" thickBot="1" x14ac:dyDescent="0.3">
      <c r="A49" s="295">
        <v>48</v>
      </c>
      <c r="B49" s="188" t="s">
        <v>573</v>
      </c>
      <c r="C49" s="305"/>
      <c r="D49" s="296"/>
      <c r="E49" s="297"/>
    </row>
    <row r="50" spans="1:5" ht="45.95" customHeight="1" thickBot="1" x14ac:dyDescent="0.3">
      <c r="A50" s="295">
        <v>49</v>
      </c>
      <c r="B50" s="298" t="s">
        <v>574</v>
      </c>
      <c r="C50" s="296"/>
      <c r="D50" s="296"/>
      <c r="E50" s="297"/>
    </row>
    <row r="51" spans="1:5" ht="45.95" customHeight="1" thickBot="1" x14ac:dyDescent="0.3">
      <c r="A51" s="299">
        <v>50</v>
      </c>
      <c r="B51" s="300" t="s">
        <v>575</v>
      </c>
      <c r="C51" s="301"/>
      <c r="D51" s="301"/>
      <c r="E51" s="302"/>
    </row>
    <row r="52" spans="1:5" ht="16.5" thickTop="1" x14ac:dyDescent="0.25">
      <c r="A52" s="193"/>
    </row>
    <row r="53" spans="1:5" ht="15.75" x14ac:dyDescent="0.25">
      <c r="A53" s="193"/>
    </row>
    <row r="54" spans="1:5" x14ac:dyDescent="0.25">
      <c r="A54" s="303"/>
    </row>
  </sheetData>
  <pageMargins left="0.7" right="0.7" top="0.75" bottom="0.75" header="0.3" footer="0.3"/>
  <pageSetup paperSize="9" scale="96"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8</vt:i4>
      </vt:variant>
      <vt:variant>
        <vt:lpstr>Įvardinti diapazonai</vt:lpstr>
      </vt:variant>
      <vt:variant>
        <vt:i4>3</vt:i4>
      </vt:variant>
    </vt:vector>
  </HeadingPairs>
  <TitlesOfParts>
    <vt:vector size="11" baseType="lpstr">
      <vt:lpstr>1 lentelė</vt:lpstr>
      <vt:lpstr>2 lentelė</vt:lpstr>
      <vt:lpstr>3 lentelė</vt:lpstr>
      <vt:lpstr>4 lentelė</vt:lpstr>
      <vt:lpstr>5 lentelė</vt:lpstr>
      <vt:lpstr>6 lentelė</vt:lpstr>
      <vt:lpstr>7 lentelė</vt:lpstr>
      <vt:lpstr>8 lentelė</vt:lpstr>
      <vt:lpstr>'1 lentelė'!Print_Area</vt:lpstr>
      <vt:lpstr>'2 lentelė'!Print_Area</vt:lpstr>
      <vt:lpstr>'3 lentelė'!Print_Area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m09154</dc:creator>
  <cp:lastModifiedBy>m09154</cp:lastModifiedBy>
  <cp:lastPrinted>2016-06-23T08:13:50Z</cp:lastPrinted>
  <dcterms:created xsi:type="dcterms:W3CDTF">2016-01-05T12:57:57Z</dcterms:created>
  <dcterms:modified xsi:type="dcterms:W3CDTF">2016-06-29T12:23:09Z</dcterms:modified>
</cp:coreProperties>
</file>