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showInkAnnotation="0" defaultThemeVersion="124226"/>
  <bookViews>
    <workbookView xWindow="0" yWindow="0" windowWidth="15330" windowHeight="6900" tabRatio="929" activeTab="7"/>
  </bookViews>
  <sheets>
    <sheet name="priedas Nr. 1." sheetId="8" r:id="rId1"/>
    <sheet name="priedas Nr. 2." sheetId="12" r:id="rId2"/>
    <sheet name="priedas Nr.3." sheetId="13" r:id="rId3"/>
    <sheet name="priedas Nr. 4." sheetId="10" r:id="rId4"/>
    <sheet name="priedas Nr. 5." sheetId="18" r:id="rId5"/>
    <sheet name="priedas Nr. 6." sheetId="17" r:id="rId6"/>
    <sheet name="priedas Nr. 7." sheetId="15" r:id="rId7"/>
    <sheet name="priedas Nr. 8." sheetId="7" r:id="rId8"/>
    <sheet name="priedas Nr. 9." sheetId="22" r:id="rId9"/>
    <sheet name="priedas Nr. 10." sheetId="21" r:id="rId10"/>
  </sheets>
  <externalReferences>
    <externalReference r:id="rId11"/>
  </externalReferences>
  <definedNames>
    <definedName name="_xlnm._FilterDatabase" localSheetId="9" hidden="1">'priedas Nr. 10.'!$A$26:$G$26</definedName>
    <definedName name="_xlnm.Print_Area" localSheetId="9">'priedas Nr. 10.'!$A$3:$G$47</definedName>
    <definedName name="_xlnm.Print_Area" localSheetId="8">'priedas Nr. 9.'!$A$2:$G$42</definedName>
    <definedName name="Taip">'[1]Pažyma dėl DU '!$D$35:$D$36</definedName>
  </definedNames>
  <calcPr calcId="171027"/>
</workbook>
</file>

<file path=xl/calcChain.xml><?xml version="1.0" encoding="utf-8"?>
<calcChain xmlns="http://schemas.openxmlformats.org/spreadsheetml/2006/main">
  <c r="D34" i="22" l="1"/>
  <c r="F34" i="22" s="1"/>
  <c r="F33" i="22"/>
  <c r="D33" i="22"/>
  <c r="D32" i="22"/>
  <c r="F32" i="22" s="1"/>
  <c r="F31" i="22"/>
  <c r="D31" i="22"/>
  <c r="D30" i="22"/>
  <c r="F30" i="22" s="1"/>
  <c r="D29" i="22"/>
  <c r="F29" i="22" s="1"/>
  <c r="D28" i="22"/>
  <c r="F28" i="22" s="1"/>
  <c r="D27" i="22"/>
  <c r="F27" i="22" s="1"/>
  <c r="D39" i="21"/>
  <c r="F39" i="21" s="1"/>
  <c r="F38" i="21"/>
  <c r="D38" i="21"/>
  <c r="D37" i="21"/>
  <c r="F37" i="21" s="1"/>
  <c r="F36" i="21"/>
  <c r="D36" i="21"/>
  <c r="D35" i="21"/>
  <c r="F35" i="21" s="1"/>
  <c r="F34" i="21"/>
  <c r="D34" i="21"/>
  <c r="D33" i="21"/>
  <c r="F33" i="21" s="1"/>
  <c r="F32" i="21"/>
  <c r="D32" i="21"/>
  <c r="D31" i="21"/>
  <c r="F31" i="21" s="1"/>
  <c r="F30" i="21"/>
  <c r="D30" i="21"/>
  <c r="D29" i="21"/>
  <c r="F29" i="21" s="1"/>
  <c r="F28" i="21"/>
  <c r="D28" i="21"/>
  <c r="D27" i="21"/>
  <c r="F27" i="21" s="1"/>
  <c r="F35" i="22" l="1"/>
  <c r="F40" i="21"/>
  <c r="G22" i="18" l="1"/>
  <c r="B10" i="18"/>
  <c r="I10" i="17"/>
  <c r="K13" i="17" l="1"/>
  <c r="O35" i="17" l="1"/>
  <c r="M35" i="17"/>
  <c r="K35" i="17"/>
  <c r="I35" i="17"/>
  <c r="O18" i="17"/>
  <c r="M18" i="17"/>
  <c r="K18" i="17"/>
  <c r="I18" i="17"/>
  <c r="O33" i="17" l="1"/>
  <c r="M33" i="17"/>
  <c r="O30" i="17"/>
  <c r="O17" i="17"/>
  <c r="O16" i="17"/>
  <c r="O10" i="17"/>
  <c r="O11" i="17"/>
  <c r="O12" i="17"/>
  <c r="O13" i="17"/>
  <c r="O14" i="17"/>
  <c r="O15" i="17"/>
  <c r="O19" i="17"/>
  <c r="O20" i="17"/>
  <c r="O21" i="17"/>
  <c r="O22" i="17"/>
  <c r="O23" i="17"/>
  <c r="O24" i="17"/>
  <c r="O25" i="17"/>
  <c r="O26" i="17"/>
  <c r="O27" i="17"/>
  <c r="O28" i="17"/>
  <c r="O29" i="17"/>
  <c r="O31" i="17"/>
  <c r="O32" i="17"/>
  <c r="O9" i="17"/>
  <c r="M34" i="17"/>
  <c r="M32" i="17"/>
  <c r="M31" i="17"/>
  <c r="M30" i="17"/>
  <c r="M17" i="17"/>
  <c r="M16" i="17"/>
  <c r="K16" i="17"/>
  <c r="M19" i="17"/>
  <c r="M20" i="17"/>
  <c r="M21" i="17"/>
  <c r="M22" i="17"/>
  <c r="M23" i="17"/>
  <c r="M24" i="17"/>
  <c r="M25" i="17"/>
  <c r="M26" i="17"/>
  <c r="M27" i="17"/>
  <c r="M28" i="17"/>
  <c r="M29" i="17"/>
  <c r="M10" i="17"/>
  <c r="M11" i="17"/>
  <c r="M12" i="17"/>
  <c r="M13" i="17"/>
  <c r="M14" i="17"/>
  <c r="M15" i="17"/>
  <c r="M9" i="17"/>
  <c r="K32" i="17"/>
  <c r="K31" i="17"/>
  <c r="K34" i="17"/>
  <c r="K33" i="17"/>
  <c r="K30" i="17"/>
  <c r="K20" i="17"/>
  <c r="K21" i="17"/>
  <c r="K22" i="17"/>
  <c r="K23" i="17"/>
  <c r="K24" i="17"/>
  <c r="K25" i="17"/>
  <c r="K26" i="17"/>
  <c r="K27" i="17"/>
  <c r="K28" i="17"/>
  <c r="K29" i="17"/>
  <c r="K19" i="17"/>
  <c r="K11" i="17"/>
  <c r="K17" i="17"/>
  <c r="I16" i="17"/>
  <c r="K10" i="17"/>
  <c r="K12" i="17"/>
  <c r="K14" i="17"/>
  <c r="K15" i="17"/>
  <c r="K9" i="17"/>
  <c r="I34" i="17"/>
  <c r="I33" i="17"/>
  <c r="I30" i="17"/>
  <c r="I29" i="17"/>
  <c r="I24" i="17"/>
  <c r="I25" i="17"/>
  <c r="I26" i="17"/>
  <c r="I27" i="17"/>
  <c r="I20" i="17"/>
  <c r="I21" i="17"/>
  <c r="I22" i="17"/>
  <c r="I23" i="17"/>
  <c r="I19" i="17"/>
  <c r="I9" i="17"/>
  <c r="I17" i="17"/>
  <c r="I11" i="17"/>
  <c r="I12" i="17"/>
  <c r="I13" i="17"/>
  <c r="I14" i="17"/>
  <c r="I15" i="17"/>
  <c r="O37" i="17" l="1"/>
  <c r="K38" i="17"/>
  <c r="M37" i="17"/>
  <c r="K37" i="17"/>
  <c r="I37" i="17"/>
  <c r="M38" i="17"/>
  <c r="O38" i="17"/>
  <c r="I38" i="17"/>
  <c r="K36" i="17"/>
  <c r="O36" i="17"/>
  <c r="I36" i="17"/>
  <c r="M36" i="17"/>
  <c r="G7" i="7"/>
  <c r="J5" i="15"/>
  <c r="F7" i="7" l="1"/>
  <c r="E7" i="7"/>
  <c r="H5" i="15"/>
  <c r="H8" i="15" s="1"/>
  <c r="I5" i="15"/>
  <c r="I8" i="15" s="1"/>
  <c r="J8" i="15"/>
</calcChain>
</file>

<file path=xl/comments1.xml><?xml version="1.0" encoding="utf-8"?>
<comments xmlns="http://schemas.openxmlformats.org/spreadsheetml/2006/main">
  <authors>
    <author>Autorius</author>
  </authors>
  <commentList>
    <comment ref="A4" authorId="0">
      <text>
        <r>
          <rPr>
            <b/>
            <sz val="9"/>
            <color indexed="81"/>
            <rFont val="Tahoma"/>
            <family val="2"/>
          </rPr>
          <t>PPMI:</t>
        </r>
        <r>
          <rPr>
            <sz val="9"/>
            <color indexed="81"/>
            <rFont val="Tahoma"/>
            <family val="2"/>
          </rPr>
          <t xml:space="preserve">
Vyriausybės patvirtintas bazinės mėnesinės algos dydis.</t>
        </r>
      </text>
    </comment>
    <comment ref="A5" authorId="0">
      <text>
        <r>
          <rPr>
            <b/>
            <sz val="9"/>
            <color indexed="81"/>
            <rFont val="Tahoma"/>
            <family val="2"/>
          </rPr>
          <t>PPMI:</t>
        </r>
        <r>
          <rPr>
            <sz val="9"/>
            <color indexed="81"/>
            <rFont val="Tahoma"/>
            <family val="2"/>
          </rPr>
          <t xml:space="preserve">
Darbdavio apskaičiuojamos ir mokamos socialinio draudimo įmokos (30,98 proc. nuo tarnybinio atlyginimo).</t>
        </r>
      </text>
    </comment>
    <comment ref="A6" authorId="0">
      <text>
        <r>
          <rPr>
            <b/>
            <sz val="9"/>
            <color indexed="81"/>
            <rFont val="Tahoma"/>
            <family val="2"/>
          </rPr>
          <t>PPMI:</t>
        </r>
        <r>
          <rPr>
            <sz val="9"/>
            <color indexed="81"/>
            <rFont val="Tahoma"/>
            <family val="2"/>
          </rPr>
          <t xml:space="preserve">
Darbdavio mokamos įmokos į garantinį fondą (0,2 proc. nuo tarnybinio atlyginimo).</t>
        </r>
      </text>
    </comment>
    <comment ref="A8" authorId="0">
      <text>
        <r>
          <rPr>
            <b/>
            <sz val="9"/>
            <color indexed="81"/>
            <rFont val="Tahoma"/>
            <family val="2"/>
          </rPr>
          <t>PPMI:</t>
        </r>
        <r>
          <rPr>
            <sz val="9"/>
            <color indexed="81"/>
            <rFont val="Tahoma"/>
            <family val="2"/>
            <charset val="186"/>
          </rPr>
          <t xml:space="preserve">
Vidurkis, išvestas iš penkerių metų: 2015 m., 2014 m., 2013 m., 2012 m. ir 2011 m.</t>
        </r>
      </text>
    </comment>
    <comment ref="F30" authorId="0">
      <text>
        <r>
          <rPr>
            <b/>
            <sz val="9"/>
            <color indexed="81"/>
            <rFont val="Tahoma"/>
            <family val="2"/>
          </rPr>
          <t>PPMI:</t>
        </r>
        <r>
          <rPr>
            <sz val="9"/>
            <color indexed="81"/>
            <rFont val="Tahoma"/>
            <family val="2"/>
          </rPr>
          <t xml:space="preserve">
Darbo užmokesčio tvarkoje teigiama, kad tarnybio atlyginimo koeficientas atitinka 0,965 BMA.</t>
        </r>
      </text>
    </comment>
    <comment ref="F33" authorId="0">
      <text>
        <r>
          <rPr>
            <b/>
            <sz val="9"/>
            <color indexed="81"/>
            <rFont val="Tahoma"/>
            <family val="2"/>
          </rPr>
          <t>PPMI:</t>
        </r>
        <r>
          <rPr>
            <sz val="9"/>
            <color indexed="81"/>
            <rFont val="Tahoma"/>
            <family val="2"/>
          </rPr>
          <t xml:space="preserve">
Kolegijos darbo užmokesčio tvarkoje teigiama, kad tarnybio atlyginimo koeficientas atitinka 0,965 BMA.</t>
        </r>
      </text>
    </comment>
  </commentList>
</comments>
</file>

<file path=xl/comments2.xml><?xml version="1.0" encoding="utf-8"?>
<comments xmlns="http://schemas.openxmlformats.org/spreadsheetml/2006/main">
  <authors>
    <author>Autorius</author>
  </authors>
  <commentList>
    <comment ref="H5" authorId="0">
      <text>
        <r>
          <rPr>
            <b/>
            <sz val="9"/>
            <color indexed="81"/>
            <rFont val="Tahoma"/>
            <family val="2"/>
          </rPr>
          <t>PPMI:</t>
        </r>
        <r>
          <rPr>
            <sz val="9"/>
            <color indexed="81"/>
            <rFont val="Tahoma"/>
            <family val="2"/>
          </rPr>
          <t xml:space="preserve">
Profesoriaus / vyriausiojo mokslo darbuotojo ir docento / vyresniojo mokslo darbuotojo įkainių vidurkis.</t>
        </r>
      </text>
    </comment>
    <comment ref="I5" authorId="0">
      <text>
        <r>
          <rPr>
            <b/>
            <sz val="9"/>
            <color indexed="81"/>
            <rFont val="Tahoma"/>
            <family val="2"/>
          </rPr>
          <t>PPMI:</t>
        </r>
        <r>
          <rPr>
            <sz val="9"/>
            <color indexed="81"/>
            <rFont val="Tahoma"/>
            <family val="2"/>
          </rPr>
          <t xml:space="preserve">
Docento / vyresniojo mokslo darbuotojo ir lektoriaus / mokslo darbuotojo įkainių vidurkis.</t>
        </r>
      </text>
    </comment>
    <comment ref="J5" authorId="0">
      <text>
        <r>
          <rPr>
            <b/>
            <sz val="9"/>
            <color indexed="81"/>
            <rFont val="Tahoma"/>
            <family val="2"/>
          </rPr>
          <t xml:space="preserve">PPMI: </t>
        </r>
        <r>
          <rPr>
            <sz val="9"/>
            <color indexed="81"/>
            <rFont val="Tahoma"/>
            <family val="2"/>
          </rPr>
          <t>Perkeltas asistento / jaunesniojo mokslo darbuotojo įkainis.</t>
        </r>
      </text>
    </comment>
  </commentList>
</comments>
</file>

<file path=xl/comments3.xml><?xml version="1.0" encoding="utf-8"?>
<comments xmlns="http://schemas.openxmlformats.org/spreadsheetml/2006/main">
  <authors>
    <author>Autorius</author>
  </authors>
  <commentList>
    <comment ref="E4" authorId="0">
      <text>
        <r>
          <rPr>
            <b/>
            <sz val="9"/>
            <color indexed="81"/>
            <rFont val="Tahoma"/>
            <family val="2"/>
          </rPr>
          <t>PPMI:</t>
        </r>
        <r>
          <rPr>
            <sz val="9"/>
            <color indexed="81"/>
            <rFont val="Tahoma"/>
            <family val="2"/>
          </rPr>
          <t xml:space="preserve">
Komandos-veiklos vadovo (angl. </t>
        </r>
        <r>
          <rPr>
            <i/>
            <sz val="9"/>
            <color indexed="81"/>
            <rFont val="Tahoma"/>
            <family val="2"/>
            <charset val="186"/>
          </rPr>
          <t>manager</t>
        </r>
        <r>
          <rPr>
            <sz val="9"/>
            <color indexed="81"/>
            <rFont val="Tahoma"/>
            <family val="2"/>
          </rPr>
          <t xml:space="preserve">). </t>
        </r>
        <r>
          <rPr>
            <i/>
            <sz val="9"/>
            <color indexed="81"/>
            <rFont val="Tahoma"/>
            <family val="2"/>
          </rPr>
          <t xml:space="preserve">
</t>
        </r>
      </text>
    </comment>
    <comment ref="F4" authorId="0">
      <text>
        <r>
          <rPr>
            <b/>
            <sz val="9"/>
            <color indexed="81"/>
            <rFont val="Tahoma"/>
            <family val="2"/>
          </rPr>
          <t>PPMI:</t>
        </r>
        <r>
          <rPr>
            <sz val="9"/>
            <color indexed="81"/>
            <rFont val="Tahoma"/>
            <family val="2"/>
          </rPr>
          <t xml:space="preserve">
Dėstytojo, tyrėjo, eksperto (angl.  </t>
        </r>
        <r>
          <rPr>
            <i/>
            <sz val="9"/>
            <color indexed="81"/>
            <rFont val="Tahoma"/>
            <family val="2"/>
            <charset val="186"/>
          </rPr>
          <t>teacher, trainer, researcher, youth worker</t>
        </r>
        <r>
          <rPr>
            <sz val="9"/>
            <color indexed="81"/>
            <rFont val="Tahoma"/>
            <family val="2"/>
          </rPr>
          <t xml:space="preserve">). 
</t>
        </r>
      </text>
    </comment>
    <comment ref="G4" authorId="0">
      <text>
        <r>
          <rPr>
            <b/>
            <sz val="9"/>
            <color indexed="81"/>
            <rFont val="Tahoma"/>
            <family val="2"/>
          </rPr>
          <t>PPMI:</t>
        </r>
        <r>
          <rPr>
            <sz val="9"/>
            <color indexed="81"/>
            <rFont val="Tahoma"/>
            <family val="2"/>
          </rPr>
          <t xml:space="preserve">
Techninio darbuotojo (angl. </t>
        </r>
        <r>
          <rPr>
            <i/>
            <sz val="9"/>
            <color indexed="81"/>
            <rFont val="Tahoma"/>
            <family val="2"/>
            <charset val="186"/>
          </rPr>
          <t>technician</t>
        </r>
        <r>
          <rPr>
            <sz val="9"/>
            <color indexed="81"/>
            <rFont val="Tahoma"/>
            <family val="2"/>
          </rPr>
          <t xml:space="preserve">). </t>
        </r>
      </text>
    </comment>
    <comment ref="E6" authorId="0">
      <text>
        <r>
          <rPr>
            <b/>
            <sz val="9"/>
            <color indexed="81"/>
            <rFont val="Tahoma"/>
            <family val="2"/>
          </rPr>
          <t>PPMI:</t>
        </r>
        <r>
          <rPr>
            <sz val="9"/>
            <color indexed="81"/>
            <rFont val="Tahoma"/>
            <family val="2"/>
          </rPr>
          <t xml:space="preserve">
Įkainis perrašytas iš „Erasmus+ Programme Guide“ (2016 m.), 122 puslapyje esančios lentelės.</t>
        </r>
      </text>
    </comment>
    <comment ref="F6" authorId="0">
      <text>
        <r>
          <rPr>
            <b/>
            <sz val="9"/>
            <color indexed="81"/>
            <rFont val="Tahoma"/>
            <family val="2"/>
          </rPr>
          <t>PPMI:</t>
        </r>
        <r>
          <rPr>
            <sz val="9"/>
            <color indexed="81"/>
            <rFont val="Tahoma"/>
            <family val="2"/>
          </rPr>
          <t xml:space="preserve">
Įkainis perrašytas iš „Erasmus+ Programme Guide“ (2016 m.), 122 puslapyje esančios lentelės.</t>
        </r>
      </text>
    </comment>
    <comment ref="G6" authorId="0">
      <text>
        <r>
          <rPr>
            <b/>
            <sz val="9"/>
            <color indexed="81"/>
            <rFont val="Tahoma"/>
            <family val="2"/>
          </rPr>
          <t>PPMI:</t>
        </r>
        <r>
          <rPr>
            <sz val="9"/>
            <color indexed="81"/>
            <rFont val="Tahoma"/>
            <family val="2"/>
          </rPr>
          <t xml:space="preserve">
Įkainis perrašytas iš „Erasmus+ Programme Guide“ (2016 m.), 122 puslapyje esančios lentelės.</t>
        </r>
      </text>
    </comment>
  </commentList>
</comments>
</file>

<file path=xl/sharedStrings.xml><?xml version="1.0" encoding="utf-8"?>
<sst xmlns="http://schemas.openxmlformats.org/spreadsheetml/2006/main" count="339" uniqueCount="221">
  <si>
    <t>Klaipėdos valstybinė kolegija</t>
  </si>
  <si>
    <t>Marijampolės kolegija</t>
  </si>
  <si>
    <t>Panevėžio kolegija</t>
  </si>
  <si>
    <t>Šiaulių valstybinė kolegija</t>
  </si>
  <si>
    <t>Utenos kolegija</t>
  </si>
  <si>
    <t>Vilniaus kolegija</t>
  </si>
  <si>
    <t>Vilniaus technologijų ir dizaino kolegija</t>
  </si>
  <si>
    <t>Alytaus kolegija</t>
  </si>
  <si>
    <t>Kauno technikos kolegija</t>
  </si>
  <si>
    <t>Lietuvos aukštoji jūreivystės mokykla</t>
  </si>
  <si>
    <t>1.</t>
  </si>
  <si>
    <t>2.</t>
  </si>
  <si>
    <t>3.</t>
  </si>
  <si>
    <t>4.</t>
  </si>
  <si>
    <t>5.</t>
  </si>
  <si>
    <t>6.</t>
  </si>
  <si>
    <t>7.</t>
  </si>
  <si>
    <t>8.</t>
  </si>
  <si>
    <t>9.</t>
  </si>
  <si>
    <t>10.</t>
  </si>
  <si>
    <t>11.</t>
  </si>
  <si>
    <t>12.</t>
  </si>
  <si>
    <t>13.</t>
  </si>
  <si>
    <t>14.</t>
  </si>
  <si>
    <t>15.</t>
  </si>
  <si>
    <t>16.</t>
  </si>
  <si>
    <t>17.</t>
  </si>
  <si>
    <t>18.</t>
  </si>
  <si>
    <t>19.</t>
  </si>
  <si>
    <t>20.</t>
  </si>
  <si>
    <t>22.</t>
  </si>
  <si>
    <t>21.</t>
  </si>
  <si>
    <t>23.</t>
  </si>
  <si>
    <t>24.</t>
  </si>
  <si>
    <t xml:space="preserve">VSDĮ </t>
  </si>
  <si>
    <t>GF</t>
  </si>
  <si>
    <t>12 mėn.</t>
  </si>
  <si>
    <t>Eil. Nr.</t>
  </si>
  <si>
    <t>25.</t>
  </si>
  <si>
    <t>26.</t>
  </si>
  <si>
    <t>Žemaitijos kolegijos darbuotojų darbo apmokėjimo tvarkos aprašas 2015 metams, patvirtintas Žemaitijos kolegijos tarybos 2015 m. kovo 18 d. nutarimu Nr. V-9KT-4.</t>
  </si>
  <si>
    <r>
      <t xml:space="preserve">1. BENDROJI DALIS  </t>
    </r>
    <r>
      <rPr>
        <sz val="12"/>
        <rFont val="Times New Roman"/>
        <family val="1"/>
        <charset val="186"/>
      </rPr>
      <t xml:space="preserve">               </t>
    </r>
  </si>
  <si>
    <t>Projekto kodas</t>
  </si>
  <si>
    <t>Iš viso:</t>
  </si>
  <si>
    <t>Suma</t>
  </si>
  <si>
    <t>Kauno kolegija</t>
  </si>
  <si>
    <t>LAMA BPO</t>
  </si>
  <si>
    <t>Universitetai</t>
  </si>
  <si>
    <t>Aleksandro Stulginskio universitetas (ASU)</t>
  </si>
  <si>
    <t>Kauno technologijos universitetas (KTU)</t>
  </si>
  <si>
    <t>Klaipėdos universitetas (KU)</t>
  </si>
  <si>
    <t>Lietuvos edukologijos universitetas (LEU)</t>
  </si>
  <si>
    <t>Lietuvos sporto universitetas (LSU)</t>
  </si>
  <si>
    <t>Lietuvos sveikatos mokslų universitetas (LSMU)</t>
  </si>
  <si>
    <t>Mykolo Romerio universitetas (MRU)</t>
  </si>
  <si>
    <t>Šiaulių universitetas (SU)</t>
  </si>
  <si>
    <t>Vilniaus dailės akademija (VDA)</t>
  </si>
  <si>
    <t>Vilniaus Gedimino technikos universitetas (VGTU)</t>
  </si>
  <si>
    <t>Vilniaus universitetas (VU)</t>
  </si>
  <si>
    <t>Vytauto Didžiojo universitetas (VDU)</t>
  </si>
  <si>
    <t>Lietuvos muzikos ir teatro akademija (LMTA)</t>
  </si>
  <si>
    <t>Balstogės universiteto filialas (BU FV)</t>
  </si>
  <si>
    <t>Europos humanitarinis universitetas (EHU)</t>
  </si>
  <si>
    <t>Generolo Jono Žemaičio Lietuvos karo akademija (LKA)</t>
  </si>
  <si>
    <t>Kolegijos</t>
  </si>
  <si>
    <t>Šv. Ignaco Lojolos kolegija</t>
  </si>
  <si>
    <t>V. A. Graičiūno aukštoji vadybos mokykla</t>
  </si>
  <si>
    <t>Vilniaus dizaino kolegija</t>
  </si>
  <si>
    <t>Kauno miškų ir aplinkos inžinerijos kolegija (KMAIK)</t>
  </si>
  <si>
    <t>Žemaitijos kolegija (ŽK)</t>
  </si>
  <si>
    <t>Šiaurės Lietuvos kolegija (ŠLK)</t>
  </si>
  <si>
    <t>http://ec.europa.eu/programmes/erasmus-plus/documents/erasmus-plus-programme-guide_en.pdf</t>
  </si>
  <si>
    <t>ERASMval.= ERASMdien./8</t>
  </si>
  <si>
    <t>1 lentelė. Vidutinės metinės darbo dienos</t>
  </si>
  <si>
    <t>2 lentelė. Skaičiavimas</t>
  </si>
  <si>
    <t>1 lentelė. Kintamieji</t>
  </si>
  <si>
    <t>3 lentelė. Procentinis lyginimas</t>
  </si>
  <si>
    <t>Vidutinės metinės darbo dienos</t>
  </si>
  <si>
    <t>Kalendorinių kasmetinių atostogų dienų perskaičiavimas į darbo dienas</t>
  </si>
  <si>
    <t>Galutinis formulėje naudojamas darbo dienų skaičius</t>
  </si>
  <si>
    <t>Duomenų šaltiniai:</t>
  </si>
  <si>
    <t>2 lentelė. Perskaičiavimas</t>
  </si>
  <si>
    <t>1 lentelė. Formulė</t>
  </si>
  <si>
    <t>(Pažymos dėl darbo užmokesčio apskaičiavimo taikant fiksuotuosius įkainius forma)</t>
  </si>
  <si>
    <t xml:space="preserve">PAŽYMA DĖL AUKŠTŲJŲ MOKYKLŲ PERSONALO, VYKDANČIO PROJEKTĄ,
DARBO UŽMOKESČIO IŠLAIDŲ APSKAIČIAVIMO TAIKANT FIKSUOTUOSIUS ĮKAINIUS </t>
  </si>
  <si>
    <t>Už____________m.____________________mėn.</t>
  </si>
  <si>
    <t>___________________Nr._____</t>
  </si>
  <si>
    <r>
      <t>2. INFORMACIJA APIE DARBO UŽMOKESTĮ, APSKAIČIUOTĄ TAIKANT FIKSUOTUOSIUS ĮKAINIUS</t>
    </r>
    <r>
      <rPr>
        <sz val="12"/>
        <rFont val="Times New Roman"/>
        <family val="1"/>
        <charset val="186"/>
      </rPr>
      <t xml:space="preserve">              </t>
    </r>
  </si>
  <si>
    <t>Fizinio veiklos įgyvendinimo rodiklio Nr.</t>
  </si>
  <si>
    <t>Vardas, pavardė</t>
  </si>
  <si>
    <t>Projektą vykdančio personalo pareigų tipas*</t>
  </si>
  <si>
    <t>1.1.1.</t>
  </si>
  <si>
    <r>
      <t>3. DEKLARACIJA</t>
    </r>
    <r>
      <rPr>
        <sz val="12"/>
        <rFont val="Times New Roman"/>
        <family val="1"/>
        <charset val="186"/>
      </rPr>
      <t xml:space="preserve">              </t>
    </r>
  </si>
  <si>
    <t xml:space="preserve">(Institucijos / organizacijos vadovo arba jo įgalioto asmens pareigos)                                                                                                           </t>
  </si>
  <si>
    <t>1 priedas. Aukštųjų mokyklų dokumentų, kuriais remiantis atlikti darbo užmokesčio skaičiavimai, sąrašas</t>
  </si>
  <si>
    <t>Alytaus kolegijos lėšų (taip pat lėšų, skirtų administracijos ir kitų darbuotojų darbo užmokesčiui) ir nuosavybės teise valdomo turto valdymo, naudojimo ir disponavimo jais tvarka, patvirtinta Alytaus kolegijos tarybos 2012 m. gruodžio 17 d. protokolu Nr. V3-69.</t>
  </si>
  <si>
    <t>ISM Vadybos ir ekonomikos universiteto 2016 m. sausio 8 d. raštas LR švietimo ir mokslo ministerijai Nr. P4-16-01 „Dėl duomenų pateikimo fiksuotųjų įkainių tyrimui“.</t>
  </si>
  <si>
    <t>Kauno miškų ir aplinkos inžinerijos kolegijos darbuotojų darbo apmokėjimo nuostatai, patvirtinti Kauno miškų ir aplinkos inžinerijos kolegijos direktoriaus 2014 m. gruodžio 22 d. įsakymu Nr. 1-146.</t>
  </si>
  <si>
    <t>Kauno technikos kolegijos darbuotojų darbo apmokėjimo tvarkos aprašas, patvirtintas Kauno technikos kolegijos Akademinės tarybos 2012 m. sausio 31 d. nutarimu Nr. V18-27.</t>
  </si>
  <si>
    <t>Kauno technologijos universiteto darbuotojų darbo apmokėjimo nuostatai, patvirtinti Kauno technologijos universiteto tarybos 2013 m. spalio 24 d. nutarimu Nr. V7-T-15.</t>
  </si>
  <si>
    <t>Kauno technologijos universiteto rektoriaus 2015 m. balandžio 2 d. įsakymas Nr. A-155  „Dėl Kauno technologijos universiteto dėstytojų ir mokslo darbuotojų atlyginimų“.</t>
  </si>
  <si>
    <t>Kauno technologijos universiteto tarybos 2014 m. gruodžio 31 d. nutarimas Nr. V7-T-45 „Dėl Kauno technologijos universiteto pareiginės algos bazinio dydžio (BD) nustatymo“.</t>
  </si>
  <si>
    <t>Kazimiero Simonavičiaus universiteto 2016 m. sausio 8 d. raštas LR švietimo ir mokslo ministerijai Nr. 110 „Dėl duomenų fiksuotųjų įkainių tyrimui“.</t>
  </si>
  <si>
    <t>Klaipėdos universiteto darbuotojų darbo apmokėjimo tvarkos aprašas, patvirtintas Klaipėdos universiteto senato 2012 m. kovo 23 d. nutarimu Nr. 11-38 „Dėl KU darbuotojų darbo apmokėjimo tvarkos aprašo patvirtinimo“.</t>
  </si>
  <si>
    <t>Klaipėdos valstybinės kolegijos pedagoginio personalo darbo krūvio normatyvų nustatymo ir darbo apmokėjimo tvarka, patvirtinta Klaipėdos valstybinės kolegijos tarybos 2014 m. balandžio 9 d. nutarimu Nr. V19-5/3.</t>
  </si>
  <si>
    <t>Krašto apsaugos sistemos darbuotojų, dirbančių pagal darbo sutartis, suvienodintas pareigybių sąrašas ir tarnybinių atlyginimų schema, patvirtinta Lietuvos Respublikos krašto apsaugos ministro 2009 m. rugsėjo 18 d. įsakymu Nr. V-889.</t>
  </si>
  <si>
    <t>Lietuvos aukštosios jūreivystės mokyklos darbuotojų darbo apmokėjimo tvarkos aprašas, patvirtintas LAJM tarybos 2014 m. rugsėjo 18 d. posėdžio protokolu Nr. 2P-3.</t>
  </si>
  <si>
    <t>Lietuvos edukologijos universiteto personalo darbo apmokėjimo sąlygų aprašas, patvirtintas Lietuvos edukologijos universiteto tarybos 2013 m. gruodžio 16 d. nutarimu Nr. 24 „Dėl Lietuvos edukologijos universiteto personalo darbo apmokėjimo sąlygų aprašo patvirtinimo“.</t>
  </si>
  <si>
    <t>Lietuvos Respublikos Vyriausybės 2007 m. balandžio 4 d. nutarimas Nr. 337 „Dėl mokslo ir studijų institucijų vadovų, jų pavaduotojų, akademinių padalinių vadovų, jų pavaduotojų, mokslinių sekretorių, mokslo darbuotojų, kitų tyrėjų ir dėstytojų darbo apmokėjimo sąlygų aprašo patvirtinimo“.</t>
  </si>
  <si>
    <t>Lietuvos sveikatos mokslų universiteto darbuotojų darbo apmokėjimo tvarka, patvirtinta Lietuvos sveikatos mokslų universiteto tarybos 2014 m. gruodžio 22 d. sprendimu Nr. 8-6.</t>
  </si>
  <si>
    <t>Marijampolės kolegijos dėstytojų darbo krūvio normavimo ir darbo užmokesčio nustatyti tvarkos aprašas, patvirtintas Marijampolės kolegijos Akademinės tarybos 2015 m. gegužės 11 d. nutarimo Nr. AT-15-21 redakcija.</t>
  </si>
  <si>
    <t>Mykolo Romerio universiteto personalo darbo apmokėjimo sąlygų aprašas, patvirtintas Mykolo Romerio universiteto tarybos 2015 m. birželio 16 d. nutarimu Nr. 1UT-16.</t>
  </si>
  <si>
    <t>Panevėžio kolegijos direktoriaus 2014 m. gruodžio 30 d. įsakymas Nr. V1-327 „Dėl Panevėžio kolegijos dėstytojų ir koncertmeisterių (akompaniatorių) darbo apmokėjimo tvarkos, patvirtintos direktoriaus 2011 m. rugpjūčio 29 d. įsakymu Nr. V1-218, pakeitimo“.</t>
  </si>
  <si>
    <t>Šiaulių universiteto darbuotojų darbo apmokėjimo tvarkos aprašas, patvirtintas Šiaulių universiteto tarybos 2014 m. gruodžio 3 d. posėdžio nutarimu Nr. 4.</t>
  </si>
  <si>
    <t>Šiaulių valstybinės kolegijos darbuotojų darbo apmokėjimo tvarkos aprašas, patvirtintas Šiaulių valstybinės kolegijos tarybos 2010 m. gruodžio 14 d. nutarimu Nr. KTN-5 (2015 m. rugpjūčio 27 d. nutarimo Nr. KTN-22 redakcija).</t>
  </si>
  <si>
    <t>Vilniaus kolegijos dėstytojų darbo apmokėjimo sąlygų aprašas, patvirtintas Vilniaus kolegijos tarybos 2014 m. gruodžio 9 d. protokolo Nr. ST-5 nutarimu.</t>
  </si>
  <si>
    <t>Vilniaus technologijų ir dizaino kolegijos Darbo apmokėjimo sąlygų aprašas, patvirtintas kolegijos tarybos 2012 m. rugpjūčio 29 d. posėdžio nutarimu Nr. 13-3 (redakcija 2013 m. lapkričio 20 d. nutarimu Nr. 13-5).</t>
  </si>
  <si>
    <t>Vilniaus verslo kolegijos direktoriaus 2014 m. gruodžio 31 d. įsakymas Nr. V-28 „Dėl 2013 m. rugpjūčio 28 d. įsakymo Nr. V-21 pakeitimo“.</t>
  </si>
  <si>
    <t>VšĮ Utenos kolegijos dėstytojų, mokslo darbuotojų, tyrėjų, administracijos ir kitų darbuotojų darbo apmokėjimo sąlygų aprašas, patvirtintas Utenos kolegijos direktoriaus 2014 m. lapkričio 25 d. įsakymu Nr. V-197.</t>
  </si>
  <si>
    <t>2 priedas. Aukštųjų mokyklų kvalifikacinių reikalavimų tvarkų sąrašas</t>
  </si>
  <si>
    <t>Generolo Jono Žemaičio Lietuvos karo akademijos dėstytojų ir mokslo darbuotojų priėmimo į pareigas ir atestavimo organizavimo nuostatai, patvirtinti Generolo Jono Žemaičio Lietuvos karo akademijos viršininko 2015 m. kovo 17 d. įsakymu Nr. V-177.</t>
  </si>
  <si>
    <t>Kauno miškų ir aplinkos inžinerijos kolegijos dėstytojų pareigybių kvalifikacinių reikalavimų aprašas, patvirtintas Kauno miškų ir aplinkos inžinerijos kolegijos direktoriaus 2011 m. gegužės 19 d. įsakymu Nr.1-119.</t>
  </si>
  <si>
    <t>Kazimiero Simonavičiaus universiteto pedagoginio bei mokslo personalo atrankos ir atestavimo tvarka, patvirtinta Kazimiero Simonavičiaus universiteto rektoriaus 2013 m. rugpjūčio 30 d. įsakymu Nr. 21.</t>
  </si>
  <si>
    <t>Klaipėdos valstybinės kolegijos administracijos darbuotojų atrankos tvarka, patvirtinta Klaipėdos valstybinės kolegijos direktoriaus 2015 m. lapkričio 19 d. įsakymu Nr. V1-219.</t>
  </si>
  <si>
    <t>Lietuvos edukologijos universiteto dėstytojų, mokslo darbuotojų ir kitų tyrėjų konkursų organizavimo, atestavimo ir minimalių kvalifikacinių reikalavimų nustatymo tvarkos aprašas, patvirtintas Lietuvos edukologijos universiteto 2015 m. balandžio 8 d. nutarimu Nr. 384.</t>
  </si>
  <si>
    <t>Lietuvos žemės ūkio universiteto priėmimo į dėstytojų ir mokslo darbuotojų pareigas tvarkos ir kvalifikacinių reikalavimų aprašas, patvirtintas LŽŪU 2010 m. kovo 31 d. senato nutarimu Nr. 493.</t>
  </si>
  <si>
    <t>Mykolo Romerio universiteto kvalifikaciniai dėstytojų ir mokslo darbuotojų pareigybių reikalavimai, patvirtinti Mykolo Romerio universiteto senato 2014 m. birželio 30 d. nutarimu Nr. 1SN-54.</t>
  </si>
  <si>
    <t>Šiaulių valstybinės kolegijos darbuotojų parinkimo ir vertinimo principai, patvirtinti Šiaulių valstybinės kolegijos tarybos 2010 m. gruodžio 14 d. nutarimu Nr. KTN-6.</t>
  </si>
  <si>
    <t>Utenos kolegijos dėstytojų atestavimo ir konkursų pareigoms eiti organizavimo tvarkos aprašas, patvirtintas Utenos kolegijos akademinės tarybos 2013 m. gegužės 10 d. posėdžio sprendimu Nr. AT-16.</t>
  </si>
  <si>
    <t>Vilniaus Gedimino technikos universiteto dėstytojų, mokslo darbuotojų ir kitų tyrėjų konkursų pareigoms eiti organizavimo ir atestavimo bei minimalių kvalifikacinių reikalavimų nustatymo tvarkos aprašas, patvirtintas Vilniaus Gedimino technikos universiteto senato 2012 m. sausio 31 d. nutarimu Nr. 55-2.</t>
  </si>
  <si>
    <t>Vilniaus technologijos ir dizaino kolegijos administracijos ir kitų darbuotojų parinkimo ir vertinimo principai, patvirtinti kolegijos tarybos 2015 m. gruodžio 9 d. protokolu Nr. 13-5.</t>
  </si>
  <si>
    <t>Vilniaus universiteto pedagoginio ir mokslo personalo atestavimo ir konkursų pareigoms eiti organizavimo nuostatai.</t>
  </si>
  <si>
    <t>3 priedas. „Erasmus plius“ programos dieniniai įkainiai, skirti darbuotojams, vykdantiems projektus, kuriuose kuriami intelektiniai produktai</t>
  </si>
  <si>
    <t>Šaltinis: European Commission, „Erasmus+ Programme Guide“, Version 2, 2016 m., p. 122.</t>
  </si>
  <si>
    <t>Eil. nr.</t>
  </si>
  <si>
    <t>VšĮ Vilniaus universiteto Tarptautinio verslo mokykla (VU TVM)</t>
  </si>
  <si>
    <t>UAB ISM Vadybos ir ekonomikos universitetas (ISM)</t>
  </si>
  <si>
    <t>UAB Kazimiero Simonavičiaus universitetas (KSU)</t>
  </si>
  <si>
    <t>Všį LCC tarptautimis universitetas (LCC)</t>
  </si>
  <si>
    <t>UAB Tarptautinė teisės ir verslo aukštoji mokykla</t>
  </si>
  <si>
    <t>VšĮ Kolpingo kolegija</t>
  </si>
  <si>
    <t>VšĮ Lietuvos verslo kolegija</t>
  </si>
  <si>
    <t>VšĮ Socialinių mokslų kolegija</t>
  </si>
  <si>
    <t>VšĮ Vilniaus verslo kolegija</t>
  </si>
  <si>
    <t>VšĮ Vilniaus kooperacijos kolegija</t>
  </si>
  <si>
    <t>5 priedas. Metinių darbo dienų skaičiaus vidurkio skaičiavimas</t>
  </si>
  <si>
    <t>Metai</t>
  </si>
  <si>
    <t>d. d. sk.</t>
  </si>
  <si>
    <t>Vidurkis</t>
  </si>
  <si>
    <t>LR socialinės apsaugos ir darbo ministro 2014 m. gruodžio 12 d. įsakymas Nr. A1-646 „Dėl metinių darbo dienų koeficientų ir metinių vidutinio mėnesio darbo dienų ir valandų skaičių 2015 metais patvirtinimo“;</t>
  </si>
  <si>
    <t>LR socialinės apsaugos ir darbo ministro 2013 m. gruodžio 16 d. įsakymas Nr. A1-693 „Dėl metinių darbo dienų koeficientų ir metinių vidutinio mėnesio darbo dienų ir valandų skaičių 2014 metais patvirtinimo“;</t>
  </si>
  <si>
    <t>LR socialinės apsaugos ir darbo ministro 2012 m. gruodžio 21 d. įsakymas Nr. A1-581 „Dėl metinių darbo dienų koeficientų bei metinių vidutinio mėnesio darbo dienų ir valandų skaičių 2013 metais patvirtinimo“;</t>
  </si>
  <si>
    <t>LR socialinės apsaugos ir darbo ministro 2011 m. gruodžio 19 d. įsakymas Nr. A1-535 „Dėl metinių darbo dienų koeficientų bei metinių vidutinio mėnesio darbo dienų ir valandų skaičių 2012 metais patvirtinimo“;</t>
  </si>
  <si>
    <t>LR socialinės apsaugos ir darbo ministro 2010 m. gruodžio 27 d. įsakymas Nr. A1-623 „Dėl metinių darbo dienų koeficientų bei metinių vidutinio mėnesio darbo dienų ir valandų skaičių 2011 metais patvirtinimo“.</t>
  </si>
  <si>
    <t>2 lentelė. Galutinis formulėje naudojamas darbo dienų skaičius</t>
  </si>
  <si>
    <t>6 priedas. Darbo užmokesčio įkainių skaičiavimas, remiantis aukštųjų mokyklų darbo užmokesčio tvarkomis</t>
  </si>
  <si>
    <t>BMA (Eur)</t>
  </si>
  <si>
    <t>Metinių darbo dienų vidurkis</t>
  </si>
  <si>
    <t>Darbo val. sk. per dieną</t>
  </si>
  <si>
    <t>27.</t>
  </si>
  <si>
    <t>Universitetas</t>
  </si>
  <si>
    <t>Aukštoji mokykla</t>
  </si>
  <si>
    <t>Įkainio tipas</t>
  </si>
  <si>
    <t>Kolegija</t>
  </si>
  <si>
    <t>Tarnybinio atlyginimo koeficientas (BMA) --&gt; Eur/d. d.</t>
  </si>
  <si>
    <t>Koeficientas (BMA) --&gt; Eur/d. d.</t>
  </si>
  <si>
    <t>Mėnesinis (Eur) --&gt; Eur/d. d.</t>
  </si>
  <si>
    <t>Eur/val. --&gt; Eur/d. d.</t>
  </si>
  <si>
    <t>Pareigybinio atlyginimo koeficientas --&gt; Eur/d. d.</t>
  </si>
  <si>
    <t>Tarnybinio atlyginimo koeficientas (0,965 × BMA) --&gt; Eur/d. d.</t>
  </si>
  <si>
    <t>1. Koeficientas-įkainis</t>
  </si>
  <si>
    <t>1. Profesorius / vyriausiasis mokslo darbuotojas</t>
  </si>
  <si>
    <t>2. Koeficientas-įkainis</t>
  </si>
  <si>
    <t>2. Docentas / vyresnysis mokslo darbuotojas</t>
  </si>
  <si>
    <t>3. Koeficientas-įkainis</t>
  </si>
  <si>
    <t>3. Lektorius / mokslo darbuotojas</t>
  </si>
  <si>
    <t>4. Koeficientas-įkainis</t>
  </si>
  <si>
    <t>4. Asistentas / jaunesnysis mokslo darbuotojas</t>
  </si>
  <si>
    <t>Tokios pareigybės nėra</t>
  </si>
  <si>
    <t>Darbo dienos įkainis = (KTA × BMA + KTA × BMA × VSDĮ + KTA × BMA × GF) × 12 / 232,4 
 Darbo dienos įkainis = (MTA + MTA × VSDĮ + MTA × GF) × 12 / 232,4</t>
  </si>
  <si>
    <t>7 priedas. „Erasmus plius“ ir pagal darbo užmokesčio tvarkas apskaičiuotų įkainių palyginimas</t>
  </si>
  <si>
    <t>Pagal aukštųjų mokyklų darbo užmokesčio tvarkas</t>
  </si>
  <si>
    <t>Profesorius / vyriausiasis mokslo darbuotojas</t>
  </si>
  <si>
    <t>Docentas / vyresnysis mokslo darbuotojas</t>
  </si>
  <si>
    <t>Lektorius / mokslo darbuotojas</t>
  </si>
  <si>
    <t>Asistentas / jaunesnysis mokslo darbuotojas</t>
  </si>
  <si>
    <t>Apskaičiuotas darbo užmokesčio įkainis (Eur/d. d.)</t>
  </si>
  <si>
    <t>Darbo užmokesčio
įkainio tipas</t>
  </si>
  <si>
    <r>
      <rPr>
        <sz val="10"/>
        <rFont val="Cambria"/>
        <family val="1"/>
        <charset val="186"/>
        <scheme val="major"/>
      </rPr>
      <t xml:space="preserve">„Erasmus plius“ </t>
    </r>
    <r>
      <rPr>
        <sz val="10"/>
        <rFont val="Cambria"/>
        <family val="1"/>
        <scheme val="major"/>
      </rPr>
      <t>dieniniai įkainiai</t>
    </r>
  </si>
  <si>
    <t>Dieniniai įkainiai pagal aukštųjų mokyklų darbo užmokesčio tvarkas</t>
  </si>
  <si>
    <t xml:space="preserve">„Erasmus plius“ įkainių ir įkainių pagal darbo užmokesčio tvarkas skirtumas, proc. </t>
  </si>
  <si>
    <t xml:space="preserve">Komandos–veiklos vadovas </t>
  </si>
  <si>
    <t>Dėstytojas, ekspertas, tyrėjas</t>
  </si>
  <si>
    <t>Techninis
 darbuotojas</t>
  </si>
  <si>
    <t>8 priedas. „Erasmus plius“ įkainių perskaičiavimas į valandinius įkainius (Eur)</t>
  </si>
  <si>
    <t>Darbo dienos trukmė (val.)</t>
  </si>
  <si>
    <t>Darbo užmokesčio įkainio tipas</t>
  </si>
  <si>
    <t>Komandos-veiklos vadovas</t>
  </si>
  <si>
    <t>Techninis darbuotojas</t>
  </si>
  <si>
    <t>Dieniniai įkainiai (ERASMdien.)</t>
  </si>
  <si>
    <t>Valandiniai įkainiai (ERASMval.)</t>
  </si>
  <si>
    <t>6 = (4) × (5)</t>
  </si>
  <si>
    <t>4 priedas. Lietuvos aukštųjų mokyklų, kurioms buvo išsiųsta užklausa dėl duomenų apie darbo užmokestį, sąrašas</t>
  </si>
  <si>
    <t>2016 m. sausio 8 d. Vilniaus Gedimino technikos universiteto atsakymas elektroniniu paštu į LR švietimo ir mokslo ministerijos 2015 m. gruodžio 16 d. raštą Nr. SR-5860</t>
  </si>
  <si>
    <t>Lietuvos sveikatos mokslų universiteto Kvalifikacinių ir atestacijos reikalavimų dėstytojų ir mokslo darbuotojų pareigybėms nustatymo, konkursų į dėstytojų ir mokslo darbuotojų pareigas skelbimo, organizavimo ir vykdymo bei dėstytojų ir mokslo darbuotojų atestavimo tvarka, patvirtinta Lietuvos sveikatos mokslų universiteto senato 2015 m. gegužės 22 d. nutarimu Nr. 59-04.</t>
  </si>
  <si>
    <t>Vilniaus kolegijos direktoriaus 2014 m. birželio 20 d. įsakymas Nr. V-161 „Dėl profesoriaus, docento, lektoriaus, asistento pareigybių aprašymų tvirtinimo“.</t>
  </si>
  <si>
    <t>Maksimalių įkainių vidurkis (Eur/d.d.)</t>
  </si>
  <si>
    <t xml:space="preserve"> Universitetų (Eur/d.d.)</t>
  </si>
  <si>
    <t>Kolegijų (Eur/d.d.)</t>
  </si>
  <si>
    <t>Projekto vykdytojo/partnerio pavadinimas</t>
  </si>
  <si>
    <t>Fiksuotasis įkainis Eur/val.</t>
  </si>
  <si>
    <t>Deklaruojamų valandų skaičius**</t>
  </si>
  <si>
    <t>Pastabos***</t>
  </si>
  <si>
    <t>* Pasirenkamas pareigų tipas pagal aukštųjų mokyklų personalo darbo užmokesčio išlaidų fiksuotųjų įkainių nustatymo tyrimo ataskaitą – komandos-veiklos vadovas; dėstytojas, tyrėjas, ekspertas; techninis darbuotojas</t>
  </si>
  <si>
    <t>** Deklaruojamos faktiškai dirbtos valandos projekte.
Papildomos poilsio dienos asmenims, auginantiems du ar daugiau vaikų iki 12 metų arba neįgalų vaiką iki 18 metų ir pirmosios dvi ligos dienos, už kurias apmoka darbdavys, taip pat žymimos kaip faktiškai dirbtos dienos.</t>
  </si>
  <si>
    <t>*** Įrašoma pastaba, jei deklaruojama suma (6 stulpelis) yra mažesnė negu fiksuotojo valandos įkainio (4 stulpelis) ir deklaruojamų darbo valandų skaičiaus (5 stulpelis) sandauga.</t>
  </si>
  <si>
    <t>Pateikdami šią pažymą dėl darbo užmokesčio priskaitymo ir išmokėjimo (toliau – pažyma), patvirtiname, kad: 
- šioje pažymoje pateikta informacija yra teisinga;
- darbo užmokestis ir susijusios darbo sąnaudos yra apskaičiuotos remiantis Lietuvos Respublikos teisės aktų nuostatomis;
- prašomas finansuoti darbo užmokestis ir kitos sąnaudos yra susijusios su darbu projekte;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
- deklaruojamos asmenų darbo užmokesčio išlaidos nebuvo finansuotos (apmokėtos) iš 2014-2020 ES fondų investicijų veiksmų programos, kitų ES finansinės paramos priemonių ar kitos tarptautinės paramos lėšų</t>
  </si>
  <si>
    <t>Vardas Pavardė 1</t>
  </si>
  <si>
    <t>Vardas Pavardė 2</t>
  </si>
  <si>
    <t>Dėstytojas, tyrėjas, ekspertas</t>
  </si>
  <si>
    <t>Vardas Pavardė 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</si>
</sst>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55" x14ac:knownFonts="1">
    <font>
      <sz val="11"/>
      <color theme="1"/>
      <name val="Calibri"/>
      <family val="2"/>
      <scheme val="minor"/>
    </font>
    <font>
      <b/>
      <sz val="11"/>
      <color theme="1"/>
      <name val="Cambria"/>
      <family val="1"/>
      <scheme val="major"/>
    </font>
    <font>
      <sz val="11"/>
      <color theme="1"/>
      <name val="Cambria"/>
      <family val="1"/>
      <scheme val="major"/>
    </font>
    <font>
      <sz val="9"/>
      <color indexed="81"/>
      <name val="Tahoma"/>
      <family val="2"/>
    </font>
    <font>
      <b/>
      <sz val="9"/>
      <color indexed="81"/>
      <name val="Tahoma"/>
      <family val="2"/>
    </font>
    <font>
      <sz val="11"/>
      <name val="Cambria"/>
      <family val="1"/>
      <scheme val="major"/>
    </font>
    <font>
      <sz val="11"/>
      <color theme="0"/>
      <name val="Cambria"/>
      <family val="1"/>
      <scheme val="major"/>
    </font>
    <font>
      <b/>
      <sz val="11"/>
      <color theme="0"/>
      <name val="Cambria"/>
      <family val="1"/>
      <scheme val="major"/>
    </font>
    <font>
      <b/>
      <sz val="12"/>
      <color theme="1"/>
      <name val="Cambria"/>
      <family val="1"/>
      <scheme val="major"/>
    </font>
    <font>
      <sz val="10"/>
      <color theme="1"/>
      <name val="Cambria"/>
      <family val="1"/>
      <scheme val="major"/>
    </font>
    <font>
      <sz val="10"/>
      <color theme="0"/>
      <name val="Cambria"/>
      <family val="1"/>
      <scheme val="major"/>
    </font>
    <font>
      <sz val="12"/>
      <color theme="1"/>
      <name val="Cambria"/>
      <family val="1"/>
    </font>
    <font>
      <b/>
      <sz val="11"/>
      <color theme="1"/>
      <name val="Cambria"/>
      <family val="1"/>
    </font>
    <font>
      <sz val="10"/>
      <name val="Arial"/>
      <family val="2"/>
      <charset val="204"/>
    </font>
    <font>
      <sz val="12"/>
      <color indexed="8"/>
      <name val="Times New Roman"/>
      <family val="1"/>
      <charset val="186"/>
    </font>
    <font>
      <b/>
      <sz val="12"/>
      <color indexed="8"/>
      <name val="Times New Roman"/>
      <family val="1"/>
      <charset val="186"/>
    </font>
    <font>
      <b/>
      <sz val="16"/>
      <color indexed="8"/>
      <name val="Times New Roman"/>
      <family val="1"/>
      <charset val="186"/>
    </font>
    <font>
      <b/>
      <sz val="12"/>
      <name val="Times New Roman"/>
      <family val="1"/>
      <charset val="186"/>
    </font>
    <font>
      <sz val="12"/>
      <name val="Times New Roman"/>
      <family val="1"/>
      <charset val="186"/>
    </font>
    <font>
      <i/>
      <sz val="9"/>
      <name val="Times New Roman"/>
      <family val="1"/>
      <charset val="186"/>
    </font>
    <font>
      <b/>
      <sz val="9"/>
      <name val="Times New Roman"/>
      <family val="1"/>
      <charset val="186"/>
    </font>
    <font>
      <sz val="11"/>
      <color indexed="8"/>
      <name val="Times New Roman"/>
      <family val="1"/>
      <charset val="186"/>
    </font>
    <font>
      <b/>
      <sz val="10"/>
      <color theme="1"/>
      <name val="Calibri Light"/>
      <family val="2"/>
    </font>
    <font>
      <sz val="11"/>
      <color rgb="FFFFFFFF"/>
      <name val="Cambria"/>
      <family val="1"/>
    </font>
    <font>
      <sz val="11"/>
      <color rgb="FF000000"/>
      <name val="Cambria"/>
      <family val="1"/>
    </font>
    <font>
      <sz val="10"/>
      <color theme="8" tint="-0.499984740745262"/>
      <name val="Cambria"/>
      <family val="1"/>
      <scheme val="major"/>
    </font>
    <font>
      <sz val="10"/>
      <name val="Cambria"/>
      <family val="1"/>
      <scheme val="major"/>
    </font>
    <font>
      <u/>
      <sz val="11"/>
      <color theme="10"/>
      <name val="Calibri"/>
      <family val="2"/>
      <scheme val="minor"/>
    </font>
    <font>
      <b/>
      <sz val="11"/>
      <name val="Cambria"/>
      <family val="1"/>
      <scheme val="major"/>
    </font>
    <font>
      <i/>
      <sz val="9"/>
      <color indexed="81"/>
      <name val="Tahoma"/>
      <family val="2"/>
    </font>
    <font>
      <sz val="10"/>
      <color theme="1"/>
      <name val="Cambria"/>
      <family val="1"/>
    </font>
    <font>
      <sz val="10"/>
      <color rgb="FF000000"/>
      <name val="Cambria"/>
      <family val="1"/>
      <scheme val="major"/>
    </font>
    <font>
      <b/>
      <sz val="14"/>
      <color theme="0"/>
      <name val="Cambria"/>
      <family val="1"/>
      <scheme val="major"/>
    </font>
    <font>
      <b/>
      <sz val="10"/>
      <color theme="0"/>
      <name val="Cambria"/>
      <family val="1"/>
      <scheme val="major"/>
    </font>
    <font>
      <b/>
      <sz val="10"/>
      <color rgb="FFFFFFFF"/>
      <name val="Cambria"/>
      <family val="1"/>
    </font>
    <font>
      <b/>
      <sz val="11"/>
      <color rgb="FFFF0000"/>
      <name val="Cambria"/>
      <family val="1"/>
      <scheme val="major"/>
    </font>
    <font>
      <b/>
      <sz val="11"/>
      <color rgb="FFFF0000"/>
      <name val="Calibri"/>
      <family val="2"/>
      <scheme val="minor"/>
    </font>
    <font>
      <sz val="11"/>
      <color rgb="FFFF0000"/>
      <name val="Calibri"/>
      <family val="2"/>
      <scheme val="minor"/>
    </font>
    <font>
      <sz val="9"/>
      <color indexed="81"/>
      <name val="Tahoma"/>
      <family val="2"/>
      <charset val="186"/>
    </font>
    <font>
      <b/>
      <sz val="11"/>
      <color theme="1"/>
      <name val="Calibri"/>
      <family val="2"/>
      <scheme val="minor"/>
    </font>
    <font>
      <sz val="9"/>
      <color theme="1"/>
      <name val="Calibri"/>
      <family val="2"/>
      <scheme val="minor"/>
    </font>
    <font>
      <sz val="11"/>
      <color theme="1"/>
      <name val="Cambria"/>
      <family val="1"/>
    </font>
    <font>
      <b/>
      <sz val="10"/>
      <color rgb="FF000000"/>
      <name val="Cambria"/>
      <family val="1"/>
    </font>
    <font>
      <sz val="10"/>
      <color rgb="FF000000"/>
      <name val="Cambria"/>
      <family val="1"/>
    </font>
    <font>
      <sz val="10"/>
      <name val="Arial"/>
      <family val="2"/>
      <charset val="186"/>
    </font>
    <font>
      <sz val="10"/>
      <name val="Times New Roman"/>
      <family val="1"/>
      <charset val="186"/>
    </font>
    <font>
      <sz val="12"/>
      <color rgb="FF333333"/>
      <name val="Times New Roman"/>
      <family val="1"/>
      <charset val="186"/>
    </font>
    <font>
      <b/>
      <sz val="10"/>
      <name val="Times New Roman"/>
      <family val="1"/>
      <charset val="186"/>
    </font>
    <font>
      <sz val="8"/>
      <name val="Times New Roman"/>
      <family val="1"/>
      <charset val="186"/>
    </font>
    <font>
      <sz val="9"/>
      <color indexed="8"/>
      <name val="Times New Roman"/>
      <family val="1"/>
      <charset val="186"/>
    </font>
    <font>
      <sz val="10"/>
      <name val="Cambria"/>
      <family val="1"/>
      <charset val="186"/>
      <scheme val="major"/>
    </font>
    <font>
      <i/>
      <sz val="9"/>
      <color indexed="81"/>
      <name val="Tahoma"/>
      <family val="2"/>
      <charset val="186"/>
    </font>
    <font>
      <sz val="12"/>
      <name val="Cambria"/>
      <family val="1"/>
    </font>
    <font>
      <sz val="11"/>
      <name val="Calibri"/>
      <family val="2"/>
      <scheme val="minor"/>
    </font>
    <font>
      <sz val="12"/>
      <name val="Cambria"/>
      <family val="1"/>
      <charset val="186"/>
    </font>
  </fonts>
  <fills count="9">
    <fill>
      <patternFill patternType="none"/>
    </fill>
    <fill>
      <patternFill patternType="gray125"/>
    </fill>
    <fill>
      <patternFill patternType="solid">
        <fgColor theme="8"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39997558519241921"/>
        <bgColor indexed="64"/>
      </patternFill>
    </fill>
  </fills>
  <borders count="91">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right style="thin">
        <color theme="8" tint="0.59999389629810485"/>
      </right>
      <top style="thin">
        <color theme="8" tint="0.59999389629810485"/>
      </top>
      <bottom style="thin">
        <color theme="8" tint="0.5999938962981048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medium">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style="medium">
        <color theme="8" tint="-0.249977111117893"/>
      </right>
      <top style="thin">
        <color theme="8" tint="-0.249977111117893"/>
      </top>
      <bottom style="thin">
        <color theme="8" tint="-0.249977111117893"/>
      </bottom>
      <diagonal/>
    </border>
    <border>
      <left style="thin">
        <color theme="8" tint="-0.249977111117893"/>
      </left>
      <right style="medium">
        <color theme="8" tint="-0.249977111117893"/>
      </right>
      <top style="thin">
        <color theme="8" tint="-0.249977111117893"/>
      </top>
      <bottom style="medium">
        <color theme="8" tint="-0.249977111117893"/>
      </bottom>
      <diagonal/>
    </border>
    <border>
      <left style="medium">
        <color theme="8" tint="-0.249977111117893"/>
      </left>
      <right style="medium">
        <color theme="8" tint="-0.249977111117893"/>
      </right>
      <top style="thin">
        <color theme="8" tint="-0.249977111117893"/>
      </top>
      <bottom style="thin">
        <color theme="8" tint="-0.249977111117893"/>
      </bottom>
      <diagonal/>
    </border>
    <border>
      <left style="medium">
        <color theme="8" tint="-0.249977111117893"/>
      </left>
      <right style="medium">
        <color theme="8" tint="-0.249977111117893"/>
      </right>
      <top style="thin">
        <color theme="8" tint="-0.249977111117893"/>
      </top>
      <bottom style="medium">
        <color theme="8" tint="-0.249977111117893"/>
      </bottom>
      <diagonal/>
    </border>
    <border>
      <left style="medium">
        <color theme="8" tint="-0.249977111117893"/>
      </left>
      <right style="thin">
        <color theme="8" tint="-0.249977111117893"/>
      </right>
      <top style="thin">
        <color theme="8" tint="-0.249977111117893"/>
      </top>
      <bottom style="medium">
        <color theme="8" tint="-0.249977111117893"/>
      </bottom>
      <diagonal/>
    </border>
    <border>
      <left style="medium">
        <color theme="8" tint="-0.249977111117893"/>
      </left>
      <right/>
      <top style="thin">
        <color theme="8" tint="-0.249977111117893"/>
      </top>
      <bottom style="thin">
        <color theme="8" tint="-0.249977111117893"/>
      </bottom>
      <diagonal/>
    </border>
    <border>
      <left style="medium">
        <color theme="8" tint="0.59999389629810485"/>
      </left>
      <right style="thin">
        <color theme="8" tint="0.59999389629810485"/>
      </right>
      <top style="thin">
        <color theme="8" tint="0.59999389629810485"/>
      </top>
      <bottom style="medium">
        <color theme="8" tint="0.59999389629810485"/>
      </bottom>
      <diagonal/>
    </border>
    <border>
      <left style="thin">
        <color theme="8" tint="0.59999389629810485"/>
      </left>
      <right style="thin">
        <color theme="8" tint="0.59999389629810485"/>
      </right>
      <top style="thin">
        <color theme="8" tint="0.59999389629810485"/>
      </top>
      <bottom style="medium">
        <color theme="8" tint="0.59999389629810485"/>
      </bottom>
      <diagonal/>
    </border>
    <border>
      <left style="thin">
        <color theme="8" tint="0.59999389629810485"/>
      </left>
      <right style="medium">
        <color theme="8" tint="0.59999389629810485"/>
      </right>
      <top style="thin">
        <color theme="8" tint="0.59999389629810485"/>
      </top>
      <bottom style="medium">
        <color theme="8" tint="0.59999389629810485"/>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style="thin">
        <color theme="8" tint="0.59999389629810485"/>
      </left>
      <right/>
      <top style="thin">
        <color theme="8" tint="0.59999389629810485"/>
      </top>
      <bottom style="medium">
        <color theme="8" tint="0.59999389629810485"/>
      </bottom>
      <diagonal/>
    </border>
    <border>
      <left/>
      <right/>
      <top style="thin">
        <color theme="8" tint="-0.249977111117893"/>
      </top>
      <bottom style="thin">
        <color theme="8" tint="-0.249977111117893"/>
      </bottom>
      <diagonal/>
    </border>
    <border>
      <left/>
      <right/>
      <top style="thin">
        <color theme="8" tint="-0.249977111117893"/>
      </top>
      <bottom style="medium">
        <color theme="8" tint="-0.249977111117893"/>
      </bottom>
      <diagonal/>
    </border>
    <border>
      <left/>
      <right style="medium">
        <color theme="8" tint="-0.249977111117893"/>
      </right>
      <top style="thin">
        <color theme="8" tint="-0.249977111117893"/>
      </top>
      <bottom style="thin">
        <color theme="8" tint="-0.249977111117893"/>
      </bottom>
      <diagonal/>
    </border>
    <border>
      <left style="medium">
        <color theme="8" tint="-0.249977111117893"/>
      </left>
      <right style="medium">
        <color theme="8" tint="-0.249977111117893"/>
      </right>
      <top style="medium">
        <color theme="8" tint="-0.249977111117893"/>
      </top>
      <bottom style="thin">
        <color theme="8" tint="-0.249977111117893"/>
      </bottom>
      <diagonal/>
    </border>
    <border>
      <left style="medium">
        <color theme="8" tint="-0.249977111117893"/>
      </left>
      <right style="thin">
        <color theme="8" tint="-0.249977111117893"/>
      </right>
      <top style="medium">
        <color theme="8" tint="-0.249977111117893"/>
      </top>
      <bottom style="thin">
        <color theme="8" tint="-0.249977111117893"/>
      </bottom>
      <diagonal/>
    </border>
    <border>
      <left style="thin">
        <color theme="8" tint="-0.249977111117893"/>
      </left>
      <right style="medium">
        <color theme="8" tint="-0.249977111117893"/>
      </right>
      <top style="medium">
        <color theme="8" tint="-0.249977111117893"/>
      </top>
      <bottom style="thin">
        <color theme="8" tint="-0.249977111117893"/>
      </bottom>
      <diagonal/>
    </border>
    <border>
      <left/>
      <right/>
      <top style="medium">
        <color theme="8" tint="-0.249977111117893"/>
      </top>
      <bottom style="thin">
        <color theme="8" tint="-0.249977111117893"/>
      </bottom>
      <diagonal/>
    </border>
    <border>
      <left style="thin">
        <color theme="8" tint="-0.249977111117893"/>
      </left>
      <right style="thin">
        <color theme="8" tint="-0.249977111117893"/>
      </right>
      <top/>
      <bottom style="thin">
        <color theme="8" tint="-0.249977111117893"/>
      </bottom>
      <diagonal/>
    </border>
    <border>
      <left style="thin">
        <color theme="8" tint="-0.499984740745262"/>
      </left>
      <right style="thin">
        <color theme="8" tint="0.59999389629810485"/>
      </right>
      <top style="thin">
        <color theme="8" tint="-0.499984740745262"/>
      </top>
      <bottom style="thin">
        <color theme="8" tint="-0.499984740745262"/>
      </bottom>
      <diagonal/>
    </border>
    <border>
      <left style="thin">
        <color theme="8" tint="0.59999389629810485"/>
      </left>
      <right style="thin">
        <color theme="8" tint="0.59999389629810485"/>
      </right>
      <top style="thin">
        <color theme="8" tint="-0.499984740745262"/>
      </top>
      <bottom style="thin">
        <color theme="8" tint="-0.499984740745262"/>
      </bottom>
      <diagonal/>
    </border>
    <border>
      <left style="thin">
        <color theme="8" tint="0.59999389629810485"/>
      </left>
      <right style="thin">
        <color theme="8" tint="-0.499984740745262"/>
      </right>
      <top style="thin">
        <color theme="8" tint="-0.499984740745262"/>
      </top>
      <bottom style="thin">
        <color theme="8" tint="-0.499984740745262"/>
      </bottom>
      <diagonal/>
    </border>
    <border>
      <left style="thin">
        <color theme="8" tint="-0.249977111117893"/>
      </left>
      <right style="thin">
        <color theme="8" tint="-0.249977111117893"/>
      </right>
      <top style="thin">
        <color theme="8" tint="-0.249977111117893"/>
      </top>
      <bottom style="thin">
        <color theme="0"/>
      </bottom>
      <diagonal/>
    </border>
    <border>
      <left/>
      <right style="thin">
        <color theme="8" tint="-0.249977111117893"/>
      </right>
      <top style="thin">
        <color theme="8" tint="-0.249977111117893"/>
      </top>
      <bottom style="thin">
        <color theme="8" tint="-0.249977111117893"/>
      </bottom>
      <diagonal/>
    </border>
    <border>
      <left style="thin">
        <color theme="8" tint="-0.249977111117893"/>
      </left>
      <right style="thin">
        <color theme="8" tint="-0.249977111117893"/>
      </right>
      <top style="thin">
        <color theme="8" tint="-0.249977111117893"/>
      </top>
      <bottom style="thin">
        <color theme="8" tint="-0.499984740745262"/>
      </bottom>
      <diagonal/>
    </border>
    <border>
      <left/>
      <right style="thin">
        <color theme="0"/>
      </right>
      <top style="thin">
        <color theme="8" tint="-0.499984740745262"/>
      </top>
      <bottom/>
      <diagonal/>
    </border>
    <border>
      <left style="thin">
        <color theme="0"/>
      </left>
      <right style="thin">
        <color theme="0"/>
      </right>
      <top style="thin">
        <color theme="8" tint="-0.499984740745262"/>
      </top>
      <bottom/>
      <diagonal/>
    </border>
    <border>
      <left style="thin">
        <color theme="0"/>
      </left>
      <right style="thin">
        <color theme="8" tint="-0.499984740745262"/>
      </right>
      <top style="thin">
        <color theme="8" tint="-0.499984740745262"/>
      </top>
      <bottom/>
      <diagonal/>
    </border>
    <border>
      <left style="thin">
        <color theme="8" tint="-0.499984740745262"/>
      </left>
      <right style="thin">
        <color theme="8" tint="-0.249977111117893"/>
      </right>
      <top/>
      <bottom style="thin">
        <color theme="8" tint="-0.499984740745262"/>
      </bottom>
      <diagonal/>
    </border>
    <border>
      <left/>
      <right style="thin">
        <color theme="8" tint="-0.249977111117893"/>
      </right>
      <top style="thin">
        <color theme="8" tint="-0.249977111117893"/>
      </top>
      <bottom style="thin">
        <color theme="8" tint="-0.499984740745262"/>
      </bottom>
      <diagonal/>
    </border>
    <border>
      <left style="thin">
        <color theme="8" tint="-0.249977111117893"/>
      </left>
      <right style="thin">
        <color theme="8" tint="-0.499984740745262"/>
      </right>
      <top style="thin">
        <color theme="8" tint="-0.249977111117893"/>
      </top>
      <bottom style="thin">
        <color theme="8" tint="-0.499984740745262"/>
      </bottom>
      <diagonal/>
    </border>
    <border>
      <left style="thin">
        <color theme="8" tint="-0.499984740745262"/>
      </left>
      <right style="thin">
        <color theme="0"/>
      </right>
      <top style="thin">
        <color theme="8" tint="-0.499984740745262"/>
      </top>
      <bottom style="thin">
        <color theme="0"/>
      </bottom>
      <diagonal/>
    </border>
    <border>
      <left style="thin">
        <color theme="8" tint="0.59999389629810485"/>
      </left>
      <right style="thin">
        <color theme="8" tint="0.59999389629810485"/>
      </right>
      <top style="thin">
        <color theme="8" tint="0.59999389629810485"/>
      </top>
      <bottom/>
      <diagonal/>
    </border>
    <border>
      <left/>
      <right style="thin">
        <color theme="8" tint="0.59999389629810485"/>
      </right>
      <top style="thin">
        <color theme="8" tint="0.59999389629810485"/>
      </top>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right/>
      <top style="thin">
        <color theme="8" tint="-0.249977111117893"/>
      </top>
      <bottom/>
      <diagonal/>
    </border>
    <border>
      <left style="thin">
        <color theme="8" tint="-0.249977111117893"/>
      </left>
      <right style="medium">
        <color theme="8" tint="-0.249977111117893"/>
      </right>
      <top style="thin">
        <color theme="8" tint="-0.249977111117893"/>
      </top>
      <bottom/>
      <diagonal/>
    </border>
    <border>
      <left style="medium">
        <color theme="8" tint="-0.249977111117893"/>
      </left>
      <right style="medium">
        <color theme="8" tint="-0.249977111117893"/>
      </right>
      <top style="thin">
        <color theme="8" tint="-0.249977111117893"/>
      </top>
      <bottom/>
      <diagonal/>
    </border>
    <border>
      <left style="medium">
        <color theme="8" tint="-0.249977111117893"/>
      </left>
      <right style="thin">
        <color theme="8" tint="-0.249977111117893"/>
      </right>
      <top style="thin">
        <color theme="8" tint="-0.249977111117893"/>
      </top>
      <bottom/>
      <diagonal/>
    </border>
    <border>
      <left/>
      <right/>
      <top style="thin">
        <color theme="8" tint="0.79998168889431442"/>
      </top>
      <bottom/>
      <diagonal/>
    </border>
    <border>
      <left style="thin">
        <color theme="8" tint="0.59999389629810485"/>
      </left>
      <right style="thin">
        <color theme="8" tint="0.59999389629810485"/>
      </right>
      <top/>
      <bottom style="thin">
        <color theme="8" tint="0.59999389629810485"/>
      </bottom>
      <diagonal/>
    </border>
    <border>
      <left/>
      <right style="thin">
        <color theme="8" tint="0.59999389629810485"/>
      </right>
      <top/>
      <bottom style="thin">
        <color theme="8" tint="0.59999389629810485"/>
      </bottom>
      <diagonal/>
    </border>
    <border>
      <left/>
      <right/>
      <top/>
      <bottom style="thin">
        <color theme="8" tint="-0.249977111117893"/>
      </bottom>
      <diagonal/>
    </border>
    <border>
      <left style="medium">
        <color theme="8" tint="-0.249977111117893"/>
      </left>
      <right style="medium">
        <color theme="8" tint="-0.249977111117893"/>
      </right>
      <top/>
      <bottom style="thin">
        <color theme="8"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theme="8" tint="0.59999389629810485"/>
      </left>
      <right style="thin">
        <color theme="8" tint="0.59999389629810485"/>
      </right>
      <top/>
      <bottom style="thin">
        <color theme="8" tint="0.59999389629810485"/>
      </bottom>
      <diagonal/>
    </border>
    <border>
      <left style="thin">
        <color theme="8" tint="0.59999389629810485"/>
      </left>
      <right/>
      <top/>
      <bottom style="thin">
        <color theme="8" tint="0.59999389629810485"/>
      </bottom>
      <diagonal/>
    </border>
    <border>
      <left style="thin">
        <color theme="8" tint="0.59999389629810485"/>
      </left>
      <right style="medium">
        <color theme="8" tint="0.59999389629810485"/>
      </right>
      <top/>
      <bottom style="thin">
        <color theme="8" tint="0.59999389629810485"/>
      </bottom>
      <diagonal/>
    </border>
    <border>
      <left style="medium">
        <color theme="8"/>
      </left>
      <right/>
      <top style="medium">
        <color theme="8" tint="-0.249977111117893"/>
      </top>
      <bottom style="medium">
        <color theme="8"/>
      </bottom>
      <diagonal/>
    </border>
    <border>
      <left/>
      <right/>
      <top style="medium">
        <color theme="8" tint="-0.249977111117893"/>
      </top>
      <bottom style="medium">
        <color theme="8"/>
      </bottom>
      <diagonal/>
    </border>
    <border>
      <left/>
      <right style="medium">
        <color theme="8"/>
      </right>
      <top style="medium">
        <color theme="8" tint="-0.249977111117893"/>
      </top>
      <bottom style="medium">
        <color theme="8"/>
      </bottom>
      <diagonal/>
    </border>
    <border>
      <left style="medium">
        <color theme="8"/>
      </left>
      <right style="thin">
        <color theme="8" tint="0.59999389629810485"/>
      </right>
      <top style="medium">
        <color theme="8"/>
      </top>
      <bottom/>
      <diagonal/>
    </border>
    <border>
      <left style="thin">
        <color theme="8" tint="0.59999389629810485"/>
      </left>
      <right style="thin">
        <color theme="8" tint="0.59999389629810485"/>
      </right>
      <top style="medium">
        <color theme="8"/>
      </top>
      <bottom/>
      <diagonal/>
    </border>
    <border>
      <left style="thin">
        <color theme="8" tint="0.59999389629810485"/>
      </left>
      <right/>
      <top style="medium">
        <color theme="8"/>
      </top>
      <bottom/>
      <diagonal/>
    </border>
    <border>
      <left/>
      <right style="thin">
        <color theme="8" tint="0.59999389629810485"/>
      </right>
      <top style="medium">
        <color theme="8"/>
      </top>
      <bottom/>
      <diagonal/>
    </border>
    <border>
      <left style="thin">
        <color theme="8" tint="0.59999389629810485"/>
      </left>
      <right style="thin">
        <color theme="8" tint="0.59999389629810485"/>
      </right>
      <top style="medium">
        <color theme="8"/>
      </top>
      <bottom style="thin">
        <color theme="8" tint="0.59999389629810485"/>
      </bottom>
      <diagonal/>
    </border>
    <border>
      <left style="thin">
        <color theme="8" tint="0.59999389629810485"/>
      </left>
      <right style="medium">
        <color theme="8"/>
      </right>
      <top style="medium">
        <color theme="8"/>
      </top>
      <bottom style="thin">
        <color theme="8" tint="0.59999389629810485"/>
      </bottom>
      <diagonal/>
    </border>
    <border>
      <left style="medium">
        <color theme="8"/>
      </left>
      <right style="medium">
        <color theme="8" tint="-0.249977111117893"/>
      </right>
      <top style="medium">
        <color theme="8" tint="-0.249977111117893"/>
      </top>
      <bottom style="thin">
        <color theme="8" tint="-0.249977111117893"/>
      </bottom>
      <diagonal/>
    </border>
    <border>
      <left style="medium">
        <color theme="8" tint="-0.249977111117893"/>
      </left>
      <right style="medium">
        <color theme="8"/>
      </right>
      <top/>
      <bottom style="thin">
        <color theme="8" tint="-0.249977111117893"/>
      </bottom>
      <diagonal/>
    </border>
    <border>
      <left style="medium">
        <color theme="8"/>
      </left>
      <right style="medium">
        <color theme="8" tint="-0.249977111117893"/>
      </right>
      <top style="thin">
        <color theme="8" tint="-0.249977111117893"/>
      </top>
      <bottom style="thin">
        <color theme="8" tint="-0.249977111117893"/>
      </bottom>
      <diagonal/>
    </border>
    <border>
      <left style="medium">
        <color theme="8" tint="-0.249977111117893"/>
      </left>
      <right style="medium">
        <color theme="8"/>
      </right>
      <top style="thin">
        <color theme="8" tint="-0.249977111117893"/>
      </top>
      <bottom style="thin">
        <color theme="8" tint="-0.249977111117893"/>
      </bottom>
      <diagonal/>
    </border>
    <border>
      <left style="medium">
        <color theme="8"/>
      </left>
      <right style="medium">
        <color theme="8" tint="-0.249977111117893"/>
      </right>
      <top style="thin">
        <color theme="8" tint="-0.249977111117893"/>
      </top>
      <bottom/>
      <diagonal/>
    </border>
    <border>
      <left style="medium">
        <color theme="8" tint="-0.249977111117893"/>
      </left>
      <right style="medium">
        <color theme="8"/>
      </right>
      <top style="thin">
        <color theme="8" tint="-0.249977111117893"/>
      </top>
      <bottom/>
      <diagonal/>
    </border>
    <border>
      <left style="medium">
        <color theme="8" tint="-0.249977111117893"/>
      </left>
      <right style="medium">
        <color theme="8"/>
      </right>
      <top style="medium">
        <color theme="8" tint="-0.249977111117893"/>
      </top>
      <bottom style="thin">
        <color theme="8" tint="-0.249977111117893"/>
      </bottom>
      <diagonal/>
    </border>
    <border>
      <left style="medium">
        <color theme="8"/>
      </left>
      <right style="medium">
        <color theme="8" tint="-0.249977111117893"/>
      </right>
      <top style="thin">
        <color theme="8" tint="-0.249977111117893"/>
      </top>
      <bottom style="medium">
        <color theme="8" tint="-0.249977111117893"/>
      </bottom>
      <diagonal/>
    </border>
    <border>
      <left style="medium">
        <color theme="8" tint="-0.249977111117893"/>
      </left>
      <right style="medium">
        <color theme="8"/>
      </right>
      <top style="thin">
        <color theme="8" tint="-0.249977111117893"/>
      </top>
      <bottom style="medium">
        <color theme="8" tint="-0.249977111117893"/>
      </bottom>
      <diagonal/>
    </border>
    <border>
      <left/>
      <right style="thin">
        <color theme="8" tint="-0.249977111117893"/>
      </right>
      <top style="medium">
        <color theme="8" tint="-0.249977111117893"/>
      </top>
      <bottom style="medium">
        <color theme="8"/>
      </bottom>
      <diagonal/>
    </border>
    <border>
      <left style="thin">
        <color theme="8" tint="-0.249977111117893"/>
      </left>
      <right style="thin">
        <color theme="8" tint="-0.249977111117893"/>
      </right>
      <top style="medium">
        <color theme="8" tint="-0.249977111117893"/>
      </top>
      <bottom style="medium">
        <color theme="8"/>
      </bottom>
      <diagonal/>
    </border>
    <border>
      <left style="thin">
        <color theme="8" tint="-0.249977111117893"/>
      </left>
      <right/>
      <top style="medium">
        <color theme="8" tint="-0.249977111117893"/>
      </top>
      <bottom style="medium">
        <color theme="8"/>
      </bottom>
      <diagonal/>
    </border>
    <border>
      <left style="thin">
        <color theme="8" tint="-0.249977111117893"/>
      </left>
      <right style="medium">
        <color theme="8"/>
      </right>
      <top style="medium">
        <color theme="8" tint="-0.249977111117893"/>
      </top>
      <bottom style="medium">
        <color theme="8"/>
      </bottom>
      <diagonal/>
    </border>
  </borders>
  <cellStyleXfs count="4">
    <xf numFmtId="0" fontId="0" fillId="0" borderId="0"/>
    <xf numFmtId="0" fontId="13" fillId="0" borderId="0"/>
    <xf numFmtId="0" fontId="27" fillId="0" borderId="0" applyNumberFormat="0" applyFill="0" applyBorder="0" applyAlignment="0" applyProtection="0"/>
    <xf numFmtId="0" fontId="44" fillId="0" borderId="0"/>
  </cellStyleXfs>
  <cellXfs count="346">
    <xf numFmtId="0" fontId="0" fillId="0" borderId="0" xfId="0"/>
    <xf numFmtId="0" fontId="2" fillId="0" borderId="0" xfId="0" applyFont="1" applyFill="1"/>
    <xf numFmtId="2" fontId="2" fillId="0" borderId="0" xfId="0" applyNumberFormat="1" applyFont="1"/>
    <xf numFmtId="2" fontId="2" fillId="0" borderId="0" xfId="0" applyNumberFormat="1" applyFont="1" applyFill="1" applyAlignment="1">
      <alignment wrapText="1"/>
    </xf>
    <xf numFmtId="0" fontId="2" fillId="0" borderId="0" xfId="0" applyFont="1" applyAlignment="1">
      <alignment wrapText="1"/>
    </xf>
    <xf numFmtId="0" fontId="2" fillId="0" borderId="2" xfId="0" applyFont="1" applyBorder="1"/>
    <xf numFmtId="0" fontId="2" fillId="0" borderId="0" xfId="0" applyFont="1" applyAlignment="1">
      <alignment horizontal="center"/>
    </xf>
    <xf numFmtId="0" fontId="0" fillId="0" borderId="0" xfId="0" applyAlignment="1"/>
    <xf numFmtId="2" fontId="8" fillId="0" borderId="0" xfId="0" applyNumberFormat="1" applyFont="1" applyFill="1" applyBorder="1" applyAlignment="1">
      <alignment horizontal="right" vertical="center"/>
    </xf>
    <xf numFmtId="0" fontId="0" fillId="0" borderId="0" xfId="0" applyAlignment="1">
      <alignment wrapText="1"/>
    </xf>
    <xf numFmtId="0" fontId="2" fillId="0" borderId="0" xfId="0" applyFont="1"/>
    <xf numFmtId="0" fontId="1" fillId="0" borderId="0" xfId="0" applyFont="1"/>
    <xf numFmtId="0" fontId="0" fillId="0" borderId="0" xfId="0" applyAlignment="1">
      <alignment horizontal="center" vertical="center"/>
    </xf>
    <xf numFmtId="0" fontId="0" fillId="0" borderId="0" xfId="0" applyAlignment="1">
      <alignment horizontal="center"/>
    </xf>
    <xf numFmtId="0" fontId="1" fillId="0" borderId="0" xfId="0" applyFont="1" applyFill="1"/>
    <xf numFmtId="0" fontId="9" fillId="0" borderId="3" xfId="0" applyFont="1" applyBorder="1" applyAlignment="1">
      <alignment horizontal="center" vertical="center"/>
    </xf>
    <xf numFmtId="0" fontId="10" fillId="2" borderId="3" xfId="0" applyFont="1" applyFill="1" applyBorder="1" applyAlignment="1">
      <alignment horizontal="center" vertical="center" wrapText="1"/>
    </xf>
    <xf numFmtId="0" fontId="11" fillId="0" borderId="0" xfId="0" applyFont="1" applyBorder="1" applyAlignment="1">
      <alignment vertical="center" wrapText="1"/>
    </xf>
    <xf numFmtId="0" fontId="0" fillId="0" borderId="0" xfId="0" applyBorder="1"/>
    <xf numFmtId="0" fontId="11" fillId="0" borderId="0" xfId="0" applyFont="1" applyBorder="1" applyAlignment="1">
      <alignment vertical="center"/>
    </xf>
    <xf numFmtId="0" fontId="0" fillId="0" borderId="0" xfId="0" applyFont="1"/>
    <xf numFmtId="0" fontId="9" fillId="0" borderId="4" xfId="0" applyFont="1" applyBorder="1" applyAlignment="1">
      <alignment horizontal="center" wrapText="1"/>
    </xf>
    <xf numFmtId="0" fontId="9" fillId="0" borderId="4" xfId="0" applyFont="1" applyBorder="1" applyAlignment="1">
      <alignment horizontal="center" vertical="center" wrapText="1"/>
    </xf>
    <xf numFmtId="0" fontId="7" fillId="0" borderId="0" xfId="0" applyFont="1" applyFill="1" applyAlignment="1">
      <alignment horizontal="center" vertical="center" wrapText="1"/>
    </xf>
    <xf numFmtId="2" fontId="2" fillId="0" borderId="0" xfId="0" applyNumberFormat="1" applyFont="1" applyFill="1"/>
    <xf numFmtId="0" fontId="0" fillId="0" borderId="0" xfId="0" applyFill="1"/>
    <xf numFmtId="0" fontId="0" fillId="0" borderId="0" xfId="0" applyFill="1" applyAlignment="1">
      <alignment horizontal="center"/>
    </xf>
    <xf numFmtId="0" fontId="9" fillId="5" borderId="3" xfId="0" applyFont="1" applyFill="1" applyBorder="1" applyAlignment="1">
      <alignment horizontal="center" vertical="center" wrapText="1"/>
    </xf>
    <xf numFmtId="0" fontId="2" fillId="0" borderId="16" xfId="0" applyFont="1" applyBorder="1" applyAlignment="1">
      <alignment wrapText="1"/>
    </xf>
    <xf numFmtId="0" fontId="2" fillId="0" borderId="16" xfId="0" applyFont="1" applyFill="1" applyBorder="1" applyAlignment="1">
      <alignment wrapText="1"/>
    </xf>
    <xf numFmtId="0" fontId="2" fillId="0" borderId="16" xfId="0" applyFont="1" applyBorder="1"/>
    <xf numFmtId="0" fontId="2" fillId="0" borderId="16" xfId="0" applyFont="1" applyBorder="1" applyAlignment="1"/>
    <xf numFmtId="0" fontId="2" fillId="0" borderId="17" xfId="0" applyFont="1" applyBorder="1"/>
    <xf numFmtId="2" fontId="25" fillId="6" borderId="21" xfId="0" applyNumberFormat="1" applyFont="1" applyFill="1" applyBorder="1" applyAlignment="1"/>
    <xf numFmtId="2" fontId="25" fillId="6" borderId="22" xfId="0" applyNumberFormat="1" applyFont="1" applyFill="1" applyBorder="1" applyAlignment="1"/>
    <xf numFmtId="0" fontId="6" fillId="2" borderId="3" xfId="0" applyFont="1" applyFill="1" applyBorder="1" applyAlignment="1">
      <alignment horizontal="center" vertical="center"/>
    </xf>
    <xf numFmtId="0" fontId="2" fillId="0" borderId="0" xfId="0" applyFont="1" applyAlignment="1">
      <alignment horizontal="left"/>
    </xf>
    <xf numFmtId="0" fontId="27" fillId="0" borderId="0" xfId="2" applyAlignment="1">
      <alignment horizontal="left"/>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xf>
    <xf numFmtId="0" fontId="2" fillId="0" borderId="0" xfId="0" applyFont="1" applyAlignment="1"/>
    <xf numFmtId="2" fontId="25" fillId="6" borderId="26" xfId="0" applyNumberFormat="1" applyFont="1" applyFill="1" applyBorder="1" applyAlignment="1"/>
    <xf numFmtId="2" fontId="2" fillId="0" borderId="28" xfId="0" applyNumberFormat="1" applyFont="1" applyBorder="1" applyAlignment="1">
      <alignment wrapText="1"/>
    </xf>
    <xf numFmtId="2" fontId="2" fillId="0" borderId="28" xfId="0" applyNumberFormat="1" applyFont="1" applyBorder="1"/>
    <xf numFmtId="0" fontId="2" fillId="0" borderId="28" xfId="0" applyFont="1" applyBorder="1" applyAlignment="1">
      <alignment horizontal="right"/>
    </xf>
    <xf numFmtId="2" fontId="2" fillId="3" borderId="27" xfId="0" applyNumberFormat="1" applyFont="1" applyFill="1" applyBorder="1" applyAlignment="1">
      <alignment wrapText="1"/>
    </xf>
    <xf numFmtId="2" fontId="2" fillId="0" borderId="27" xfId="0" applyNumberFormat="1" applyFont="1" applyBorder="1" applyAlignment="1">
      <alignment wrapText="1"/>
    </xf>
    <xf numFmtId="0" fontId="2" fillId="0" borderId="27" xfId="0" applyFont="1" applyFill="1" applyBorder="1" applyAlignment="1">
      <alignment horizontal="right"/>
    </xf>
    <xf numFmtId="164" fontId="2" fillId="0" borderId="27" xfId="0" applyNumberFormat="1" applyFont="1" applyBorder="1" applyAlignment="1">
      <alignment wrapText="1"/>
    </xf>
    <xf numFmtId="2" fontId="2" fillId="0" borderId="27" xfId="0" applyNumberFormat="1" applyFont="1" applyBorder="1"/>
    <xf numFmtId="0" fontId="2" fillId="3" borderId="27" xfId="0" applyFont="1" applyFill="1" applyBorder="1" applyAlignment="1">
      <alignment horizontal="right"/>
    </xf>
    <xf numFmtId="2" fontId="2" fillId="0" borderId="27" xfId="0" applyNumberFormat="1" applyFont="1" applyBorder="1" applyAlignment="1"/>
    <xf numFmtId="2" fontId="2" fillId="0" borderId="27" xfId="0" applyNumberFormat="1" applyFont="1" applyFill="1" applyBorder="1" applyAlignment="1">
      <alignment wrapText="1"/>
    </xf>
    <xf numFmtId="0" fontId="2" fillId="0" borderId="27" xfId="0" applyFont="1" applyBorder="1" applyAlignment="1">
      <alignment horizontal="right"/>
    </xf>
    <xf numFmtId="0" fontId="2" fillId="0" borderId="30" xfId="0" applyFont="1" applyBorder="1"/>
    <xf numFmtId="0" fontId="2" fillId="0" borderId="33" xfId="0" applyFont="1" applyBorder="1" applyAlignment="1">
      <alignment horizontal="right"/>
    </xf>
    <xf numFmtId="2" fontId="2" fillId="0" borderId="33" xfId="0" applyNumberFormat="1" applyFont="1" applyBorder="1"/>
    <xf numFmtId="2" fontId="2" fillId="0" borderId="33" xfId="0" applyNumberFormat="1" applyFont="1" applyFill="1" applyBorder="1" applyAlignment="1">
      <alignment wrapText="1"/>
    </xf>
    <xf numFmtId="0" fontId="2" fillId="0" borderId="30" xfId="0" applyFont="1" applyBorder="1" applyAlignment="1">
      <alignment wrapText="1"/>
    </xf>
    <xf numFmtId="2" fontId="2" fillId="5" borderId="30" xfId="0" applyNumberFormat="1" applyFont="1" applyFill="1" applyBorder="1" applyAlignment="1">
      <alignment wrapText="1"/>
    </xf>
    <xf numFmtId="2" fontId="2" fillId="5" borderId="16" xfId="0" applyNumberFormat="1" applyFont="1" applyFill="1" applyBorder="1" applyAlignment="1">
      <alignment wrapText="1"/>
    </xf>
    <xf numFmtId="2" fontId="2" fillId="5" borderId="16" xfId="0" applyNumberFormat="1" applyFont="1" applyFill="1" applyBorder="1"/>
    <xf numFmtId="2" fontId="2" fillId="5" borderId="17" xfId="0" applyNumberFormat="1" applyFont="1" applyFill="1" applyBorder="1"/>
    <xf numFmtId="2" fontId="2" fillId="5" borderId="30" xfId="0" applyNumberFormat="1" applyFont="1" applyFill="1" applyBorder="1"/>
    <xf numFmtId="2" fontId="2" fillId="3" borderId="16" xfId="0" applyNumberFormat="1" applyFont="1" applyFill="1" applyBorder="1"/>
    <xf numFmtId="2" fontId="2" fillId="5" borderId="17" xfId="0" applyNumberFormat="1" applyFont="1" applyFill="1" applyBorder="1" applyAlignment="1">
      <alignment wrapText="1"/>
    </xf>
    <xf numFmtId="0" fontId="31" fillId="0" borderId="12" xfId="0" applyFont="1" applyBorder="1" applyAlignment="1">
      <alignment horizontal="center" vertical="center" wrapText="1"/>
    </xf>
    <xf numFmtId="2" fontId="24" fillId="0" borderId="12" xfId="0" applyNumberFormat="1" applyFont="1" applyBorder="1" applyAlignment="1">
      <alignment horizontal="center" vertical="center" wrapText="1"/>
    </xf>
    <xf numFmtId="0" fontId="34" fillId="2" borderId="35" xfId="0" applyFont="1" applyFill="1" applyBorder="1" applyAlignment="1">
      <alignment horizontal="center" vertical="center" wrapText="1"/>
    </xf>
    <xf numFmtId="0" fontId="34" fillId="2" borderId="36" xfId="0" applyFont="1" applyFill="1" applyBorder="1" applyAlignment="1">
      <alignment horizontal="center" vertical="center" wrapText="1"/>
    </xf>
    <xf numFmtId="0" fontId="34" fillId="2" borderId="37" xfId="0" applyFont="1" applyFill="1" applyBorder="1" applyAlignment="1">
      <alignment horizontal="center" vertical="center" wrapText="1"/>
    </xf>
    <xf numFmtId="2" fontId="0" fillId="0" borderId="0" xfId="0" applyNumberFormat="1" applyBorder="1" applyAlignment="1">
      <alignment horizontal="center" vertical="center"/>
    </xf>
    <xf numFmtId="2" fontId="24" fillId="0" borderId="0" xfId="0" applyNumberFormat="1" applyFont="1" applyBorder="1" applyAlignment="1">
      <alignment horizontal="center" vertical="center" wrapText="1"/>
    </xf>
    <xf numFmtId="0" fontId="10" fillId="0" borderId="0" xfId="0" applyFont="1" applyFill="1" applyBorder="1" applyAlignment="1">
      <alignment wrapText="1"/>
    </xf>
    <xf numFmtId="0" fontId="33" fillId="2" borderId="38" xfId="0" applyFont="1" applyFill="1" applyBorder="1" applyAlignment="1">
      <alignment horizontal="center" vertical="top" wrapText="1"/>
    </xf>
    <xf numFmtId="2" fontId="35" fillId="0" borderId="0" xfId="0" applyNumberFormat="1" applyFont="1" applyFill="1" applyAlignment="1">
      <alignment wrapText="1"/>
    </xf>
    <xf numFmtId="2" fontId="36" fillId="0" borderId="0" xfId="0" applyNumberFormat="1" applyFont="1"/>
    <xf numFmtId="0" fontId="28" fillId="0" borderId="0" xfId="0" applyFont="1" applyFill="1" applyAlignment="1">
      <alignment horizontal="center" vertical="center" wrapText="1"/>
    </xf>
    <xf numFmtId="0" fontId="1" fillId="6" borderId="0" xfId="0" applyFont="1" applyFill="1"/>
    <xf numFmtId="0" fontId="0" fillId="6" borderId="0" xfId="0" applyFill="1"/>
    <xf numFmtId="0" fontId="2" fillId="6" borderId="0" xfId="0" applyFont="1" applyFill="1" applyAlignment="1">
      <alignment horizontal="center"/>
    </xf>
    <xf numFmtId="0" fontId="10" fillId="2" borderId="44" xfId="0" applyFont="1" applyFill="1" applyBorder="1" applyAlignment="1">
      <alignment wrapText="1"/>
    </xf>
    <xf numFmtId="0" fontId="33" fillId="2" borderId="47" xfId="0" applyFont="1" applyFill="1" applyBorder="1" applyAlignment="1">
      <alignment wrapText="1"/>
    </xf>
    <xf numFmtId="2" fontId="2" fillId="0" borderId="45" xfId="0" applyNumberFormat="1" applyFont="1" applyBorder="1" applyAlignment="1">
      <alignment horizontal="center" vertical="center"/>
    </xf>
    <xf numFmtId="2" fontId="2" fillId="0" borderId="40" xfId="0" applyNumberFormat="1" applyFont="1" applyBorder="1" applyAlignment="1">
      <alignment horizontal="center" vertical="center"/>
    </xf>
    <xf numFmtId="2" fontId="2" fillId="0" borderId="46" xfId="0" applyNumberFormat="1" applyFont="1" applyBorder="1" applyAlignment="1">
      <alignment horizontal="center" vertical="center"/>
    </xf>
    <xf numFmtId="0" fontId="2" fillId="3" borderId="0" xfId="0" applyFont="1" applyFill="1" applyAlignment="1">
      <alignment horizontal="center"/>
    </xf>
    <xf numFmtId="164" fontId="2" fillId="0" borderId="27" xfId="0" applyNumberFormat="1" applyFont="1" applyBorder="1"/>
    <xf numFmtId="0" fontId="37" fillId="0" borderId="0" xfId="0" applyFont="1" applyFill="1"/>
    <xf numFmtId="1" fontId="9" fillId="5" borderId="3" xfId="0" applyNumberFormat="1" applyFont="1" applyFill="1" applyBorder="1" applyAlignment="1">
      <alignment horizontal="center" vertical="center" wrapText="1"/>
    </xf>
    <xf numFmtId="0" fontId="25" fillId="6" borderId="21" xfId="0" applyFont="1" applyFill="1" applyBorder="1" applyAlignment="1">
      <alignment horizontal="center"/>
    </xf>
    <xf numFmtId="0" fontId="6" fillId="2" borderId="41" xfId="0" applyFont="1" applyFill="1" applyBorder="1" applyAlignment="1">
      <alignment horizontal="center" wrapText="1"/>
    </xf>
    <xf numFmtId="0" fontId="6" fillId="2" borderId="42" xfId="0" applyFont="1" applyFill="1" applyBorder="1" applyAlignment="1">
      <alignment horizontal="center" wrapText="1"/>
    </xf>
    <xf numFmtId="0" fontId="6" fillId="2" borderId="43" xfId="0" applyFont="1" applyFill="1" applyBorder="1" applyAlignment="1">
      <alignment horizontal="center" wrapText="1"/>
    </xf>
    <xf numFmtId="0" fontId="6" fillId="0" borderId="0" xfId="0" applyFont="1" applyFill="1" applyBorder="1" applyAlignment="1">
      <alignment wrapText="1"/>
    </xf>
    <xf numFmtId="0" fontId="2" fillId="0" borderId="49" xfId="0" applyFont="1" applyBorder="1"/>
    <xf numFmtId="0" fontId="2" fillId="0" borderId="51" xfId="0" applyFont="1" applyBorder="1" applyAlignment="1">
      <alignment wrapText="1"/>
    </xf>
    <xf numFmtId="0" fontId="2" fillId="0" borderId="50" xfId="0" applyFont="1" applyFill="1" applyBorder="1"/>
    <xf numFmtId="2" fontId="24" fillId="0" borderId="0" xfId="0" applyNumberFormat="1" applyFont="1" applyFill="1" applyBorder="1" applyAlignment="1">
      <alignment horizontal="center" vertical="center" wrapText="1"/>
    </xf>
    <xf numFmtId="2" fontId="2" fillId="0" borderId="52" xfId="0" applyNumberFormat="1" applyFont="1" applyBorder="1"/>
    <xf numFmtId="0" fontId="2" fillId="0" borderId="54" xfId="0" applyFont="1" applyFill="1" applyBorder="1" applyAlignment="1">
      <alignment wrapText="1"/>
    </xf>
    <xf numFmtId="0" fontId="2" fillId="0" borderId="52" xfId="0" applyFont="1" applyFill="1" applyBorder="1" applyAlignment="1">
      <alignment horizontal="right"/>
    </xf>
    <xf numFmtId="2" fontId="2" fillId="5" borderId="54" xfId="0" applyNumberFormat="1" applyFont="1" applyFill="1" applyBorder="1"/>
    <xf numFmtId="2" fontId="2" fillId="5" borderId="54" xfId="0" applyNumberFormat="1" applyFont="1" applyFill="1" applyBorder="1" applyAlignment="1">
      <alignment wrapText="1"/>
    </xf>
    <xf numFmtId="2" fontId="2" fillId="0" borderId="52" xfId="0" applyNumberFormat="1" applyFont="1" applyFill="1" applyBorder="1" applyAlignment="1">
      <alignment wrapText="1"/>
    </xf>
    <xf numFmtId="0" fontId="6" fillId="2" borderId="1" xfId="0" applyFont="1" applyFill="1" applyBorder="1" applyAlignment="1">
      <alignment horizontal="right"/>
    </xf>
    <xf numFmtId="0" fontId="6" fillId="2" borderId="2" xfId="0" applyFont="1" applyFill="1" applyBorder="1" applyAlignment="1">
      <alignment horizontal="right"/>
    </xf>
    <xf numFmtId="0" fontId="5" fillId="5" borderId="1" xfId="0" applyFont="1" applyFill="1" applyBorder="1"/>
    <xf numFmtId="0" fontId="2" fillId="5" borderId="2" xfId="0" applyFont="1" applyFill="1" applyBorder="1"/>
    <xf numFmtId="0" fontId="28" fillId="5" borderId="57" xfId="0" applyFont="1" applyFill="1" applyBorder="1" applyAlignment="1">
      <alignment horizontal="right"/>
    </xf>
    <xf numFmtId="0" fontId="1" fillId="5" borderId="58" xfId="0" applyFont="1" applyFill="1" applyBorder="1"/>
    <xf numFmtId="0" fontId="10" fillId="2" borderId="1" xfId="0" applyFont="1" applyFill="1" applyBorder="1"/>
    <xf numFmtId="0" fontId="10" fillId="2" borderId="48" xfId="0" applyFont="1" applyFill="1" applyBorder="1"/>
    <xf numFmtId="0" fontId="10" fillId="2" borderId="50" xfId="0" applyFont="1" applyFill="1" applyBorder="1" applyAlignment="1">
      <alignment wrapText="1"/>
    </xf>
    <xf numFmtId="0" fontId="10" fillId="2" borderId="56" xfId="0" applyFont="1" applyFill="1" applyBorder="1" applyAlignment="1">
      <alignment wrapText="1"/>
    </xf>
    <xf numFmtId="0" fontId="2" fillId="0" borderId="59" xfId="0" applyFont="1" applyFill="1" applyBorder="1" applyAlignment="1">
      <alignment horizontal="right"/>
    </xf>
    <xf numFmtId="2" fontId="2" fillId="5" borderId="60" xfId="0" applyNumberFormat="1" applyFont="1" applyFill="1" applyBorder="1" applyAlignment="1">
      <alignment wrapText="1"/>
    </xf>
    <xf numFmtId="2" fontId="2" fillId="0" borderId="59" xfId="0" applyNumberFormat="1" applyFont="1" applyBorder="1" applyAlignment="1">
      <alignment wrapText="1"/>
    </xf>
    <xf numFmtId="0" fontId="39" fillId="0" borderId="0" xfId="0" applyFont="1" applyFill="1"/>
    <xf numFmtId="0" fontId="40" fillId="0" borderId="0" xfId="0" applyFont="1" applyAlignment="1">
      <alignment wrapText="1"/>
    </xf>
    <xf numFmtId="2" fontId="0" fillId="0" borderId="0" xfId="0" applyNumberFormat="1"/>
    <xf numFmtId="0" fontId="2" fillId="0" borderId="0" xfId="0" applyFont="1" applyFill="1" applyAlignment="1">
      <alignment horizontal="center"/>
    </xf>
    <xf numFmtId="0" fontId="28" fillId="0" borderId="0" xfId="0" applyFont="1" applyFill="1"/>
    <xf numFmtId="0" fontId="39" fillId="6" borderId="0" xfId="0" applyFont="1" applyFill="1"/>
    <xf numFmtId="0" fontId="41" fillId="0" borderId="0" xfId="0" applyFont="1"/>
    <xf numFmtId="0" fontId="5" fillId="0" borderId="0" xfId="0" applyFont="1" applyFill="1"/>
    <xf numFmtId="0" fontId="30" fillId="0" borderId="3" xfId="0" applyFont="1" applyFill="1" applyBorder="1" applyAlignment="1">
      <alignment vertical="center"/>
    </xf>
    <xf numFmtId="0" fontId="30" fillId="0" borderId="3" xfId="0" applyFont="1" applyFill="1" applyBorder="1" applyAlignment="1">
      <alignment vertical="center" wrapText="1"/>
    </xf>
    <xf numFmtId="0" fontId="41" fillId="0" borderId="0" xfId="0" applyFont="1" applyAlignment="1">
      <alignment vertical="center"/>
    </xf>
    <xf numFmtId="0" fontId="43" fillId="0" borderId="3" xfId="0" applyFont="1" applyFill="1" applyBorder="1" applyAlignment="1">
      <alignment vertical="center" wrapText="1"/>
    </xf>
    <xf numFmtId="0" fontId="30" fillId="0" borderId="0" xfId="0" applyFont="1"/>
    <xf numFmtId="0" fontId="2" fillId="0" borderId="61" xfId="0" applyFont="1" applyBorder="1"/>
    <xf numFmtId="0" fontId="28" fillId="7" borderId="61" xfId="0" applyFont="1" applyFill="1" applyBorder="1"/>
    <xf numFmtId="0" fontId="1" fillId="0" borderId="0" xfId="0" applyFont="1" applyFill="1" applyAlignment="1">
      <alignment horizontal="left"/>
    </xf>
    <xf numFmtId="0" fontId="2" fillId="0" borderId="0" xfId="0" applyFont="1" applyFill="1" applyAlignment="1">
      <alignment horizontal="left"/>
    </xf>
    <xf numFmtId="0" fontId="30" fillId="5" borderId="3"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3" fillId="5" borderId="10" xfId="0" applyFont="1" applyFill="1" applyBorder="1" applyAlignment="1">
      <alignment horizontal="center" vertical="center" wrapText="1"/>
    </xf>
    <xf numFmtId="0" fontId="41" fillId="5" borderId="3" xfId="0" applyFont="1" applyFill="1" applyBorder="1" applyAlignment="1">
      <alignment horizontal="center"/>
    </xf>
    <xf numFmtId="0" fontId="22" fillId="5" borderId="3" xfId="0" applyFont="1" applyFill="1" applyBorder="1" applyAlignment="1">
      <alignment horizontal="center" vertical="center" wrapText="1"/>
    </xf>
    <xf numFmtId="0" fontId="22" fillId="8" borderId="3" xfId="0" applyFont="1" applyFill="1" applyBorder="1" applyAlignment="1">
      <alignment horizontal="center" vertical="center" wrapText="1"/>
    </xf>
    <xf numFmtId="0" fontId="42" fillId="8" borderId="3"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24" fillId="5" borderId="34" xfId="0" applyFont="1" applyFill="1" applyBorder="1" applyAlignment="1">
      <alignment horizontal="center" vertical="center" wrapText="1"/>
    </xf>
    <xf numFmtId="165" fontId="2" fillId="0" borderId="39" xfId="0" applyNumberFormat="1" applyFont="1" applyBorder="1" applyAlignment="1">
      <alignment horizontal="center" vertical="center"/>
    </xf>
    <xf numFmtId="165" fontId="2" fillId="0" borderId="12" xfId="0" applyNumberFormat="1" applyFont="1" applyBorder="1" applyAlignment="1">
      <alignment horizontal="center" vertical="center"/>
    </xf>
    <xf numFmtId="0" fontId="45" fillId="0" borderId="0" xfId="3" applyFont="1"/>
    <xf numFmtId="0" fontId="46" fillId="0" borderId="0" xfId="3" applyFont="1"/>
    <xf numFmtId="0" fontId="14" fillId="0" borderId="0" xfId="3" applyFont="1" applyAlignment="1"/>
    <xf numFmtId="0" fontId="15" fillId="0" borderId="0" xfId="3" applyFont="1" applyFill="1" applyAlignment="1">
      <alignment horizontal="center"/>
    </xf>
    <xf numFmtId="0" fontId="15" fillId="0" borderId="0" xfId="3" applyFont="1" applyAlignment="1"/>
    <xf numFmtId="0" fontId="16" fillId="0" borderId="0" xfId="3" applyFont="1" applyAlignment="1">
      <alignment horizontal="center"/>
    </xf>
    <xf numFmtId="0" fontId="14" fillId="0" borderId="0" xfId="3" applyFont="1" applyBorder="1" applyAlignment="1">
      <alignment horizontal="center" vertical="center" wrapText="1"/>
    </xf>
    <xf numFmtId="0" fontId="14" fillId="0" borderId="0" xfId="3" applyFont="1" applyBorder="1" applyAlignment="1">
      <alignment horizontal="center" vertical="top" wrapText="1"/>
    </xf>
    <xf numFmtId="10" fontId="18" fillId="0" borderId="0" xfId="3" applyNumberFormat="1" applyFont="1" applyBorder="1" applyAlignment="1">
      <alignment horizontal="center"/>
    </xf>
    <xf numFmtId="10" fontId="18" fillId="0" borderId="0" xfId="3" applyNumberFormat="1" applyFont="1" applyBorder="1" applyAlignment="1">
      <alignment horizontal="left"/>
    </xf>
    <xf numFmtId="0" fontId="47" fillId="0" borderId="0" xfId="3" applyFont="1" applyAlignment="1">
      <alignment horizontal="center"/>
    </xf>
    <xf numFmtId="0" fontId="45" fillId="4" borderId="3" xfId="3" applyFont="1" applyFill="1" applyBorder="1" applyAlignment="1">
      <alignment horizontal="center" vertical="center"/>
    </xf>
    <xf numFmtId="0" fontId="45" fillId="0" borderId="0" xfId="3" applyFont="1" applyFill="1"/>
    <xf numFmtId="2" fontId="47" fillId="0" borderId="3" xfId="3" applyNumberFormat="1" applyFont="1" applyFill="1" applyBorder="1" applyAlignment="1">
      <alignment horizontal="center" vertical="center"/>
    </xf>
    <xf numFmtId="0" fontId="45" fillId="0" borderId="3" xfId="3" applyFont="1" applyFill="1" applyBorder="1" applyAlignment="1">
      <alignment horizontal="center" vertical="center"/>
    </xf>
    <xf numFmtId="0" fontId="48" fillId="0" borderId="3" xfId="3" applyFont="1" applyFill="1" applyBorder="1" applyAlignment="1">
      <alignment horizontal="center" vertical="center"/>
    </xf>
    <xf numFmtId="0" fontId="45" fillId="0" borderId="3" xfId="3" applyFont="1" applyBorder="1" applyAlignment="1">
      <alignment vertical="center"/>
    </xf>
    <xf numFmtId="2" fontId="47" fillId="4" borderId="3" xfId="3" applyNumberFormat="1" applyFont="1" applyFill="1" applyBorder="1" applyAlignment="1">
      <alignment horizontal="center"/>
    </xf>
    <xf numFmtId="0" fontId="19" fillId="0" borderId="0" xfId="3" applyFont="1" applyFill="1" applyBorder="1" applyAlignment="1">
      <alignment horizontal="left"/>
    </xf>
    <xf numFmtId="0" fontId="20" fillId="0" borderId="0" xfId="3" applyFont="1" applyFill="1" applyBorder="1"/>
    <xf numFmtId="2" fontId="20" fillId="0" borderId="0" xfId="3" applyNumberFormat="1" applyFont="1" applyFill="1" applyBorder="1" applyAlignment="1">
      <alignment horizontal="center"/>
    </xf>
    <xf numFmtId="0" fontId="20" fillId="0" borderId="0" xfId="3" applyFont="1" applyBorder="1" applyAlignment="1">
      <alignment horizontal="center"/>
    </xf>
    <xf numFmtId="0" fontId="20" fillId="0" borderId="0" xfId="3" applyFont="1" applyFill="1" applyBorder="1" applyAlignment="1">
      <alignment horizontal="center"/>
    </xf>
    <xf numFmtId="0" fontId="44" fillId="0" borderId="0" xfId="3"/>
    <xf numFmtId="0" fontId="44" fillId="0" borderId="0" xfId="3" applyFill="1" applyBorder="1"/>
    <xf numFmtId="0" fontId="44" fillId="0" borderId="5" xfId="3" applyFill="1" applyBorder="1"/>
    <xf numFmtId="0" fontId="44" fillId="0" borderId="0" xfId="3" applyFill="1"/>
    <xf numFmtId="0" fontId="14" fillId="0" borderId="0" xfId="3" applyFont="1" applyFill="1" applyBorder="1" applyAlignment="1"/>
    <xf numFmtId="0" fontId="21" fillId="0" borderId="0" xfId="3" applyFont="1" applyBorder="1" applyAlignment="1">
      <alignment vertical="top" wrapText="1"/>
    </xf>
    <xf numFmtId="0" fontId="44" fillId="0" borderId="0" xfId="3" applyBorder="1"/>
    <xf numFmtId="0" fontId="44" fillId="0" borderId="0" xfId="3" applyBorder="1" applyAlignment="1"/>
    <xf numFmtId="0" fontId="44" fillId="0" borderId="0" xfId="3" applyBorder="1" applyAlignment="1">
      <alignment wrapText="1"/>
    </xf>
    <xf numFmtId="0" fontId="50" fillId="0" borderId="34" xfId="0" applyFont="1" applyFill="1" applyBorder="1" applyAlignment="1">
      <alignment horizontal="center" vertical="center" wrapText="1"/>
    </xf>
    <xf numFmtId="0" fontId="41" fillId="0" borderId="0" xfId="0" applyFont="1" applyAlignment="1">
      <alignment horizontal="left"/>
    </xf>
    <xf numFmtId="0" fontId="0" fillId="0" borderId="65" xfId="0" applyBorder="1"/>
    <xf numFmtId="0" fontId="25" fillId="6" borderId="57" xfId="0" applyFont="1" applyFill="1" applyBorder="1" applyAlignment="1">
      <alignment horizontal="center" vertical="center" wrapText="1"/>
    </xf>
    <xf numFmtId="2" fontId="25" fillId="6" borderId="57" xfId="0" applyNumberFormat="1" applyFont="1" applyFill="1" applyBorder="1" applyAlignment="1">
      <alignment horizontal="right" vertical="center"/>
    </xf>
    <xf numFmtId="2" fontId="25" fillId="6" borderId="67" xfId="0" applyNumberFormat="1" applyFont="1" applyFill="1" applyBorder="1" applyAlignment="1">
      <alignment horizontal="right" vertical="center"/>
    </xf>
    <xf numFmtId="2" fontId="25" fillId="6" borderId="68" xfId="0" applyNumberFormat="1" applyFont="1" applyFill="1" applyBorder="1" applyAlignment="1">
      <alignment horizontal="right" vertical="center"/>
    </xf>
    <xf numFmtId="0" fontId="6" fillId="2" borderId="72" xfId="0" applyFont="1" applyFill="1" applyBorder="1" applyAlignment="1">
      <alignment horizontal="center" vertical="center" wrapText="1"/>
    </xf>
    <xf numFmtId="0" fontId="6" fillId="2" borderId="73" xfId="0" applyFont="1" applyFill="1" applyBorder="1" applyAlignment="1">
      <alignment horizontal="center" vertical="center" wrapText="1"/>
    </xf>
    <xf numFmtId="0" fontId="6" fillId="2" borderId="76" xfId="0" applyFont="1" applyFill="1" applyBorder="1" applyAlignment="1">
      <alignment horizontal="center" vertical="center" wrapText="1"/>
    </xf>
    <xf numFmtId="0" fontId="6" fillId="2" borderId="77" xfId="0" applyFont="1" applyFill="1" applyBorder="1" applyAlignment="1">
      <alignment horizontal="center" vertical="center" wrapText="1"/>
    </xf>
    <xf numFmtId="0" fontId="5" fillId="0" borderId="78" xfId="0" applyFont="1" applyFill="1" applyBorder="1" applyAlignment="1">
      <alignment horizontal="center" wrapText="1"/>
    </xf>
    <xf numFmtId="2" fontId="2" fillId="5" borderId="79" xfId="0" applyNumberFormat="1" applyFont="1" applyFill="1" applyBorder="1" applyAlignment="1">
      <alignment wrapText="1"/>
    </xf>
    <xf numFmtId="0" fontId="5" fillId="0" borderId="80" xfId="0" applyFont="1" applyFill="1" applyBorder="1" applyAlignment="1">
      <alignment horizontal="center" wrapText="1"/>
    </xf>
    <xf numFmtId="2" fontId="2" fillId="5" borderId="81" xfId="0" applyNumberFormat="1" applyFont="1" applyFill="1" applyBorder="1" applyAlignment="1">
      <alignment wrapText="1"/>
    </xf>
    <xf numFmtId="0" fontId="5" fillId="0" borderId="80" xfId="0" applyFont="1" applyFill="1" applyBorder="1" applyAlignment="1">
      <alignment horizontal="center"/>
    </xf>
    <xf numFmtId="0" fontId="5" fillId="0" borderId="82" xfId="0" applyFont="1" applyFill="1" applyBorder="1" applyAlignment="1">
      <alignment horizontal="center" wrapText="1"/>
    </xf>
    <xf numFmtId="2" fontId="2" fillId="5" borderId="83" xfId="0" applyNumberFormat="1" applyFont="1" applyFill="1" applyBorder="1" applyAlignment="1">
      <alignment wrapText="1"/>
    </xf>
    <xf numFmtId="2" fontId="2" fillId="5" borderId="84" xfId="0" applyNumberFormat="1" applyFont="1" applyFill="1" applyBorder="1" applyAlignment="1">
      <alignment wrapText="1"/>
    </xf>
    <xf numFmtId="2" fontId="2" fillId="5" borderId="81" xfId="0" applyNumberFormat="1" applyFont="1" applyFill="1" applyBorder="1"/>
    <xf numFmtId="0" fontId="0" fillId="3" borderId="81" xfId="0" applyFill="1" applyBorder="1"/>
    <xf numFmtId="0" fontId="5" fillId="0" borderId="85" xfId="0" applyFont="1" applyFill="1" applyBorder="1" applyAlignment="1">
      <alignment horizontal="center"/>
    </xf>
    <xf numFmtId="2" fontId="2" fillId="5" borderId="86" xfId="0" applyNumberFormat="1" applyFont="1" applyFill="1" applyBorder="1"/>
    <xf numFmtId="0" fontId="8" fillId="5" borderId="87" xfId="0" applyFont="1" applyFill="1" applyBorder="1" applyAlignment="1">
      <alignment horizontal="center" vertical="center" wrapText="1"/>
    </xf>
    <xf numFmtId="2" fontId="8" fillId="5" borderId="88" xfId="0" applyNumberFormat="1" applyFont="1" applyFill="1" applyBorder="1" applyAlignment="1">
      <alignment horizontal="right" vertical="center"/>
    </xf>
    <xf numFmtId="2" fontId="8" fillId="5" borderId="89" xfId="0" applyNumberFormat="1" applyFont="1" applyFill="1" applyBorder="1" applyAlignment="1">
      <alignment horizontal="right" vertical="center"/>
    </xf>
    <xf numFmtId="2" fontId="8" fillId="5" borderId="90" xfId="0" applyNumberFormat="1" applyFont="1" applyFill="1" applyBorder="1" applyAlignment="1">
      <alignment horizontal="right" vertical="center"/>
    </xf>
    <xf numFmtId="2" fontId="45" fillId="0" borderId="0" xfId="3" applyNumberFormat="1" applyFont="1" applyFill="1" applyBorder="1" applyAlignment="1">
      <alignment horizontal="center" vertical="center"/>
    </xf>
    <xf numFmtId="0" fontId="45" fillId="0" borderId="3" xfId="3" applyFont="1" applyBorder="1" applyAlignment="1">
      <alignment horizontal="center" vertical="center"/>
    </xf>
    <xf numFmtId="0" fontId="45" fillId="0" borderId="3" xfId="3" applyFont="1" applyBorder="1" applyAlignment="1" applyProtection="1">
      <alignment horizontal="center" vertical="center"/>
      <protection locked="0"/>
    </xf>
    <xf numFmtId="2" fontId="47" fillId="0" borderId="3" xfId="3" applyNumberFormat="1" applyFont="1" applyFill="1" applyBorder="1" applyAlignment="1" applyProtection="1">
      <alignment horizontal="center" vertical="center"/>
      <protection locked="0"/>
    </xf>
    <xf numFmtId="0" fontId="45" fillId="0" borderId="3" xfId="3" applyFont="1" applyFill="1" applyBorder="1" applyAlignment="1" applyProtection="1">
      <alignment horizontal="center" vertical="center"/>
      <protection locked="0"/>
    </xf>
    <xf numFmtId="0" fontId="45" fillId="0" borderId="3" xfId="3" applyFont="1" applyBorder="1" applyAlignment="1" applyProtection="1">
      <alignment vertical="center"/>
      <protection locked="0"/>
    </xf>
    <xf numFmtId="2" fontId="45" fillId="0" borderId="3" xfId="3" applyNumberFormat="1" applyFont="1" applyBorder="1" applyAlignment="1">
      <alignment horizontal="center" vertical="center"/>
    </xf>
    <xf numFmtId="0" fontId="47" fillId="4" borderId="3" xfId="3" applyFont="1" applyFill="1" applyBorder="1" applyAlignment="1">
      <alignment horizontal="center" vertical="center" wrapText="1"/>
    </xf>
    <xf numFmtId="0" fontId="15" fillId="0" borderId="0" xfId="3" applyFont="1" applyAlignment="1">
      <alignment horizontal="center"/>
    </xf>
    <xf numFmtId="0" fontId="45" fillId="0" borderId="0" xfId="3" applyFont="1" applyProtection="1"/>
    <xf numFmtId="0" fontId="46" fillId="0" borderId="0" xfId="3" applyFont="1" applyProtection="1"/>
    <xf numFmtId="0" fontId="14" fillId="0" borderId="0" xfId="3" applyFont="1" applyAlignment="1" applyProtection="1"/>
    <xf numFmtId="0" fontId="15" fillId="0" borderId="0" xfId="3" applyFont="1" applyFill="1" applyAlignment="1" applyProtection="1">
      <alignment horizontal="center"/>
    </xf>
    <xf numFmtId="0" fontId="15" fillId="0" borderId="0" xfId="3" applyFont="1" applyAlignment="1" applyProtection="1"/>
    <xf numFmtId="0" fontId="15" fillId="0" borderId="0" xfId="3" applyFont="1" applyAlignment="1" applyProtection="1">
      <alignment horizontal="center"/>
    </xf>
    <xf numFmtId="0" fontId="16" fillId="0" borderId="0" xfId="3" applyFont="1" applyAlignment="1" applyProtection="1">
      <alignment horizontal="center"/>
    </xf>
    <xf numFmtId="0" fontId="14" fillId="0" borderId="0" xfId="3" applyFont="1" applyBorder="1" applyAlignment="1" applyProtection="1">
      <alignment horizontal="center" vertical="center" wrapText="1"/>
    </xf>
    <xf numFmtId="0" fontId="14" fillId="0" borderId="0" xfId="3" applyFont="1" applyBorder="1" applyAlignment="1" applyProtection="1">
      <alignment horizontal="center" vertical="top" wrapText="1"/>
    </xf>
    <xf numFmtId="10" fontId="18" fillId="0" borderId="0" xfId="3" applyNumberFormat="1" applyFont="1" applyBorder="1" applyAlignment="1" applyProtection="1">
      <alignment horizontal="center"/>
    </xf>
    <xf numFmtId="10" fontId="18" fillId="0" borderId="0" xfId="3" applyNumberFormat="1" applyFont="1" applyBorder="1" applyAlignment="1" applyProtection="1">
      <alignment horizontal="left"/>
    </xf>
    <xf numFmtId="0" fontId="47" fillId="0" borderId="0" xfId="3" applyFont="1" applyAlignment="1" applyProtection="1">
      <alignment horizontal="center"/>
    </xf>
    <xf numFmtId="0" fontId="45" fillId="4" borderId="3" xfId="3" applyFont="1" applyFill="1" applyBorder="1" applyAlignment="1" applyProtection="1">
      <alignment horizontal="center" vertical="center"/>
    </xf>
    <xf numFmtId="0" fontId="47" fillId="4" borderId="3" xfId="3" applyFont="1" applyFill="1" applyBorder="1" applyAlignment="1" applyProtection="1">
      <alignment horizontal="center" vertical="center" wrapText="1"/>
    </xf>
    <xf numFmtId="0" fontId="45" fillId="0" borderId="0" xfId="3" applyFont="1" applyFill="1" applyProtection="1"/>
    <xf numFmtId="0" fontId="45" fillId="0" borderId="3" xfId="1" applyFont="1" applyBorder="1" applyAlignment="1" applyProtection="1">
      <alignment vertical="center"/>
      <protection locked="0"/>
    </xf>
    <xf numFmtId="0" fontId="50" fillId="0" borderId="3" xfId="1" applyFont="1" applyFill="1" applyBorder="1" applyAlignment="1" applyProtection="1">
      <alignment horizontal="center" vertical="center" wrapText="1"/>
      <protection locked="0"/>
    </xf>
    <xf numFmtId="2" fontId="45" fillId="0" borderId="3" xfId="3" applyNumberFormat="1" applyFont="1" applyBorder="1" applyAlignment="1" applyProtection="1">
      <alignment horizontal="center" vertical="center"/>
      <protection locked="0"/>
    </xf>
    <xf numFmtId="2" fontId="45" fillId="0" borderId="0" xfId="3" applyNumberFormat="1" applyFont="1" applyFill="1" applyBorder="1" applyAlignment="1" applyProtection="1">
      <alignment horizontal="center" vertical="center"/>
    </xf>
    <xf numFmtId="0" fontId="48" fillId="0" borderId="3" xfId="3" applyFont="1" applyFill="1" applyBorder="1" applyAlignment="1" applyProtection="1">
      <alignment horizontal="center" vertical="center"/>
      <protection locked="0"/>
    </xf>
    <xf numFmtId="2" fontId="47" fillId="4" borderId="3" xfId="3" applyNumberFormat="1" applyFont="1" applyFill="1" applyBorder="1" applyAlignment="1" applyProtection="1">
      <alignment horizontal="center"/>
    </xf>
    <xf numFmtId="0" fontId="19" fillId="0" borderId="0" xfId="3" applyFont="1" applyFill="1" applyBorder="1" applyAlignment="1" applyProtection="1">
      <alignment horizontal="left"/>
    </xf>
    <xf numFmtId="0" fontId="20" fillId="0" borderId="0" xfId="3" applyFont="1" applyFill="1" applyBorder="1" applyProtection="1"/>
    <xf numFmtId="2" fontId="20" fillId="0" borderId="0" xfId="3" applyNumberFormat="1" applyFont="1" applyFill="1" applyBorder="1" applyAlignment="1" applyProtection="1">
      <alignment horizontal="center"/>
    </xf>
    <xf numFmtId="0" fontId="20" fillId="0" borderId="0" xfId="3" applyFont="1" applyBorder="1" applyAlignment="1" applyProtection="1">
      <alignment horizontal="center"/>
    </xf>
    <xf numFmtId="0" fontId="20" fillId="0" borderId="0" xfId="3" applyFont="1" applyFill="1" applyBorder="1" applyAlignment="1" applyProtection="1">
      <alignment horizontal="center"/>
    </xf>
    <xf numFmtId="0" fontId="19" fillId="0" borderId="0" xfId="3" applyFont="1" applyFill="1" applyBorder="1" applyAlignment="1" applyProtection="1">
      <alignment horizontal="left" wrapText="1"/>
    </xf>
    <xf numFmtId="0" fontId="44" fillId="0" borderId="0" xfId="3" applyProtection="1"/>
    <xf numFmtId="0" fontId="44" fillId="0" borderId="0" xfId="3" applyFill="1" applyBorder="1" applyProtection="1"/>
    <xf numFmtId="0" fontId="44" fillId="0" borderId="5" xfId="3" applyFill="1" applyBorder="1" applyProtection="1"/>
    <xf numFmtId="0" fontId="44" fillId="0" borderId="0" xfId="3" applyFill="1" applyProtection="1"/>
    <xf numFmtId="0" fontId="14" fillId="0" borderId="0" xfId="3" applyFont="1" applyFill="1" applyBorder="1" applyAlignment="1" applyProtection="1"/>
    <xf numFmtId="0" fontId="21" fillId="0" borderId="0" xfId="3" applyFont="1" applyBorder="1" applyAlignment="1" applyProtection="1">
      <alignment vertical="top" wrapText="1"/>
    </xf>
    <xf numFmtId="0" fontId="44" fillId="0" borderId="0" xfId="3" applyBorder="1" applyProtection="1"/>
    <xf numFmtId="0" fontId="44" fillId="0" borderId="0" xfId="3" applyBorder="1" applyAlignment="1" applyProtection="1"/>
    <xf numFmtId="0" fontId="44" fillId="0" borderId="0" xfId="3" applyBorder="1" applyAlignment="1" applyProtection="1">
      <alignment wrapText="1"/>
    </xf>
    <xf numFmtId="0" fontId="45" fillId="0" borderId="3" xfId="1" applyFont="1" applyBorder="1" applyAlignment="1">
      <alignment vertical="center"/>
    </xf>
    <xf numFmtId="0" fontId="50" fillId="0" borderId="3" xfId="1" applyFont="1" applyFill="1" applyBorder="1" applyAlignment="1">
      <alignment horizontal="center" vertical="center" wrapText="1"/>
    </xf>
    <xf numFmtId="0" fontId="19" fillId="0" borderId="0" xfId="3" applyFont="1" applyFill="1" applyBorder="1" applyAlignment="1">
      <alignment horizontal="left" wrapText="1"/>
    </xf>
    <xf numFmtId="0" fontId="6" fillId="2" borderId="3" xfId="0" applyFont="1" applyFill="1" applyBorder="1" applyAlignment="1">
      <alignment horizontal="center" vertical="center"/>
    </xf>
    <xf numFmtId="0" fontId="12" fillId="6" borderId="11" xfId="0" applyFont="1" applyFill="1" applyBorder="1" applyAlignment="1">
      <alignment horizontal="left" vertical="center"/>
    </xf>
    <xf numFmtId="0" fontId="12" fillId="6" borderId="64" xfId="0" applyFont="1" applyFill="1" applyBorder="1" applyAlignment="1">
      <alignment horizontal="left" vertical="center"/>
    </xf>
    <xf numFmtId="0" fontId="12" fillId="6" borderId="8" xfId="0" applyFont="1" applyFill="1" applyBorder="1" applyAlignment="1">
      <alignment horizontal="left" vertical="center"/>
    </xf>
    <xf numFmtId="0" fontId="11" fillId="0" borderId="3" xfId="0" applyFont="1" applyBorder="1" applyAlignment="1">
      <alignment horizontal="left" vertical="center" wrapText="1"/>
    </xf>
    <xf numFmtId="0" fontId="11" fillId="0" borderId="3" xfId="0" applyFont="1" applyBorder="1" applyAlignment="1">
      <alignment horizontal="left" vertical="center"/>
    </xf>
    <xf numFmtId="0" fontId="54" fillId="0" borderId="3" xfId="0" applyFont="1" applyBorder="1" applyAlignment="1">
      <alignment horizontal="left" vertical="center" wrapText="1"/>
    </xf>
    <xf numFmtId="0" fontId="52" fillId="0" borderId="11" xfId="0" applyFont="1" applyBorder="1" applyAlignment="1">
      <alignment vertical="center" wrapText="1"/>
    </xf>
    <xf numFmtId="0" fontId="53" fillId="0" borderId="64" xfId="0" applyFont="1" applyBorder="1" applyAlignment="1">
      <alignment vertical="center" wrapText="1"/>
    </xf>
    <xf numFmtId="0" fontId="53" fillId="0" borderId="8" xfId="0" applyFont="1" applyBorder="1" applyAlignment="1">
      <alignment vertical="center" wrapText="1"/>
    </xf>
    <xf numFmtId="0" fontId="2" fillId="0" borderId="0" xfId="0" applyFont="1" applyAlignment="1">
      <alignment horizontal="left"/>
    </xf>
    <xf numFmtId="0" fontId="22" fillId="5" borderId="9"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42" fillId="5" borderId="9"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28" fillId="6" borderId="11" xfId="0" applyFont="1" applyFill="1" applyBorder="1" applyAlignment="1">
      <alignment horizontal="left" wrapText="1"/>
    </xf>
    <xf numFmtId="0" fontId="28" fillId="6" borderId="8" xfId="0" applyFont="1" applyFill="1" applyBorder="1" applyAlignment="1">
      <alignment horizontal="left" wrapText="1"/>
    </xf>
    <xf numFmtId="0" fontId="6" fillId="2" borderId="61" xfId="0" applyFont="1" applyFill="1" applyBorder="1" applyAlignment="1">
      <alignment horizontal="left" wrapText="1"/>
    </xf>
    <xf numFmtId="0" fontId="6" fillId="2" borderId="61" xfId="0" applyFont="1" applyFill="1" applyBorder="1" applyAlignment="1">
      <alignment horizontal="left"/>
    </xf>
    <xf numFmtId="0" fontId="2" fillId="0" borderId="0" xfId="0" applyFont="1" applyAlignment="1">
      <alignment wrapText="1"/>
    </xf>
    <xf numFmtId="0" fontId="0" fillId="0" borderId="0" xfId="0" applyAlignment="1">
      <alignment wrapText="1"/>
    </xf>
    <xf numFmtId="0" fontId="2" fillId="0" borderId="0" xfId="0" applyFont="1" applyFill="1" applyAlignment="1">
      <alignment wrapText="1"/>
    </xf>
    <xf numFmtId="0" fontId="25" fillId="6" borderId="66" xfId="0" applyFont="1" applyFill="1" applyBorder="1" applyAlignment="1">
      <alignment horizontal="center" vertical="center" wrapText="1"/>
    </xf>
    <xf numFmtId="0" fontId="25" fillId="6" borderId="57" xfId="0" applyFont="1" applyFill="1" applyBorder="1" applyAlignment="1">
      <alignment horizontal="center" vertical="center" wrapText="1"/>
    </xf>
    <xf numFmtId="0" fontId="25" fillId="6" borderId="20" xfId="0" applyFont="1" applyFill="1" applyBorder="1" applyAlignment="1">
      <alignment horizontal="center"/>
    </xf>
    <xf numFmtId="0" fontId="25" fillId="6" borderId="21" xfId="0" applyFont="1" applyFill="1" applyBorder="1" applyAlignment="1">
      <alignment horizontal="center"/>
    </xf>
    <xf numFmtId="0" fontId="2" fillId="0" borderId="13" xfId="0" applyFont="1" applyFill="1" applyBorder="1" applyAlignment="1">
      <alignment horizontal="left"/>
    </xf>
    <xf numFmtId="0" fontId="2" fillId="0" borderId="14" xfId="0" applyFont="1" applyFill="1" applyBorder="1" applyAlignment="1">
      <alignment horizontal="left"/>
    </xf>
    <xf numFmtId="0" fontId="2" fillId="0" borderId="19" xfId="0" applyFont="1" applyFill="1" applyBorder="1" applyAlignment="1">
      <alignment horizontal="left"/>
    </xf>
    <xf numFmtId="0" fontId="2" fillId="0" borderId="29" xfId="0" applyFont="1" applyFill="1" applyBorder="1" applyAlignment="1">
      <alignment horizontal="left"/>
    </xf>
    <xf numFmtId="0" fontId="2" fillId="0" borderId="18" xfId="0" applyFont="1" applyFill="1" applyBorder="1" applyAlignment="1">
      <alignment horizontal="left"/>
    </xf>
    <xf numFmtId="0" fontId="2" fillId="0" borderId="15" xfId="0" applyFont="1" applyFill="1" applyBorder="1" applyAlignment="1">
      <alignment horizontal="left"/>
    </xf>
    <xf numFmtId="0" fontId="8" fillId="5" borderId="69" xfId="0" applyFont="1" applyFill="1" applyBorder="1" applyAlignment="1">
      <alignment horizontal="center" vertical="center" wrapText="1"/>
    </xf>
    <xf numFmtId="0" fontId="8" fillId="5" borderId="70" xfId="0" applyFont="1" applyFill="1" applyBorder="1" applyAlignment="1">
      <alignment horizontal="center" vertical="center" wrapText="1"/>
    </xf>
    <xf numFmtId="0" fontId="8" fillId="5" borderId="71" xfId="0" applyFont="1" applyFill="1" applyBorder="1" applyAlignment="1">
      <alignment horizontal="center" vertical="center" wrapText="1"/>
    </xf>
    <xf numFmtId="0" fontId="2" fillId="0" borderId="55" xfId="0" applyFont="1" applyFill="1" applyBorder="1" applyAlignment="1">
      <alignment horizontal="left"/>
    </xf>
    <xf numFmtId="0" fontId="2" fillId="0" borderId="53" xfId="0" applyFont="1" applyFill="1" applyBorder="1" applyAlignment="1">
      <alignment horizontal="left"/>
    </xf>
    <xf numFmtId="0" fontId="2" fillId="0" borderId="31" xfId="0" applyFont="1" applyBorder="1" applyAlignment="1">
      <alignment horizontal="left"/>
    </xf>
    <xf numFmtId="0" fontId="2" fillId="0" borderId="32" xfId="0" applyFont="1" applyBorder="1" applyAlignment="1">
      <alignment horizontal="left"/>
    </xf>
    <xf numFmtId="0" fontId="32" fillId="2" borderId="0" xfId="0" applyFont="1" applyFill="1" applyBorder="1" applyAlignment="1">
      <alignment horizontal="center" vertical="center" wrapText="1"/>
    </xf>
    <xf numFmtId="0" fontId="6" fillId="2" borderId="74" xfId="0" applyFont="1" applyFill="1" applyBorder="1" applyAlignment="1">
      <alignment horizontal="center" vertical="center" wrapText="1"/>
    </xf>
    <xf numFmtId="0" fontId="6" fillId="2" borderId="75" xfId="0" applyFont="1" applyFill="1" applyBorder="1" applyAlignment="1">
      <alignment horizontal="center" vertical="center" wrapText="1"/>
    </xf>
    <xf numFmtId="0" fontId="2" fillId="0" borderId="31" xfId="0" applyFont="1" applyFill="1" applyBorder="1" applyAlignment="1">
      <alignment horizontal="left"/>
    </xf>
    <xf numFmtId="0" fontId="2" fillId="0" borderId="32" xfId="0" applyFont="1" applyFill="1" applyBorder="1" applyAlignment="1">
      <alignment horizontal="left"/>
    </xf>
    <xf numFmtId="0" fontId="30" fillId="0" borderId="11" xfId="0" applyFont="1" applyBorder="1" applyAlignment="1">
      <alignment horizontal="center" vertical="center"/>
    </xf>
    <xf numFmtId="0" fontId="30" fillId="0" borderId="8" xfId="0" applyFont="1" applyBorder="1" applyAlignment="1">
      <alignment horizontal="center" vertical="center"/>
    </xf>
    <xf numFmtId="0" fontId="1" fillId="6" borderId="0" xfId="0" applyFont="1" applyFill="1" applyAlignment="1">
      <alignment horizontal="left"/>
    </xf>
    <xf numFmtId="0" fontId="23" fillId="2" borderId="9"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47" fillId="4" borderId="11" xfId="3" applyFont="1" applyFill="1" applyBorder="1" applyAlignment="1">
      <alignment horizontal="right"/>
    </xf>
    <xf numFmtId="0" fontId="47" fillId="4" borderId="64" xfId="3" applyFont="1" applyFill="1" applyBorder="1" applyAlignment="1">
      <alignment horizontal="right"/>
    </xf>
    <xf numFmtId="0" fontId="47" fillId="4" borderId="8" xfId="3" applyFont="1" applyFill="1" applyBorder="1" applyAlignment="1">
      <alignment horizontal="right"/>
    </xf>
    <xf numFmtId="0" fontId="17" fillId="0" borderId="0" xfId="3" applyFont="1" applyBorder="1" applyAlignment="1">
      <alignment horizontal="left"/>
    </xf>
    <xf numFmtId="0" fontId="45" fillId="0" borderId="0" xfId="3" applyFont="1" applyBorder="1" applyAlignment="1" applyProtection="1">
      <alignment horizontal="left" vertical="center" wrapText="1"/>
    </xf>
    <xf numFmtId="0" fontId="49" fillId="0" borderId="0" xfId="3" applyFont="1" applyFill="1" applyBorder="1" applyAlignment="1">
      <alignment horizontal="center" wrapText="1"/>
    </xf>
    <xf numFmtId="0" fontId="15" fillId="3" borderId="6" xfId="3" applyFont="1" applyFill="1" applyBorder="1" applyAlignment="1">
      <alignment horizontal="left" vertical="center" wrapText="1"/>
    </xf>
    <xf numFmtId="0" fontId="15" fillId="3" borderId="7" xfId="3" applyFont="1" applyFill="1" applyBorder="1" applyAlignment="1">
      <alignment horizontal="left" vertical="center" wrapText="1"/>
    </xf>
    <xf numFmtId="0" fontId="15" fillId="0" borderId="62" xfId="3" applyFont="1" applyBorder="1" applyAlignment="1">
      <alignment horizontal="center" vertical="center" wrapText="1"/>
    </xf>
    <xf numFmtId="0" fontId="15" fillId="0" borderId="63" xfId="3" applyFont="1" applyBorder="1" applyAlignment="1">
      <alignment horizontal="center" vertical="center" wrapText="1"/>
    </xf>
    <xf numFmtId="0" fontId="17" fillId="0" borderId="0" xfId="3" applyFont="1" applyFill="1" applyBorder="1" applyAlignment="1">
      <alignment horizontal="left"/>
    </xf>
    <xf numFmtId="0" fontId="47" fillId="4" borderId="3" xfId="3" applyFont="1" applyFill="1" applyBorder="1" applyAlignment="1">
      <alignment horizontal="center" vertical="center" wrapText="1"/>
    </xf>
    <xf numFmtId="0" fontId="47" fillId="4" borderId="9" xfId="3" applyFont="1" applyFill="1" applyBorder="1" applyAlignment="1">
      <alignment horizontal="center" vertical="center" wrapText="1"/>
    </xf>
    <xf numFmtId="0" fontId="47" fillId="4" borderId="4" xfId="3" applyFont="1" applyFill="1" applyBorder="1" applyAlignment="1">
      <alignment horizontal="center" vertical="center" wrapText="1"/>
    </xf>
    <xf numFmtId="0" fontId="15" fillId="0" borderId="0" xfId="3" applyFont="1" applyAlignment="1">
      <alignment horizontal="center"/>
    </xf>
    <xf numFmtId="0" fontId="15" fillId="0" borderId="0" xfId="3" applyFont="1" applyFill="1" applyAlignment="1">
      <alignment horizontal="center" wrapText="1"/>
    </xf>
    <xf numFmtId="0" fontId="14" fillId="0" borderId="0" xfId="3" applyFont="1" applyAlignment="1">
      <alignment horizontal="center"/>
    </xf>
    <xf numFmtId="0" fontId="17" fillId="0" borderId="25" xfId="3" applyFont="1" applyBorder="1" applyAlignment="1">
      <alignment horizontal="left"/>
    </xf>
    <xf numFmtId="0" fontId="15" fillId="3" borderId="24" xfId="3" applyFont="1" applyFill="1" applyBorder="1" applyAlignment="1">
      <alignment horizontal="left" vertical="center" wrapText="1"/>
    </xf>
    <xf numFmtId="0" fontId="15" fillId="3" borderId="23" xfId="3" applyFont="1" applyFill="1" applyBorder="1" applyAlignment="1">
      <alignment horizontal="left" vertical="center" wrapText="1"/>
    </xf>
    <xf numFmtId="0" fontId="15" fillId="0" borderId="62" xfId="3" applyFont="1" applyBorder="1" applyAlignment="1">
      <alignment horizontal="center" vertical="center"/>
    </xf>
    <xf numFmtId="0" fontId="15" fillId="0" borderId="63" xfId="3" applyFont="1" applyBorder="1" applyAlignment="1">
      <alignment horizontal="center" vertical="center"/>
    </xf>
    <xf numFmtId="0" fontId="47" fillId="4" borderId="11" xfId="3" applyFont="1" applyFill="1" applyBorder="1" applyAlignment="1" applyProtection="1">
      <alignment horizontal="right"/>
    </xf>
    <xf numFmtId="0" fontId="47" fillId="4" borderId="64" xfId="3" applyFont="1" applyFill="1" applyBorder="1" applyAlignment="1" applyProtection="1">
      <alignment horizontal="right"/>
    </xf>
    <xf numFmtId="0" fontId="47" fillId="4" borderId="8" xfId="3" applyFont="1" applyFill="1" applyBorder="1" applyAlignment="1" applyProtection="1">
      <alignment horizontal="right"/>
    </xf>
    <xf numFmtId="0" fontId="17" fillId="0" borderId="0" xfId="3" applyFont="1" applyBorder="1" applyAlignment="1" applyProtection="1">
      <alignment horizontal="left"/>
    </xf>
    <xf numFmtId="0" fontId="49" fillId="0" borderId="0" xfId="3" applyFont="1" applyFill="1" applyBorder="1" applyAlignment="1" applyProtection="1">
      <alignment horizontal="center" wrapText="1"/>
    </xf>
    <xf numFmtId="0" fontId="15" fillId="3" borderId="6" xfId="3" applyFont="1" applyFill="1" applyBorder="1" applyAlignment="1" applyProtection="1">
      <alignment horizontal="left" vertical="center" wrapText="1"/>
    </xf>
    <xf numFmtId="0" fontId="15" fillId="3" borderId="7" xfId="3" applyFont="1" applyFill="1" applyBorder="1" applyAlignment="1" applyProtection="1">
      <alignment horizontal="left" vertical="center" wrapText="1"/>
    </xf>
    <xf numFmtId="0" fontId="15" fillId="0" borderId="62" xfId="3" applyFont="1" applyBorder="1" applyAlignment="1" applyProtection="1">
      <alignment horizontal="center" vertical="center" wrapText="1"/>
    </xf>
    <xf numFmtId="0" fontId="15" fillId="0" borderId="63" xfId="3" applyFont="1" applyBorder="1" applyAlignment="1" applyProtection="1">
      <alignment horizontal="center" vertical="center" wrapText="1"/>
    </xf>
    <xf numFmtId="0" fontId="17" fillId="0" borderId="0" xfId="3" applyFont="1" applyFill="1" applyBorder="1" applyAlignment="1" applyProtection="1">
      <alignment horizontal="left"/>
    </xf>
    <xf numFmtId="0" fontId="47" fillId="4" borderId="3" xfId="3" applyFont="1" applyFill="1" applyBorder="1" applyAlignment="1" applyProtection="1">
      <alignment horizontal="center" vertical="center" wrapText="1"/>
    </xf>
    <xf numFmtId="0" fontId="47" fillId="4" borderId="9" xfId="3" applyFont="1" applyFill="1" applyBorder="1" applyAlignment="1" applyProtection="1">
      <alignment horizontal="center" vertical="center" wrapText="1"/>
    </xf>
    <xf numFmtId="0" fontId="47" fillId="4" borderId="4" xfId="3" applyFont="1" applyFill="1" applyBorder="1" applyAlignment="1" applyProtection="1">
      <alignment horizontal="center" vertical="center" wrapText="1"/>
    </xf>
    <xf numFmtId="0" fontId="15" fillId="0" borderId="0" xfId="3" applyFont="1" applyAlignment="1" applyProtection="1">
      <alignment horizontal="center"/>
    </xf>
    <xf numFmtId="0" fontId="15" fillId="0" borderId="0" xfId="3" applyFont="1" applyFill="1" applyAlignment="1" applyProtection="1">
      <alignment horizontal="center" wrapText="1"/>
    </xf>
    <xf numFmtId="0" fontId="14" fillId="0" borderId="0" xfId="3" applyFont="1" applyAlignment="1" applyProtection="1">
      <alignment horizontal="center"/>
    </xf>
    <xf numFmtId="0" fontId="17" fillId="0" borderId="25" xfId="3" applyFont="1" applyBorder="1" applyAlignment="1" applyProtection="1">
      <alignment horizontal="left"/>
    </xf>
    <xf numFmtId="0" fontId="15" fillId="3" borderId="24" xfId="3" applyFont="1" applyFill="1" applyBorder="1" applyAlignment="1" applyProtection="1">
      <alignment horizontal="left" vertical="center" wrapText="1"/>
    </xf>
    <xf numFmtId="0" fontId="15" fillId="3" borderId="23" xfId="3" applyFont="1" applyFill="1" applyBorder="1" applyAlignment="1" applyProtection="1">
      <alignment horizontal="left" vertical="center" wrapText="1"/>
    </xf>
    <xf numFmtId="0" fontId="15" fillId="0" borderId="62" xfId="3" applyFont="1" applyBorder="1" applyAlignment="1" applyProtection="1">
      <alignment horizontal="center" vertical="center"/>
    </xf>
    <xf numFmtId="0" fontId="15" fillId="0" borderId="63" xfId="3" applyFont="1" applyBorder="1" applyAlignment="1" applyProtection="1">
      <alignment horizontal="center" vertical="center"/>
    </xf>
  </cellXfs>
  <cellStyles count="4">
    <cellStyle name="Hipersaitas" xfId="2" builtinId="8"/>
    <cellStyle name="Įprastas" xfId="0" builtinId="0"/>
    <cellStyle name="Įprastas 5" xfId="1"/>
    <cellStyle name="Normal 2" xfId="3"/>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40821</xdr:colOff>
      <xdr:row>3</xdr:row>
      <xdr:rowOff>108856</xdr:rowOff>
    </xdr:from>
    <xdr:to>
      <xdr:col>16</xdr:col>
      <xdr:colOff>95249</xdr:colOff>
      <xdr:row>42</xdr:row>
      <xdr:rowOff>40821</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rotWithShape="1">
        <a:blip xmlns:r="http://schemas.openxmlformats.org/officeDocument/2006/relationships" r:embed="rId1"/>
        <a:srcRect l="3635" t="12475" r="61507" b="8065"/>
        <a:stretch/>
      </xdr:blipFill>
      <xdr:spPr>
        <a:xfrm>
          <a:off x="40821" y="489856"/>
          <a:ext cx="9851571" cy="7361465"/>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314325</xdr:colOff>
      <xdr:row>32</xdr:row>
      <xdr:rowOff>142875</xdr:rowOff>
    </xdr:from>
    <xdr:to>
      <xdr:col>15</xdr:col>
      <xdr:colOff>485775</xdr:colOff>
      <xdr:row>36</xdr:row>
      <xdr:rowOff>123825</xdr:rowOff>
    </xdr:to>
    <xdr:sp macro="" textlink="">
      <xdr:nvSpPr>
        <xdr:cNvPr id="3" name="Rounded Rectangle 2">
          <a:extLst>
            <a:ext uri="{FF2B5EF4-FFF2-40B4-BE49-F238E27FC236}">
              <a16:creationId xmlns:a16="http://schemas.microsoft.com/office/drawing/2014/main" xmlns="" id="{00000000-0008-0000-0200-000003000000}"/>
            </a:ext>
          </a:extLst>
        </xdr:cNvPr>
        <xdr:cNvSpPr/>
      </xdr:nvSpPr>
      <xdr:spPr>
        <a:xfrm>
          <a:off x="314325" y="6429375"/>
          <a:ext cx="9315450" cy="742950"/>
        </a:xfrm>
        <a:prstGeom prst="roundRect">
          <a:avLst/>
        </a:prstGeom>
        <a:no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952500</xdr:colOff>
      <xdr:row>1</xdr:row>
      <xdr:rowOff>0</xdr:rowOff>
    </xdr:from>
    <xdr:to>
      <xdr:col>4</xdr:col>
      <xdr:colOff>816430</xdr:colOff>
      <xdr:row>7</xdr:row>
      <xdr:rowOff>95250</xdr:rowOff>
    </xdr:to>
    <xdr:pic>
      <xdr:nvPicPr>
        <xdr:cNvPr id="2" name="Picture 4" descr="http://www.esinvesticijos.lt/uploads/documents/images/%C5%BEenklai/zenklas_2015%2004%2013.jpg">
          <a:extLst>
            <a:ext uri="{FF2B5EF4-FFF2-40B4-BE49-F238E27FC236}">
              <a16:creationId xmlns:a16="http://schemas.microsoft.com/office/drawing/2014/main" xmlns="" id="{54D94C15-D6AD-4F85-BF50-A8A1262F7C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53125" y="161925"/>
          <a:ext cx="203563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952500</xdr:colOff>
      <xdr:row>2</xdr:row>
      <xdr:rowOff>0</xdr:rowOff>
    </xdr:from>
    <xdr:to>
      <xdr:col>4</xdr:col>
      <xdr:colOff>816430</xdr:colOff>
      <xdr:row>8</xdr:row>
      <xdr:rowOff>95251</xdr:rowOff>
    </xdr:to>
    <xdr:pic>
      <xdr:nvPicPr>
        <xdr:cNvPr id="2" name="Picture 4" descr="http://www.esinvesticijos.lt/uploads/documents/images/%C5%BEenklai/zenklas_2015%2004%2013.jpg">
          <a:extLst>
            <a:ext uri="{FF2B5EF4-FFF2-40B4-BE49-F238E27FC236}">
              <a16:creationId xmlns:a16="http://schemas.microsoft.com/office/drawing/2014/main" xmlns="" id="{938887A4-2413-4A8E-B709-ECB97E0B9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53125" y="361950"/>
          <a:ext cx="2035630" cy="1295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952500</xdr:colOff>
      <xdr:row>1</xdr:row>
      <xdr:rowOff>0</xdr:rowOff>
    </xdr:from>
    <xdr:to>
      <xdr:col>4</xdr:col>
      <xdr:colOff>816430</xdr:colOff>
      <xdr:row>7</xdr:row>
      <xdr:rowOff>133350</xdr:rowOff>
    </xdr:to>
    <xdr:pic>
      <xdr:nvPicPr>
        <xdr:cNvPr id="3" name="Picture 4" descr="http://www.esinvesticijos.lt/uploads/documents/images/%C5%BEenklai/zenklas_2015%2004%2013.jpg">
          <a:extLst>
            <a:ext uri="{FF2B5EF4-FFF2-40B4-BE49-F238E27FC236}">
              <a16:creationId xmlns:a16="http://schemas.microsoft.com/office/drawing/2014/main" xmlns="" id="{69939817-3C1F-4048-BBF1-58A55C7789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53125" y="161925"/>
          <a:ext cx="203563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Mes\LauraM\Public\2014-2020\Suvestin&#279;s%20pa&#382;ymos\DU%20pa&#382;yma%20vykdan&#269;ioj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žyma dėl DU "/>
    </sheetNames>
    <sheetDataSet>
      <sheetData sheetId="0">
        <row r="35">
          <cell r="D35" t="str">
            <v xml:space="preserve">Taip </v>
          </cell>
        </row>
        <row r="36">
          <cell r="D36" t="str">
            <v>Ne</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ec.europa.eu/programmes/erasmus-plus/documents/erasmus-plus-programme-guide_en.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9"/>
  <sheetViews>
    <sheetView zoomScale="88" zoomScaleNormal="88" workbookViewId="0">
      <selection activeCell="V13" sqref="V13"/>
    </sheetView>
  </sheetViews>
  <sheetFormatPr defaultRowHeight="15" x14ac:dyDescent="0.25"/>
  <cols>
    <col min="1" max="1" width="9.140625" style="39"/>
    <col min="2" max="2" width="9.140625" style="7"/>
  </cols>
  <sheetData>
    <row r="1" spans="1:34" x14ac:dyDescent="0.25">
      <c r="A1" s="255" t="s">
        <v>94</v>
      </c>
      <c r="B1" s="256"/>
      <c r="C1" s="256"/>
      <c r="D1" s="256"/>
      <c r="E1" s="256"/>
      <c r="F1" s="256"/>
      <c r="G1" s="256"/>
      <c r="H1" s="256"/>
      <c r="I1" s="256"/>
      <c r="J1" s="256"/>
      <c r="K1" s="256"/>
      <c r="L1" s="256"/>
      <c r="M1" s="256"/>
      <c r="N1" s="256"/>
      <c r="O1" s="256"/>
      <c r="P1" s="256"/>
      <c r="Q1" s="256"/>
      <c r="R1" s="257"/>
      <c r="S1" s="18"/>
      <c r="T1" s="18"/>
      <c r="U1" s="18"/>
      <c r="V1" s="18"/>
      <c r="W1" s="18"/>
      <c r="X1" s="18"/>
      <c r="Y1" s="18"/>
      <c r="Z1" s="18"/>
      <c r="AA1" s="18"/>
      <c r="AB1" s="18"/>
      <c r="AC1" s="18"/>
      <c r="AD1" s="18"/>
      <c r="AE1" s="18"/>
      <c r="AF1" s="18"/>
      <c r="AG1" s="18"/>
      <c r="AH1" s="18"/>
    </row>
    <row r="2" spans="1:34" s="181" customFormat="1" ht="15.75" customHeight="1" x14ac:dyDescent="0.25">
      <c r="A2" s="254" t="s">
        <v>10</v>
      </c>
      <c r="B2" s="258" t="s">
        <v>95</v>
      </c>
      <c r="C2" s="258"/>
      <c r="D2" s="258"/>
      <c r="E2" s="258"/>
      <c r="F2" s="258"/>
      <c r="G2" s="258"/>
      <c r="H2" s="258"/>
      <c r="I2" s="258"/>
      <c r="J2" s="258"/>
      <c r="K2" s="258"/>
      <c r="L2" s="258"/>
      <c r="M2" s="258"/>
      <c r="N2" s="258"/>
      <c r="O2" s="258"/>
      <c r="P2" s="258"/>
      <c r="Q2" s="258"/>
      <c r="R2" s="258"/>
      <c r="S2" s="18"/>
      <c r="T2" s="18"/>
      <c r="U2" s="18"/>
      <c r="V2" s="18"/>
      <c r="W2" s="18"/>
      <c r="X2" s="18"/>
      <c r="Y2" s="18"/>
      <c r="Z2" s="18"/>
      <c r="AA2" s="18"/>
      <c r="AB2" s="18"/>
      <c r="AC2" s="18"/>
      <c r="AD2" s="18"/>
      <c r="AE2" s="18"/>
      <c r="AF2" s="18"/>
      <c r="AG2" s="18"/>
      <c r="AH2" s="18"/>
    </row>
    <row r="3" spans="1:34" ht="15.75" customHeight="1" x14ac:dyDescent="0.25">
      <c r="A3" s="254"/>
      <c r="B3" s="258"/>
      <c r="C3" s="258"/>
      <c r="D3" s="258"/>
      <c r="E3" s="258"/>
      <c r="F3" s="258"/>
      <c r="G3" s="258"/>
      <c r="H3" s="258"/>
      <c r="I3" s="258"/>
      <c r="J3" s="258"/>
      <c r="K3" s="258"/>
      <c r="L3" s="258"/>
      <c r="M3" s="258"/>
      <c r="N3" s="258"/>
      <c r="O3" s="258"/>
      <c r="P3" s="258"/>
      <c r="Q3" s="258"/>
      <c r="R3" s="258"/>
      <c r="S3" s="18"/>
    </row>
    <row r="4" spans="1:34" ht="15.75" customHeight="1" x14ac:dyDescent="0.25">
      <c r="A4" s="254" t="s">
        <v>11</v>
      </c>
      <c r="B4" s="258" t="s">
        <v>96</v>
      </c>
      <c r="C4" s="258"/>
      <c r="D4" s="258"/>
      <c r="E4" s="258"/>
      <c r="F4" s="258"/>
      <c r="G4" s="258"/>
      <c r="H4" s="258"/>
      <c r="I4" s="258"/>
      <c r="J4" s="258"/>
      <c r="K4" s="258"/>
      <c r="L4" s="258"/>
      <c r="M4" s="258"/>
      <c r="N4" s="258"/>
      <c r="O4" s="258"/>
      <c r="P4" s="258"/>
      <c r="Q4" s="258"/>
      <c r="R4" s="258"/>
      <c r="S4" s="18"/>
    </row>
    <row r="5" spans="1:34" ht="15.75" customHeight="1" x14ac:dyDescent="0.25">
      <c r="A5" s="254"/>
      <c r="B5" s="258"/>
      <c r="C5" s="258"/>
      <c r="D5" s="258"/>
      <c r="E5" s="258"/>
      <c r="F5" s="258"/>
      <c r="G5" s="258"/>
      <c r="H5" s="258"/>
      <c r="I5" s="258"/>
      <c r="J5" s="258"/>
      <c r="K5" s="258"/>
      <c r="L5" s="258"/>
      <c r="M5" s="258"/>
      <c r="N5" s="258"/>
      <c r="O5" s="258"/>
      <c r="P5" s="258"/>
      <c r="Q5" s="258"/>
      <c r="R5" s="258"/>
      <c r="S5" s="18"/>
    </row>
    <row r="6" spans="1:34" ht="15.75" customHeight="1" x14ac:dyDescent="0.25">
      <c r="A6" s="254" t="s">
        <v>12</v>
      </c>
      <c r="B6" s="258" t="s">
        <v>97</v>
      </c>
      <c r="C6" s="258"/>
      <c r="D6" s="258"/>
      <c r="E6" s="258"/>
      <c r="F6" s="258"/>
      <c r="G6" s="258"/>
      <c r="H6" s="258"/>
      <c r="I6" s="258"/>
      <c r="J6" s="258"/>
      <c r="K6" s="258"/>
      <c r="L6" s="258"/>
      <c r="M6" s="258"/>
      <c r="N6" s="258"/>
      <c r="O6" s="258"/>
      <c r="P6" s="258"/>
      <c r="Q6" s="258"/>
      <c r="R6" s="258"/>
      <c r="S6" s="18"/>
    </row>
    <row r="7" spans="1:34" ht="15.75" customHeight="1" x14ac:dyDescent="0.25">
      <c r="A7" s="254"/>
      <c r="B7" s="258"/>
      <c r="C7" s="258"/>
      <c r="D7" s="258"/>
      <c r="E7" s="258"/>
      <c r="F7" s="258"/>
      <c r="G7" s="258"/>
      <c r="H7" s="258"/>
      <c r="I7" s="258"/>
      <c r="J7" s="258"/>
      <c r="K7" s="258"/>
      <c r="L7" s="258"/>
      <c r="M7" s="258"/>
      <c r="N7" s="258"/>
      <c r="O7" s="258"/>
      <c r="P7" s="258"/>
      <c r="Q7" s="258"/>
      <c r="R7" s="258"/>
      <c r="S7" s="18"/>
    </row>
    <row r="8" spans="1:34" ht="15.75" customHeight="1" x14ac:dyDescent="0.25">
      <c r="A8" s="254" t="s">
        <v>13</v>
      </c>
      <c r="B8" s="258" t="s">
        <v>98</v>
      </c>
      <c r="C8" s="258"/>
      <c r="D8" s="258"/>
      <c r="E8" s="258"/>
      <c r="F8" s="258"/>
      <c r="G8" s="258"/>
      <c r="H8" s="258"/>
      <c r="I8" s="258"/>
      <c r="J8" s="258"/>
      <c r="K8" s="258"/>
      <c r="L8" s="258"/>
      <c r="M8" s="258"/>
      <c r="N8" s="258"/>
      <c r="O8" s="258"/>
      <c r="P8" s="258"/>
      <c r="Q8" s="258"/>
      <c r="R8" s="258"/>
      <c r="S8" s="18"/>
    </row>
    <row r="9" spans="1:34" ht="15.75" customHeight="1" x14ac:dyDescent="0.25">
      <c r="A9" s="254"/>
      <c r="B9" s="258"/>
      <c r="C9" s="258"/>
      <c r="D9" s="258"/>
      <c r="E9" s="258"/>
      <c r="F9" s="258"/>
      <c r="G9" s="258"/>
      <c r="H9" s="258"/>
      <c r="I9" s="258"/>
      <c r="J9" s="258"/>
      <c r="K9" s="258"/>
      <c r="L9" s="258"/>
      <c r="M9" s="258"/>
      <c r="N9" s="258"/>
      <c r="O9" s="258"/>
      <c r="P9" s="258"/>
      <c r="Q9" s="258"/>
      <c r="R9" s="258"/>
      <c r="S9" s="18"/>
    </row>
    <row r="10" spans="1:34" ht="15.75" customHeight="1" x14ac:dyDescent="0.25">
      <c r="A10" s="254" t="s">
        <v>14</v>
      </c>
      <c r="B10" s="258" t="s">
        <v>99</v>
      </c>
      <c r="C10" s="258"/>
      <c r="D10" s="258"/>
      <c r="E10" s="258"/>
      <c r="F10" s="258"/>
      <c r="G10" s="258"/>
      <c r="H10" s="258"/>
      <c r="I10" s="258"/>
      <c r="J10" s="258"/>
      <c r="K10" s="258"/>
      <c r="L10" s="258"/>
      <c r="M10" s="258"/>
      <c r="N10" s="258"/>
      <c r="O10" s="258"/>
      <c r="P10" s="258"/>
      <c r="Q10" s="258"/>
      <c r="R10" s="258"/>
      <c r="S10" s="18"/>
    </row>
    <row r="11" spans="1:34" ht="15.75" customHeight="1" x14ac:dyDescent="0.25">
      <c r="A11" s="254"/>
      <c r="B11" s="258"/>
      <c r="C11" s="258"/>
      <c r="D11" s="258"/>
      <c r="E11" s="258"/>
      <c r="F11" s="258"/>
      <c r="G11" s="258"/>
      <c r="H11" s="258"/>
      <c r="I11" s="258"/>
      <c r="J11" s="258"/>
      <c r="K11" s="258"/>
      <c r="L11" s="258"/>
      <c r="M11" s="258"/>
      <c r="N11" s="258"/>
      <c r="O11" s="258"/>
      <c r="P11" s="258"/>
      <c r="Q11" s="258"/>
      <c r="R11" s="258"/>
      <c r="S11" s="18"/>
    </row>
    <row r="12" spans="1:34" ht="15.75" customHeight="1" x14ac:dyDescent="0.25">
      <c r="A12" s="254" t="s">
        <v>15</v>
      </c>
      <c r="B12" s="258" t="s">
        <v>100</v>
      </c>
      <c r="C12" s="258"/>
      <c r="D12" s="258"/>
      <c r="E12" s="258"/>
      <c r="F12" s="258"/>
      <c r="G12" s="258"/>
      <c r="H12" s="258"/>
      <c r="I12" s="258"/>
      <c r="J12" s="258"/>
      <c r="K12" s="258"/>
      <c r="L12" s="258"/>
      <c r="M12" s="258"/>
      <c r="N12" s="258"/>
      <c r="O12" s="258"/>
      <c r="P12" s="258"/>
      <c r="Q12" s="258"/>
      <c r="R12" s="258"/>
      <c r="S12" s="18"/>
    </row>
    <row r="13" spans="1:34" ht="15.75" customHeight="1" x14ac:dyDescent="0.25">
      <c r="A13" s="254"/>
      <c r="B13" s="258"/>
      <c r="C13" s="258"/>
      <c r="D13" s="258"/>
      <c r="E13" s="258"/>
      <c r="F13" s="258"/>
      <c r="G13" s="258"/>
      <c r="H13" s="258"/>
      <c r="I13" s="258"/>
      <c r="J13" s="258"/>
      <c r="K13" s="258"/>
      <c r="L13" s="258"/>
      <c r="M13" s="258"/>
      <c r="N13" s="258"/>
      <c r="O13" s="258"/>
      <c r="P13" s="258"/>
      <c r="Q13" s="258"/>
      <c r="R13" s="258"/>
      <c r="S13" s="18"/>
    </row>
    <row r="14" spans="1:34" ht="15.75" customHeight="1" x14ac:dyDescent="0.25">
      <c r="A14" s="254" t="s">
        <v>16</v>
      </c>
      <c r="B14" s="258" t="s">
        <v>101</v>
      </c>
      <c r="C14" s="258"/>
      <c r="D14" s="258"/>
      <c r="E14" s="258"/>
      <c r="F14" s="258"/>
      <c r="G14" s="258"/>
      <c r="H14" s="258"/>
      <c r="I14" s="258"/>
      <c r="J14" s="258"/>
      <c r="K14" s="258"/>
      <c r="L14" s="258"/>
      <c r="M14" s="258"/>
      <c r="N14" s="258"/>
      <c r="O14" s="258"/>
      <c r="P14" s="258"/>
      <c r="Q14" s="258"/>
      <c r="R14" s="258"/>
      <c r="S14" s="18"/>
    </row>
    <row r="15" spans="1:34" ht="15.75" customHeight="1" x14ac:dyDescent="0.25">
      <c r="A15" s="254"/>
      <c r="B15" s="258"/>
      <c r="C15" s="258"/>
      <c r="D15" s="258"/>
      <c r="E15" s="258"/>
      <c r="F15" s="258"/>
      <c r="G15" s="258"/>
      <c r="H15" s="258"/>
      <c r="I15" s="258"/>
      <c r="J15" s="258"/>
      <c r="K15" s="258"/>
      <c r="L15" s="258"/>
      <c r="M15" s="258"/>
      <c r="N15" s="258"/>
      <c r="O15" s="258"/>
      <c r="P15" s="258"/>
      <c r="Q15" s="258"/>
      <c r="R15" s="258"/>
      <c r="S15" s="18"/>
    </row>
    <row r="16" spans="1:34" ht="15.75" customHeight="1" x14ac:dyDescent="0.25">
      <c r="A16" s="35" t="s">
        <v>17</v>
      </c>
      <c r="B16" s="259" t="s">
        <v>102</v>
      </c>
      <c r="C16" s="259"/>
      <c r="D16" s="259"/>
      <c r="E16" s="259"/>
      <c r="F16" s="259"/>
      <c r="G16" s="259"/>
      <c r="H16" s="259"/>
      <c r="I16" s="259"/>
      <c r="J16" s="259"/>
      <c r="K16" s="259"/>
      <c r="L16" s="259"/>
      <c r="M16" s="259"/>
      <c r="N16" s="259"/>
      <c r="O16" s="259"/>
      <c r="P16" s="259"/>
      <c r="Q16" s="259"/>
      <c r="R16" s="259"/>
      <c r="S16" s="18"/>
    </row>
    <row r="17" spans="1:19" ht="15.75" customHeight="1" x14ac:dyDescent="0.25">
      <c r="A17" s="254" t="s">
        <v>18</v>
      </c>
      <c r="B17" s="258" t="s">
        <v>103</v>
      </c>
      <c r="C17" s="258"/>
      <c r="D17" s="258"/>
      <c r="E17" s="258"/>
      <c r="F17" s="258"/>
      <c r="G17" s="258"/>
      <c r="H17" s="258"/>
      <c r="I17" s="258"/>
      <c r="J17" s="258"/>
      <c r="K17" s="258"/>
      <c r="L17" s="258"/>
      <c r="M17" s="258"/>
      <c r="N17" s="258"/>
      <c r="O17" s="258"/>
      <c r="P17" s="258"/>
      <c r="Q17" s="258"/>
      <c r="R17" s="258"/>
      <c r="S17" s="18"/>
    </row>
    <row r="18" spans="1:19" ht="15.75" customHeight="1" x14ac:dyDescent="0.25">
      <c r="A18" s="254"/>
      <c r="B18" s="258"/>
      <c r="C18" s="258"/>
      <c r="D18" s="258"/>
      <c r="E18" s="258"/>
      <c r="F18" s="258"/>
      <c r="G18" s="258"/>
      <c r="H18" s="258"/>
      <c r="I18" s="258"/>
      <c r="J18" s="258"/>
      <c r="K18" s="258"/>
      <c r="L18" s="258"/>
      <c r="M18" s="258"/>
      <c r="N18" s="258"/>
      <c r="O18" s="258"/>
      <c r="P18" s="258"/>
      <c r="Q18" s="258"/>
      <c r="R18" s="258"/>
      <c r="S18" s="18"/>
    </row>
    <row r="19" spans="1:19" ht="15.75" customHeight="1" x14ac:dyDescent="0.25">
      <c r="A19" s="254" t="s">
        <v>19</v>
      </c>
      <c r="B19" s="258" t="s">
        <v>104</v>
      </c>
      <c r="C19" s="258"/>
      <c r="D19" s="258"/>
      <c r="E19" s="258"/>
      <c r="F19" s="258"/>
      <c r="G19" s="258"/>
      <c r="H19" s="258"/>
      <c r="I19" s="258"/>
      <c r="J19" s="258"/>
      <c r="K19" s="258"/>
      <c r="L19" s="258"/>
      <c r="M19" s="258"/>
      <c r="N19" s="258"/>
      <c r="O19" s="258"/>
      <c r="P19" s="258"/>
      <c r="Q19" s="258"/>
      <c r="R19" s="258"/>
      <c r="S19" s="18"/>
    </row>
    <row r="20" spans="1:19" ht="15.75" customHeight="1" x14ac:dyDescent="0.25">
      <c r="A20" s="254"/>
      <c r="B20" s="258"/>
      <c r="C20" s="258"/>
      <c r="D20" s="258"/>
      <c r="E20" s="258"/>
      <c r="F20" s="258"/>
      <c r="G20" s="258"/>
      <c r="H20" s="258"/>
      <c r="I20" s="258"/>
      <c r="J20" s="258"/>
      <c r="K20" s="258"/>
      <c r="L20" s="258"/>
      <c r="M20" s="258"/>
      <c r="N20" s="258"/>
      <c r="O20" s="258"/>
      <c r="P20" s="258"/>
      <c r="Q20" s="258"/>
      <c r="R20" s="258"/>
      <c r="S20" s="18"/>
    </row>
    <row r="21" spans="1:19" ht="15.75" customHeight="1" x14ac:dyDescent="0.25">
      <c r="A21" s="254" t="s">
        <v>20</v>
      </c>
      <c r="B21" s="258" t="s">
        <v>105</v>
      </c>
      <c r="C21" s="258"/>
      <c r="D21" s="258"/>
      <c r="E21" s="258"/>
      <c r="F21" s="258"/>
      <c r="G21" s="258"/>
      <c r="H21" s="258"/>
      <c r="I21" s="258"/>
      <c r="J21" s="258"/>
      <c r="K21" s="258"/>
      <c r="L21" s="258"/>
      <c r="M21" s="258"/>
      <c r="N21" s="258"/>
      <c r="O21" s="258"/>
      <c r="P21" s="258"/>
      <c r="Q21" s="258"/>
      <c r="R21" s="258"/>
      <c r="S21" s="18"/>
    </row>
    <row r="22" spans="1:19" ht="15.75" customHeight="1" x14ac:dyDescent="0.25">
      <c r="A22" s="254"/>
      <c r="B22" s="258"/>
      <c r="C22" s="258"/>
      <c r="D22" s="258"/>
      <c r="E22" s="258"/>
      <c r="F22" s="258"/>
      <c r="G22" s="258"/>
      <c r="H22" s="258"/>
      <c r="I22" s="258"/>
      <c r="J22" s="258"/>
      <c r="K22" s="258"/>
      <c r="L22" s="258"/>
      <c r="M22" s="258"/>
      <c r="N22" s="258"/>
      <c r="O22" s="258"/>
      <c r="P22" s="258"/>
      <c r="Q22" s="258"/>
      <c r="R22" s="258"/>
      <c r="S22" s="18"/>
    </row>
    <row r="23" spans="1:19" ht="15.75" customHeight="1" x14ac:dyDescent="0.25">
      <c r="A23" s="254" t="s">
        <v>21</v>
      </c>
      <c r="B23" s="258" t="s">
        <v>106</v>
      </c>
      <c r="C23" s="258"/>
      <c r="D23" s="258"/>
      <c r="E23" s="258"/>
      <c r="F23" s="258"/>
      <c r="G23" s="258"/>
      <c r="H23" s="258"/>
      <c r="I23" s="258"/>
      <c r="J23" s="258"/>
      <c r="K23" s="258"/>
      <c r="L23" s="258"/>
      <c r="M23" s="258"/>
      <c r="N23" s="258"/>
      <c r="O23" s="258"/>
      <c r="P23" s="258"/>
      <c r="Q23" s="258"/>
      <c r="R23" s="258"/>
      <c r="S23" s="18"/>
    </row>
    <row r="24" spans="1:19" ht="15.75" customHeight="1" x14ac:dyDescent="0.25">
      <c r="A24" s="254"/>
      <c r="B24" s="258"/>
      <c r="C24" s="258"/>
      <c r="D24" s="258"/>
      <c r="E24" s="258"/>
      <c r="F24" s="258"/>
      <c r="G24" s="258"/>
      <c r="H24" s="258"/>
      <c r="I24" s="258"/>
      <c r="J24" s="258"/>
      <c r="K24" s="258"/>
      <c r="L24" s="258"/>
      <c r="M24" s="258"/>
      <c r="N24" s="258"/>
      <c r="O24" s="258"/>
      <c r="P24" s="258"/>
      <c r="Q24" s="258"/>
      <c r="R24" s="258"/>
      <c r="S24" s="18"/>
    </row>
    <row r="25" spans="1:19" ht="15.75" customHeight="1" x14ac:dyDescent="0.25">
      <c r="A25" s="254" t="s">
        <v>22</v>
      </c>
      <c r="B25" s="258" t="s">
        <v>107</v>
      </c>
      <c r="C25" s="258"/>
      <c r="D25" s="258"/>
      <c r="E25" s="258"/>
      <c r="F25" s="258"/>
      <c r="G25" s="258"/>
      <c r="H25" s="258"/>
      <c r="I25" s="258"/>
      <c r="J25" s="258"/>
      <c r="K25" s="258"/>
      <c r="L25" s="258"/>
      <c r="M25" s="258"/>
      <c r="N25" s="258"/>
      <c r="O25" s="258"/>
      <c r="P25" s="258"/>
      <c r="Q25" s="258"/>
      <c r="R25" s="258"/>
      <c r="S25" s="18"/>
    </row>
    <row r="26" spans="1:19" ht="15.75" customHeight="1" x14ac:dyDescent="0.25">
      <c r="A26" s="254"/>
      <c r="B26" s="258"/>
      <c r="C26" s="258"/>
      <c r="D26" s="258"/>
      <c r="E26" s="258"/>
      <c r="F26" s="258"/>
      <c r="G26" s="258"/>
      <c r="H26" s="258"/>
      <c r="I26" s="258"/>
      <c r="J26" s="258"/>
      <c r="K26" s="258"/>
      <c r="L26" s="258"/>
      <c r="M26" s="258"/>
      <c r="N26" s="258"/>
      <c r="O26" s="258"/>
      <c r="P26" s="258"/>
      <c r="Q26" s="258"/>
      <c r="R26" s="258"/>
      <c r="S26" s="18"/>
    </row>
    <row r="27" spans="1:19" ht="15.75" customHeight="1" x14ac:dyDescent="0.25">
      <c r="A27" s="254" t="s">
        <v>23</v>
      </c>
      <c r="B27" s="258" t="s">
        <v>108</v>
      </c>
      <c r="C27" s="258"/>
      <c r="D27" s="258"/>
      <c r="E27" s="258"/>
      <c r="F27" s="258"/>
      <c r="G27" s="258"/>
      <c r="H27" s="258"/>
      <c r="I27" s="258"/>
      <c r="J27" s="258"/>
      <c r="K27" s="258"/>
      <c r="L27" s="258"/>
      <c r="M27" s="258"/>
      <c r="N27" s="258"/>
      <c r="O27" s="258"/>
      <c r="P27" s="258"/>
      <c r="Q27" s="258"/>
      <c r="R27" s="258"/>
      <c r="S27" s="18"/>
    </row>
    <row r="28" spans="1:19" ht="15.75" customHeight="1" x14ac:dyDescent="0.25">
      <c r="A28" s="254"/>
      <c r="B28" s="258"/>
      <c r="C28" s="258"/>
      <c r="D28" s="258"/>
      <c r="E28" s="258"/>
      <c r="F28" s="258"/>
      <c r="G28" s="258"/>
      <c r="H28" s="258"/>
      <c r="I28" s="258"/>
      <c r="J28" s="258"/>
      <c r="K28" s="258"/>
      <c r="L28" s="258"/>
      <c r="M28" s="258"/>
      <c r="N28" s="258"/>
      <c r="O28" s="258"/>
      <c r="P28" s="258"/>
      <c r="Q28" s="258"/>
      <c r="R28" s="258"/>
      <c r="S28" s="18"/>
    </row>
    <row r="29" spans="1:19" ht="15.75" customHeight="1" x14ac:dyDescent="0.25">
      <c r="A29" s="254" t="s">
        <v>24</v>
      </c>
      <c r="B29" s="258" t="s">
        <v>109</v>
      </c>
      <c r="C29" s="258"/>
      <c r="D29" s="258"/>
      <c r="E29" s="258"/>
      <c r="F29" s="258"/>
      <c r="G29" s="258"/>
      <c r="H29" s="258"/>
      <c r="I29" s="258"/>
      <c r="J29" s="258"/>
      <c r="K29" s="258"/>
      <c r="L29" s="258"/>
      <c r="M29" s="258"/>
      <c r="N29" s="258"/>
      <c r="O29" s="258"/>
      <c r="P29" s="258"/>
      <c r="Q29" s="258"/>
      <c r="R29" s="258"/>
      <c r="S29" s="18"/>
    </row>
    <row r="30" spans="1:19" ht="15" customHeight="1" x14ac:dyDescent="0.25">
      <c r="A30" s="254"/>
      <c r="B30" s="258"/>
      <c r="C30" s="258"/>
      <c r="D30" s="258"/>
      <c r="E30" s="258"/>
      <c r="F30" s="258"/>
      <c r="G30" s="258"/>
      <c r="H30" s="258"/>
      <c r="I30" s="258"/>
      <c r="J30" s="258"/>
      <c r="K30" s="258"/>
      <c r="L30" s="258"/>
      <c r="M30" s="258"/>
      <c r="N30" s="258"/>
      <c r="O30" s="258"/>
      <c r="P30" s="258"/>
      <c r="Q30" s="258"/>
      <c r="R30" s="258"/>
      <c r="S30" s="18"/>
    </row>
    <row r="31" spans="1:19" ht="15" customHeight="1" x14ac:dyDescent="0.25">
      <c r="A31" s="254" t="s">
        <v>25</v>
      </c>
      <c r="B31" s="258" t="s">
        <v>110</v>
      </c>
      <c r="C31" s="258"/>
      <c r="D31" s="258"/>
      <c r="E31" s="258"/>
      <c r="F31" s="258"/>
      <c r="G31" s="258"/>
      <c r="H31" s="258"/>
      <c r="I31" s="258"/>
      <c r="J31" s="258"/>
      <c r="K31" s="258"/>
      <c r="L31" s="258"/>
      <c r="M31" s="258"/>
      <c r="N31" s="258"/>
      <c r="O31" s="258"/>
      <c r="P31" s="258"/>
      <c r="Q31" s="258"/>
      <c r="R31" s="258"/>
      <c r="S31" s="18"/>
    </row>
    <row r="32" spans="1:19" ht="15.75" customHeight="1" x14ac:dyDescent="0.25">
      <c r="A32" s="254"/>
      <c r="B32" s="258"/>
      <c r="C32" s="258"/>
      <c r="D32" s="258"/>
      <c r="E32" s="258"/>
      <c r="F32" s="258"/>
      <c r="G32" s="258"/>
      <c r="H32" s="258"/>
      <c r="I32" s="258"/>
      <c r="J32" s="258"/>
      <c r="K32" s="258"/>
      <c r="L32" s="258"/>
      <c r="M32" s="258"/>
      <c r="N32" s="258"/>
      <c r="O32" s="258"/>
      <c r="P32" s="258"/>
      <c r="Q32" s="258"/>
      <c r="R32" s="258"/>
      <c r="S32" s="18"/>
    </row>
    <row r="33" spans="1:19" ht="15.75" customHeight="1" x14ac:dyDescent="0.25">
      <c r="A33" s="254" t="s">
        <v>26</v>
      </c>
      <c r="B33" s="258" t="s">
        <v>111</v>
      </c>
      <c r="C33" s="258"/>
      <c r="D33" s="258"/>
      <c r="E33" s="258"/>
      <c r="F33" s="258"/>
      <c r="G33" s="258"/>
      <c r="H33" s="258"/>
      <c r="I33" s="258"/>
      <c r="J33" s="258"/>
      <c r="K33" s="258"/>
      <c r="L33" s="258"/>
      <c r="M33" s="258"/>
      <c r="N33" s="258"/>
      <c r="O33" s="258"/>
      <c r="P33" s="258"/>
      <c r="Q33" s="258"/>
      <c r="R33" s="258"/>
      <c r="S33" s="18"/>
    </row>
    <row r="34" spans="1:19" ht="15.75" customHeight="1" x14ac:dyDescent="0.25">
      <c r="A34" s="254"/>
      <c r="B34" s="258"/>
      <c r="C34" s="258"/>
      <c r="D34" s="258"/>
      <c r="E34" s="258"/>
      <c r="F34" s="258"/>
      <c r="G34" s="258"/>
      <c r="H34" s="258"/>
      <c r="I34" s="258"/>
      <c r="J34" s="258"/>
      <c r="K34" s="258"/>
      <c r="L34" s="258"/>
      <c r="M34" s="258"/>
      <c r="N34" s="258"/>
      <c r="O34" s="258"/>
      <c r="P34" s="258"/>
      <c r="Q34" s="258"/>
      <c r="R34" s="258"/>
      <c r="S34" s="18"/>
    </row>
    <row r="35" spans="1:19" ht="15.75" customHeight="1" x14ac:dyDescent="0.25">
      <c r="A35" s="254" t="s">
        <v>27</v>
      </c>
      <c r="B35" s="258" t="s">
        <v>112</v>
      </c>
      <c r="C35" s="258"/>
      <c r="D35" s="258"/>
      <c r="E35" s="258"/>
      <c r="F35" s="258"/>
      <c r="G35" s="258"/>
      <c r="H35" s="258"/>
      <c r="I35" s="258"/>
      <c r="J35" s="258"/>
      <c r="K35" s="258"/>
      <c r="L35" s="258"/>
      <c r="M35" s="258"/>
      <c r="N35" s="258"/>
      <c r="O35" s="258"/>
      <c r="P35" s="258"/>
      <c r="Q35" s="258"/>
      <c r="R35" s="258"/>
      <c r="S35" s="18"/>
    </row>
    <row r="36" spans="1:19" ht="15.75" customHeight="1" x14ac:dyDescent="0.25">
      <c r="A36" s="254"/>
      <c r="B36" s="258"/>
      <c r="C36" s="258"/>
      <c r="D36" s="258"/>
      <c r="E36" s="258"/>
      <c r="F36" s="258"/>
      <c r="G36" s="258"/>
      <c r="H36" s="258"/>
      <c r="I36" s="258"/>
      <c r="J36" s="258"/>
      <c r="K36" s="258"/>
      <c r="L36" s="258"/>
      <c r="M36" s="258"/>
      <c r="N36" s="258"/>
      <c r="O36" s="258"/>
      <c r="P36" s="258"/>
      <c r="Q36" s="258"/>
      <c r="R36" s="258"/>
      <c r="S36" s="18"/>
    </row>
    <row r="37" spans="1:19" ht="15.75" customHeight="1" x14ac:dyDescent="0.25">
      <c r="A37" s="35" t="s">
        <v>28</v>
      </c>
      <c r="B37" s="259" t="s">
        <v>113</v>
      </c>
      <c r="C37" s="259"/>
      <c r="D37" s="259"/>
      <c r="E37" s="259"/>
      <c r="F37" s="259"/>
      <c r="G37" s="259"/>
      <c r="H37" s="259"/>
      <c r="I37" s="259"/>
      <c r="J37" s="259"/>
      <c r="K37" s="259"/>
      <c r="L37" s="259"/>
      <c r="M37" s="259"/>
      <c r="N37" s="259"/>
      <c r="O37" s="259"/>
      <c r="P37" s="259"/>
      <c r="Q37" s="259"/>
      <c r="R37" s="259"/>
      <c r="S37" s="18"/>
    </row>
    <row r="38" spans="1:19" ht="15.75" customHeight="1" x14ac:dyDescent="0.25">
      <c r="A38" s="254" t="s">
        <v>29</v>
      </c>
      <c r="B38" s="258" t="s">
        <v>114</v>
      </c>
      <c r="C38" s="258"/>
      <c r="D38" s="258"/>
      <c r="E38" s="258"/>
      <c r="F38" s="258"/>
      <c r="G38" s="258"/>
      <c r="H38" s="258"/>
      <c r="I38" s="258"/>
      <c r="J38" s="258"/>
      <c r="K38" s="258"/>
      <c r="L38" s="258"/>
      <c r="M38" s="258"/>
      <c r="N38" s="258"/>
      <c r="O38" s="258"/>
      <c r="P38" s="258"/>
      <c r="Q38" s="258"/>
      <c r="R38" s="258"/>
      <c r="S38" s="18"/>
    </row>
    <row r="39" spans="1:19" ht="15.75" customHeight="1" x14ac:dyDescent="0.25">
      <c r="A39" s="254"/>
      <c r="B39" s="258"/>
      <c r="C39" s="258"/>
      <c r="D39" s="258"/>
      <c r="E39" s="258"/>
      <c r="F39" s="258"/>
      <c r="G39" s="258"/>
      <c r="H39" s="258"/>
      <c r="I39" s="258"/>
      <c r="J39" s="258"/>
      <c r="K39" s="258"/>
      <c r="L39" s="258"/>
      <c r="M39" s="258"/>
      <c r="N39" s="258"/>
      <c r="O39" s="258"/>
      <c r="P39" s="258"/>
      <c r="Q39" s="258"/>
      <c r="R39" s="258"/>
      <c r="S39" s="18"/>
    </row>
    <row r="40" spans="1:19" ht="30.75" customHeight="1" x14ac:dyDescent="0.25">
      <c r="A40" s="35" t="s">
        <v>31</v>
      </c>
      <c r="B40" s="260" t="s">
        <v>203</v>
      </c>
      <c r="C40" s="260"/>
      <c r="D40" s="260"/>
      <c r="E40" s="260"/>
      <c r="F40" s="260"/>
      <c r="G40" s="260"/>
      <c r="H40" s="260"/>
      <c r="I40" s="260"/>
      <c r="J40" s="260"/>
      <c r="K40" s="260"/>
      <c r="L40" s="260"/>
      <c r="M40" s="260"/>
      <c r="N40" s="260"/>
      <c r="O40" s="260"/>
      <c r="P40" s="260"/>
      <c r="Q40" s="260"/>
      <c r="R40" s="260"/>
      <c r="S40" s="18"/>
    </row>
    <row r="41" spans="1:19" ht="15.75" customHeight="1" x14ac:dyDescent="0.25">
      <c r="A41" s="35" t="s">
        <v>30</v>
      </c>
      <c r="B41" s="261" t="s">
        <v>115</v>
      </c>
      <c r="C41" s="262"/>
      <c r="D41" s="262"/>
      <c r="E41" s="262"/>
      <c r="F41" s="262"/>
      <c r="G41" s="262"/>
      <c r="H41" s="262"/>
      <c r="I41" s="262"/>
      <c r="J41" s="262"/>
      <c r="K41" s="262"/>
      <c r="L41" s="262"/>
      <c r="M41" s="262"/>
      <c r="N41" s="262"/>
      <c r="O41" s="262"/>
      <c r="P41" s="262"/>
      <c r="Q41" s="262"/>
      <c r="R41" s="263"/>
      <c r="S41" s="18"/>
    </row>
    <row r="42" spans="1:19" ht="15.75" customHeight="1" x14ac:dyDescent="0.25">
      <c r="A42" s="254" t="s">
        <v>32</v>
      </c>
      <c r="B42" s="258" t="s">
        <v>116</v>
      </c>
      <c r="C42" s="258"/>
      <c r="D42" s="258"/>
      <c r="E42" s="258"/>
      <c r="F42" s="258"/>
      <c r="G42" s="258"/>
      <c r="H42" s="258"/>
      <c r="I42" s="258"/>
      <c r="J42" s="258"/>
      <c r="K42" s="258"/>
      <c r="L42" s="258"/>
      <c r="M42" s="258"/>
      <c r="N42" s="258"/>
      <c r="O42" s="258"/>
      <c r="P42" s="258"/>
      <c r="Q42" s="258"/>
      <c r="R42" s="258"/>
      <c r="S42" s="18"/>
    </row>
    <row r="43" spans="1:19" ht="15.75" customHeight="1" x14ac:dyDescent="0.25">
      <c r="A43" s="254"/>
      <c r="B43" s="258"/>
      <c r="C43" s="258"/>
      <c r="D43" s="258"/>
      <c r="E43" s="258"/>
      <c r="F43" s="258"/>
      <c r="G43" s="258"/>
      <c r="H43" s="258"/>
      <c r="I43" s="258"/>
      <c r="J43" s="258"/>
      <c r="K43" s="258"/>
      <c r="L43" s="258"/>
      <c r="M43" s="258"/>
      <c r="N43" s="258"/>
      <c r="O43" s="258"/>
      <c r="P43" s="258"/>
      <c r="Q43" s="258"/>
      <c r="R43" s="258"/>
      <c r="S43" s="18"/>
    </row>
    <row r="44" spans="1:19" ht="15.75" customHeight="1" x14ac:dyDescent="0.25">
      <c r="A44" s="35" t="s">
        <v>33</v>
      </c>
      <c r="B44" s="258" t="s">
        <v>117</v>
      </c>
      <c r="C44" s="258"/>
      <c r="D44" s="258"/>
      <c r="E44" s="258"/>
      <c r="F44" s="258"/>
      <c r="G44" s="258"/>
      <c r="H44" s="258"/>
      <c r="I44" s="258"/>
      <c r="J44" s="258"/>
      <c r="K44" s="258"/>
      <c r="L44" s="258"/>
      <c r="M44" s="258"/>
      <c r="N44" s="258"/>
      <c r="O44" s="258"/>
      <c r="P44" s="258"/>
      <c r="Q44" s="258"/>
      <c r="R44" s="258"/>
      <c r="S44" s="18"/>
    </row>
    <row r="45" spans="1:19" ht="15.75" customHeight="1" x14ac:dyDescent="0.25">
      <c r="A45" s="254" t="s">
        <v>38</v>
      </c>
      <c r="B45" s="258" t="s">
        <v>118</v>
      </c>
      <c r="C45" s="258"/>
      <c r="D45" s="258"/>
      <c r="E45" s="258"/>
      <c r="F45" s="258"/>
      <c r="G45" s="258"/>
      <c r="H45" s="258"/>
      <c r="I45" s="258"/>
      <c r="J45" s="258"/>
      <c r="K45" s="258"/>
      <c r="L45" s="258"/>
      <c r="M45" s="258"/>
      <c r="N45" s="258"/>
      <c r="O45" s="258"/>
      <c r="P45" s="258"/>
      <c r="Q45" s="258"/>
      <c r="R45" s="258"/>
      <c r="S45" s="18"/>
    </row>
    <row r="46" spans="1:19" ht="15.75" customHeight="1" x14ac:dyDescent="0.25">
      <c r="A46" s="254"/>
      <c r="B46" s="258"/>
      <c r="C46" s="258"/>
      <c r="D46" s="258"/>
      <c r="E46" s="258"/>
      <c r="F46" s="258"/>
      <c r="G46" s="258"/>
      <c r="H46" s="258"/>
      <c r="I46" s="258"/>
      <c r="J46" s="258"/>
      <c r="K46" s="258"/>
      <c r="L46" s="258"/>
      <c r="M46" s="258"/>
      <c r="N46" s="258"/>
      <c r="O46" s="258"/>
      <c r="P46" s="258"/>
      <c r="Q46" s="258"/>
      <c r="R46" s="258"/>
      <c r="S46" s="18"/>
    </row>
    <row r="47" spans="1:19" ht="15.75" customHeight="1" x14ac:dyDescent="0.25">
      <c r="A47" s="254" t="s">
        <v>39</v>
      </c>
      <c r="B47" s="258" t="s">
        <v>40</v>
      </c>
      <c r="C47" s="258"/>
      <c r="D47" s="258"/>
      <c r="E47" s="258"/>
      <c r="F47" s="258"/>
      <c r="G47" s="258"/>
      <c r="H47" s="258"/>
      <c r="I47" s="258"/>
      <c r="J47" s="258"/>
      <c r="K47" s="258"/>
      <c r="L47" s="258"/>
      <c r="M47" s="258"/>
      <c r="N47" s="258"/>
      <c r="O47" s="258"/>
      <c r="P47" s="258"/>
      <c r="Q47" s="258"/>
      <c r="R47" s="258"/>
      <c r="S47" s="18"/>
    </row>
    <row r="48" spans="1:19" ht="15.75" customHeight="1" x14ac:dyDescent="0.25">
      <c r="A48" s="254"/>
      <c r="B48" s="258"/>
      <c r="C48" s="258"/>
      <c r="D48" s="258"/>
      <c r="E48" s="258"/>
      <c r="F48" s="258"/>
      <c r="G48" s="258"/>
      <c r="H48" s="258"/>
      <c r="I48" s="258"/>
      <c r="J48" s="258"/>
      <c r="K48" s="258"/>
      <c r="L48" s="258"/>
      <c r="M48" s="258"/>
      <c r="N48" s="258"/>
      <c r="O48" s="258"/>
      <c r="P48" s="258"/>
      <c r="Q48" s="258"/>
      <c r="R48" s="258"/>
      <c r="S48" s="18"/>
    </row>
    <row r="49" spans="1:19" ht="15.75" customHeight="1" x14ac:dyDescent="0.25">
      <c r="A49" s="38"/>
      <c r="B49" s="19"/>
      <c r="C49" s="17"/>
      <c r="D49" s="17"/>
      <c r="E49" s="17"/>
      <c r="F49" s="17"/>
      <c r="G49" s="17"/>
      <c r="H49" s="17"/>
      <c r="I49" s="17"/>
      <c r="J49" s="17"/>
      <c r="K49" s="17"/>
      <c r="L49" s="17"/>
      <c r="M49" s="17"/>
      <c r="N49" s="17"/>
      <c r="O49" s="17"/>
      <c r="P49" s="17"/>
      <c r="Q49" s="17"/>
      <c r="R49" s="17"/>
      <c r="S49" s="18"/>
    </row>
    <row r="50" spans="1:19" ht="15.75" customHeight="1" x14ac:dyDescent="0.25">
      <c r="A50" s="38"/>
      <c r="B50" s="19"/>
      <c r="C50" s="17"/>
      <c r="D50" s="17"/>
      <c r="E50" s="17"/>
      <c r="F50" s="17"/>
      <c r="G50" s="17"/>
      <c r="H50" s="17"/>
      <c r="I50" s="17"/>
      <c r="J50" s="17"/>
      <c r="K50" s="17"/>
      <c r="L50" s="17"/>
      <c r="M50" s="17"/>
      <c r="N50" s="17"/>
      <c r="O50" s="17"/>
      <c r="P50" s="17"/>
      <c r="Q50" s="17"/>
      <c r="R50" s="17"/>
      <c r="S50" s="18"/>
    </row>
    <row r="51" spans="1:19" ht="15.75" customHeight="1" x14ac:dyDescent="0.25">
      <c r="A51" s="38"/>
      <c r="B51" s="19"/>
      <c r="C51" s="17"/>
      <c r="D51" s="17"/>
      <c r="E51" s="17"/>
      <c r="F51" s="17"/>
      <c r="G51" s="17"/>
      <c r="H51" s="17"/>
      <c r="I51" s="17"/>
      <c r="J51" s="17"/>
      <c r="K51" s="17"/>
      <c r="L51" s="17"/>
      <c r="M51" s="17"/>
      <c r="N51" s="17"/>
      <c r="O51" s="17"/>
      <c r="P51" s="17"/>
      <c r="Q51" s="17"/>
      <c r="R51" s="17"/>
      <c r="S51" s="18"/>
    </row>
    <row r="52" spans="1:19" ht="15.75" customHeight="1" x14ac:dyDescent="0.25">
      <c r="A52" s="38"/>
      <c r="B52" s="19"/>
      <c r="C52" s="17"/>
      <c r="D52" s="17"/>
      <c r="E52" s="17"/>
      <c r="F52" s="17"/>
      <c r="G52" s="17"/>
      <c r="H52" s="17"/>
      <c r="I52" s="17"/>
      <c r="J52" s="17"/>
      <c r="K52" s="17"/>
      <c r="L52" s="17"/>
      <c r="M52" s="17"/>
      <c r="N52" s="17"/>
      <c r="O52" s="17"/>
      <c r="P52" s="17"/>
      <c r="Q52" s="17"/>
      <c r="R52" s="17"/>
      <c r="S52" s="18"/>
    </row>
    <row r="53" spans="1:19" ht="15.75" customHeight="1" x14ac:dyDescent="0.25">
      <c r="A53" s="38"/>
      <c r="B53" s="19"/>
      <c r="C53" s="17"/>
      <c r="D53" s="17"/>
      <c r="E53" s="17"/>
      <c r="F53" s="17"/>
      <c r="G53" s="17"/>
      <c r="H53" s="17"/>
      <c r="I53" s="17"/>
      <c r="J53" s="17"/>
      <c r="K53" s="17"/>
      <c r="L53" s="17"/>
      <c r="M53" s="17"/>
      <c r="N53" s="17"/>
      <c r="O53" s="17"/>
      <c r="P53" s="17"/>
      <c r="Q53" s="17"/>
      <c r="R53" s="17"/>
      <c r="S53" s="18"/>
    </row>
    <row r="54" spans="1:19" ht="15.75" customHeight="1" x14ac:dyDescent="0.25">
      <c r="A54" s="38"/>
      <c r="B54" s="19"/>
      <c r="C54" s="17"/>
      <c r="D54" s="17"/>
      <c r="E54" s="17"/>
      <c r="F54" s="17"/>
      <c r="G54" s="17"/>
      <c r="H54" s="17"/>
      <c r="I54" s="17"/>
      <c r="J54" s="17"/>
      <c r="K54" s="17"/>
      <c r="L54" s="17"/>
      <c r="M54" s="17"/>
      <c r="N54" s="17"/>
      <c r="O54" s="17"/>
      <c r="P54" s="17"/>
      <c r="Q54" s="17"/>
      <c r="R54" s="17"/>
      <c r="S54" s="18"/>
    </row>
    <row r="55" spans="1:19" ht="15.75" customHeight="1" x14ac:dyDescent="0.25">
      <c r="A55" s="38"/>
      <c r="B55" s="19"/>
      <c r="C55" s="17"/>
      <c r="D55" s="17"/>
      <c r="E55" s="17"/>
      <c r="F55" s="17"/>
      <c r="G55" s="17"/>
      <c r="H55" s="17"/>
      <c r="I55" s="17"/>
      <c r="J55" s="17"/>
      <c r="K55" s="17"/>
      <c r="L55" s="17"/>
      <c r="M55" s="17"/>
      <c r="N55" s="17"/>
      <c r="O55" s="17"/>
      <c r="P55" s="17"/>
      <c r="Q55" s="17"/>
      <c r="R55" s="17"/>
      <c r="S55" s="18"/>
    </row>
    <row r="56" spans="1:19" ht="15.75" customHeight="1" x14ac:dyDescent="0.25">
      <c r="A56" s="38"/>
      <c r="B56" s="19"/>
      <c r="C56" s="17"/>
      <c r="D56" s="17"/>
      <c r="E56" s="17"/>
      <c r="F56" s="17"/>
      <c r="G56" s="17"/>
      <c r="H56" s="17"/>
      <c r="I56" s="17"/>
      <c r="J56" s="17"/>
      <c r="K56" s="17"/>
      <c r="L56" s="17"/>
      <c r="M56" s="17"/>
      <c r="N56" s="17"/>
      <c r="O56" s="17"/>
      <c r="P56" s="17"/>
      <c r="Q56" s="17"/>
      <c r="R56" s="17"/>
      <c r="S56" s="18"/>
    </row>
    <row r="57" spans="1:19" ht="15.75" customHeight="1" x14ac:dyDescent="0.25">
      <c r="A57" s="38"/>
      <c r="B57" s="19"/>
      <c r="C57" s="17"/>
      <c r="D57" s="17"/>
      <c r="E57" s="17"/>
      <c r="F57" s="17"/>
      <c r="G57" s="17"/>
      <c r="H57" s="17"/>
      <c r="I57" s="17"/>
      <c r="J57" s="17"/>
      <c r="K57" s="17"/>
      <c r="L57" s="17"/>
      <c r="M57" s="17"/>
      <c r="N57" s="17"/>
      <c r="O57" s="17"/>
      <c r="P57" s="17"/>
      <c r="Q57" s="17"/>
      <c r="R57" s="17"/>
      <c r="S57" s="18"/>
    </row>
    <row r="58" spans="1:19" ht="15.75" customHeight="1" x14ac:dyDescent="0.25">
      <c r="A58" s="38"/>
      <c r="B58" s="19"/>
      <c r="C58" s="17"/>
      <c r="D58" s="17"/>
      <c r="E58" s="17"/>
      <c r="F58" s="17"/>
      <c r="G58" s="17"/>
      <c r="H58" s="17"/>
      <c r="I58" s="17"/>
      <c r="J58" s="17"/>
      <c r="K58" s="17"/>
      <c r="L58" s="17"/>
      <c r="M58" s="17"/>
      <c r="N58" s="17"/>
      <c r="O58" s="17"/>
      <c r="P58" s="17"/>
      <c r="Q58" s="17"/>
      <c r="R58" s="17"/>
      <c r="S58" s="18"/>
    </row>
    <row r="59" spans="1:19" ht="15.75" customHeight="1" x14ac:dyDescent="0.25">
      <c r="A59" s="38"/>
      <c r="B59" s="19"/>
      <c r="C59" s="17"/>
      <c r="D59" s="17"/>
      <c r="E59" s="17"/>
      <c r="F59" s="17"/>
      <c r="G59" s="17"/>
      <c r="H59" s="17"/>
      <c r="I59" s="17"/>
      <c r="J59" s="17"/>
      <c r="K59" s="17"/>
      <c r="L59" s="17"/>
      <c r="M59" s="17"/>
      <c r="N59" s="17"/>
      <c r="O59" s="17"/>
      <c r="P59" s="17"/>
      <c r="Q59" s="17"/>
      <c r="R59" s="17"/>
      <c r="S59" s="18"/>
    </row>
    <row r="60" spans="1:19" ht="15.75" x14ac:dyDescent="0.25">
      <c r="A60" s="38"/>
      <c r="B60" s="19"/>
      <c r="C60" s="19"/>
      <c r="D60" s="19"/>
      <c r="E60" s="19"/>
      <c r="F60" s="19"/>
      <c r="G60" s="19"/>
      <c r="H60" s="19"/>
      <c r="I60" s="19"/>
      <c r="J60" s="19"/>
      <c r="K60" s="19"/>
      <c r="L60" s="19"/>
      <c r="M60" s="19"/>
      <c r="N60" s="19"/>
      <c r="O60" s="19"/>
      <c r="P60" s="19"/>
      <c r="Q60" s="19"/>
      <c r="R60" s="19"/>
      <c r="S60" s="18"/>
    </row>
    <row r="61" spans="1:19" ht="15.75" customHeight="1" x14ac:dyDescent="0.25">
      <c r="A61" s="38"/>
      <c r="B61" s="19"/>
      <c r="C61" s="17"/>
      <c r="D61" s="17"/>
      <c r="E61" s="17"/>
      <c r="F61" s="17"/>
      <c r="G61" s="17"/>
      <c r="H61" s="17"/>
      <c r="I61" s="17"/>
      <c r="J61" s="17"/>
      <c r="K61" s="17"/>
      <c r="L61" s="17"/>
      <c r="M61" s="17"/>
      <c r="N61" s="17"/>
      <c r="O61" s="17"/>
      <c r="P61" s="17"/>
      <c r="Q61" s="17"/>
      <c r="R61" s="17"/>
      <c r="S61" s="18"/>
    </row>
    <row r="62" spans="1:19" ht="15" customHeight="1" x14ac:dyDescent="0.25">
      <c r="A62" s="38"/>
      <c r="B62" s="19"/>
      <c r="C62" s="17"/>
      <c r="D62" s="17"/>
      <c r="E62" s="17"/>
      <c r="F62" s="17"/>
      <c r="G62" s="17"/>
      <c r="H62" s="17"/>
      <c r="I62" s="17"/>
      <c r="J62" s="17"/>
      <c r="K62" s="17"/>
      <c r="L62" s="17"/>
      <c r="M62" s="17"/>
      <c r="N62" s="17"/>
      <c r="O62" s="17"/>
      <c r="P62" s="17"/>
      <c r="Q62" s="17"/>
      <c r="R62" s="17"/>
      <c r="S62" s="18"/>
    </row>
    <row r="63" spans="1:19" ht="15.75" customHeight="1" x14ac:dyDescent="0.25">
      <c r="A63" s="38"/>
      <c r="B63" s="19"/>
      <c r="C63" s="17"/>
      <c r="D63" s="17"/>
      <c r="E63" s="17"/>
      <c r="F63" s="17"/>
      <c r="G63" s="17"/>
      <c r="H63" s="17"/>
      <c r="I63" s="17"/>
      <c r="J63" s="17"/>
      <c r="K63" s="17"/>
      <c r="L63" s="17"/>
      <c r="M63" s="17"/>
      <c r="N63" s="17"/>
      <c r="O63" s="17"/>
      <c r="P63" s="17"/>
      <c r="Q63" s="17"/>
      <c r="R63" s="17"/>
      <c r="S63" s="18"/>
    </row>
    <row r="64" spans="1:19" ht="15.75" customHeight="1" x14ac:dyDescent="0.25">
      <c r="A64" s="38"/>
      <c r="B64" s="19"/>
      <c r="C64" s="17"/>
      <c r="D64" s="17"/>
      <c r="E64" s="17"/>
      <c r="F64" s="17"/>
      <c r="G64" s="17"/>
      <c r="H64" s="17"/>
      <c r="I64" s="17"/>
      <c r="J64" s="17"/>
      <c r="K64" s="17"/>
      <c r="L64" s="17"/>
      <c r="M64" s="17"/>
      <c r="N64" s="17"/>
      <c r="O64" s="17"/>
      <c r="P64" s="17"/>
      <c r="Q64" s="17"/>
      <c r="R64" s="17"/>
      <c r="S64" s="18"/>
    </row>
    <row r="65" spans="1:19" ht="15.75" customHeight="1" x14ac:dyDescent="0.25">
      <c r="A65" s="38"/>
      <c r="B65" s="19"/>
      <c r="C65" s="17"/>
      <c r="D65" s="17"/>
      <c r="E65" s="17"/>
      <c r="F65" s="17"/>
      <c r="G65" s="17"/>
      <c r="H65" s="17"/>
      <c r="I65" s="17"/>
      <c r="J65" s="17"/>
      <c r="K65" s="17"/>
      <c r="L65" s="17"/>
      <c r="M65" s="17"/>
      <c r="N65" s="17"/>
      <c r="O65" s="17"/>
      <c r="P65" s="17"/>
      <c r="Q65" s="17"/>
      <c r="R65" s="17"/>
      <c r="S65" s="18"/>
    </row>
    <row r="66" spans="1:19" ht="15.75" customHeight="1" x14ac:dyDescent="0.25">
      <c r="A66" s="38"/>
      <c r="B66" s="19"/>
      <c r="C66" s="17"/>
      <c r="D66" s="17"/>
      <c r="E66" s="17"/>
      <c r="F66" s="17"/>
      <c r="G66" s="17"/>
      <c r="H66" s="17"/>
      <c r="I66" s="17"/>
      <c r="J66" s="17"/>
      <c r="K66" s="17"/>
      <c r="L66" s="17"/>
      <c r="M66" s="17"/>
      <c r="N66" s="17"/>
      <c r="O66" s="17"/>
      <c r="P66" s="17"/>
      <c r="Q66" s="17"/>
      <c r="R66" s="17"/>
      <c r="S66" s="18"/>
    </row>
    <row r="67" spans="1:19" ht="15.75" customHeight="1" x14ac:dyDescent="0.25">
      <c r="A67" s="38"/>
      <c r="B67" s="19"/>
      <c r="C67" s="17"/>
      <c r="D67" s="17"/>
      <c r="E67" s="17"/>
      <c r="F67" s="17"/>
      <c r="G67" s="17"/>
      <c r="H67" s="17"/>
      <c r="I67" s="17"/>
      <c r="J67" s="17"/>
      <c r="K67" s="17"/>
      <c r="L67" s="17"/>
      <c r="M67" s="17"/>
      <c r="N67" s="17"/>
      <c r="O67" s="17"/>
      <c r="P67" s="17"/>
      <c r="Q67" s="17"/>
      <c r="R67" s="17"/>
      <c r="S67" s="18"/>
    </row>
    <row r="68" spans="1:19" ht="15" customHeight="1" x14ac:dyDescent="0.25">
      <c r="A68" s="38"/>
      <c r="B68" s="19"/>
      <c r="C68" s="17"/>
      <c r="D68" s="17"/>
      <c r="E68" s="17"/>
      <c r="F68" s="17"/>
      <c r="G68" s="17"/>
      <c r="H68" s="17"/>
      <c r="I68" s="17"/>
      <c r="J68" s="17"/>
      <c r="K68" s="17"/>
      <c r="L68" s="17"/>
      <c r="M68" s="17"/>
      <c r="N68" s="17"/>
      <c r="O68" s="17"/>
      <c r="P68" s="17"/>
      <c r="Q68" s="17"/>
      <c r="R68" s="17"/>
      <c r="S68" s="18"/>
    </row>
    <row r="69" spans="1:19" ht="15" customHeight="1" x14ac:dyDescent="0.25">
      <c r="A69" s="38"/>
      <c r="B69" s="19"/>
      <c r="C69" s="17"/>
      <c r="D69" s="17"/>
      <c r="E69" s="17"/>
      <c r="F69" s="17"/>
      <c r="G69" s="17"/>
      <c r="H69" s="17"/>
      <c r="I69" s="17"/>
      <c r="J69" s="17"/>
      <c r="K69" s="17"/>
      <c r="L69" s="17"/>
      <c r="M69" s="17"/>
      <c r="N69" s="17"/>
      <c r="O69" s="17"/>
      <c r="P69" s="17"/>
      <c r="Q69" s="17"/>
      <c r="R69" s="17"/>
      <c r="S69" s="18"/>
    </row>
  </sheetData>
  <sortState ref="B3:B48">
    <sortCondition ref="B48"/>
  </sortState>
  <mergeCells count="48">
    <mergeCell ref="B2:R3"/>
    <mergeCell ref="B4:R5"/>
    <mergeCell ref="B6:R7"/>
    <mergeCell ref="A17:A18"/>
    <mergeCell ref="B21:R22"/>
    <mergeCell ref="A21:A22"/>
    <mergeCell ref="A23:A24"/>
    <mergeCell ref="B12:R13"/>
    <mergeCell ref="B33:R34"/>
    <mergeCell ref="A14:A15"/>
    <mergeCell ref="B35:R36"/>
    <mergeCell ref="B27:R28"/>
    <mergeCell ref="B31:R32"/>
    <mergeCell ref="B29:R30"/>
    <mergeCell ref="A25:A26"/>
    <mergeCell ref="B25:R26"/>
    <mergeCell ref="A45:A46"/>
    <mergeCell ref="B8:R9"/>
    <mergeCell ref="B10:R11"/>
    <mergeCell ref="B14:R15"/>
    <mergeCell ref="B16:R16"/>
    <mergeCell ref="B17:R18"/>
    <mergeCell ref="B19:R20"/>
    <mergeCell ref="A38:A39"/>
    <mergeCell ref="B45:R46"/>
    <mergeCell ref="B42:R43"/>
    <mergeCell ref="B44:R44"/>
    <mergeCell ref="B38:R39"/>
    <mergeCell ref="B40:R40"/>
    <mergeCell ref="A19:A20"/>
    <mergeCell ref="B41:R41"/>
    <mergeCell ref="B23:R24"/>
    <mergeCell ref="A47:A48"/>
    <mergeCell ref="A1:R1"/>
    <mergeCell ref="A27:A28"/>
    <mergeCell ref="A29:A30"/>
    <mergeCell ref="A31:A32"/>
    <mergeCell ref="A33:A34"/>
    <mergeCell ref="A35:A36"/>
    <mergeCell ref="A42:A43"/>
    <mergeCell ref="B47:R48"/>
    <mergeCell ref="A2:A3"/>
    <mergeCell ref="A4:A5"/>
    <mergeCell ref="A6:A7"/>
    <mergeCell ref="A8:A9"/>
    <mergeCell ref="A10:A11"/>
    <mergeCell ref="A12:A13"/>
    <mergeCell ref="B37:R37"/>
  </mergeCells>
  <pageMargins left="0.7" right="0.7" top="0.75" bottom="0.75" header="0.3" footer="0.3"/>
  <pageSetup paperSize="9" scale="66"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autoPageBreaks="0" fitToPage="1"/>
  </sheetPr>
  <dimension ref="A2:K51"/>
  <sheetViews>
    <sheetView showGridLines="0" zoomScale="90" zoomScaleNormal="90" zoomScaleSheetLayoutView="50" workbookViewId="0">
      <selection activeCell="J17" sqref="J17"/>
    </sheetView>
  </sheetViews>
  <sheetFormatPr defaultRowHeight="12.75" x14ac:dyDescent="0.2"/>
  <cols>
    <col min="1" max="1" width="14.42578125" style="215" customWidth="1"/>
    <col min="2" max="2" width="32.85546875" style="215" customWidth="1"/>
    <col min="3" max="3" width="27.7109375" style="215" customWidth="1"/>
    <col min="4" max="4" width="32.5703125" style="215" customWidth="1"/>
    <col min="5" max="5" width="19.140625" style="215" customWidth="1"/>
    <col min="6" max="6" width="34" style="215" customWidth="1"/>
    <col min="7" max="7" width="53.7109375" style="215" customWidth="1"/>
    <col min="8" max="16384" width="9.140625" style="215"/>
  </cols>
  <sheetData>
    <row r="2" spans="1:9" ht="15.75" x14ac:dyDescent="0.25">
      <c r="D2" s="216"/>
      <c r="F2" s="217"/>
    </row>
    <row r="3" spans="1:9" ht="15.75" x14ac:dyDescent="0.25">
      <c r="D3" s="216"/>
      <c r="F3" s="217"/>
    </row>
    <row r="4" spans="1:9" ht="15.75" x14ac:dyDescent="0.25">
      <c r="D4" s="216"/>
      <c r="F4" s="217"/>
    </row>
    <row r="5" spans="1:9" ht="15.75" x14ac:dyDescent="0.25">
      <c r="D5" s="216"/>
      <c r="F5" s="217"/>
    </row>
    <row r="6" spans="1:9" ht="15.75" x14ac:dyDescent="0.25">
      <c r="D6" s="216"/>
      <c r="F6" s="217"/>
    </row>
    <row r="7" spans="1:9" ht="15.75" x14ac:dyDescent="0.25">
      <c r="D7" s="216"/>
      <c r="F7" s="217"/>
    </row>
    <row r="8" spans="1:9" ht="15.75" x14ac:dyDescent="0.25">
      <c r="D8" s="216"/>
      <c r="F8" s="217"/>
    </row>
    <row r="9" spans="1:9" ht="15.75" x14ac:dyDescent="0.25">
      <c r="D9" s="216"/>
      <c r="F9" s="217"/>
    </row>
    <row r="10" spans="1:9" ht="15.75" customHeight="1" x14ac:dyDescent="0.25">
      <c r="A10" s="338" t="s">
        <v>83</v>
      </c>
      <c r="B10" s="338"/>
      <c r="C10" s="338"/>
      <c r="D10" s="338"/>
      <c r="E10" s="338"/>
      <c r="F10" s="338"/>
      <c r="G10" s="338"/>
    </row>
    <row r="11" spans="1:9" ht="57" customHeight="1" x14ac:dyDescent="0.25">
      <c r="A11" s="339" t="s">
        <v>84</v>
      </c>
      <c r="B11" s="339"/>
      <c r="C11" s="339"/>
      <c r="D11" s="339"/>
      <c r="E11" s="339"/>
      <c r="F11" s="339"/>
      <c r="G11" s="339"/>
    </row>
    <row r="12" spans="1:9" ht="15.75" x14ac:dyDescent="0.25">
      <c r="A12" s="218"/>
      <c r="B12" s="218"/>
      <c r="C12" s="218"/>
      <c r="D12" s="218"/>
      <c r="E12" s="218"/>
      <c r="F12" s="218"/>
    </row>
    <row r="13" spans="1:9" ht="15" customHeight="1" x14ac:dyDescent="0.25">
      <c r="A13" s="338" t="s">
        <v>85</v>
      </c>
      <c r="B13" s="338"/>
      <c r="C13" s="338"/>
      <c r="D13" s="338"/>
      <c r="E13" s="338"/>
      <c r="F13" s="338"/>
      <c r="G13" s="338"/>
      <c r="H13" s="219"/>
      <c r="I13" s="219"/>
    </row>
    <row r="14" spans="1:9" ht="15" customHeight="1" x14ac:dyDescent="0.25">
      <c r="A14" s="220"/>
      <c r="B14" s="220"/>
      <c r="C14" s="220"/>
      <c r="D14" s="220"/>
      <c r="E14" s="220"/>
      <c r="F14" s="220"/>
      <c r="G14" s="220"/>
      <c r="H14" s="220"/>
    </row>
    <row r="15" spans="1:9" ht="15" customHeight="1" x14ac:dyDescent="0.3">
      <c r="C15" s="221"/>
    </row>
    <row r="16" spans="1:9" ht="15" customHeight="1" x14ac:dyDescent="0.25">
      <c r="A16" s="340" t="s">
        <v>86</v>
      </c>
      <c r="B16" s="340"/>
      <c r="C16" s="340"/>
      <c r="D16" s="340"/>
      <c r="E16" s="340"/>
      <c r="F16" s="340"/>
      <c r="G16" s="340"/>
      <c r="H16" s="217"/>
      <c r="I16" s="217"/>
    </row>
    <row r="17" spans="1:11" ht="20.25" x14ac:dyDescent="0.3">
      <c r="C17" s="221"/>
      <c r="D17" s="221"/>
      <c r="E17" s="221"/>
    </row>
    <row r="18" spans="1:11" ht="16.5" thickBot="1" x14ac:dyDescent="0.3">
      <c r="A18" s="341" t="s">
        <v>41</v>
      </c>
      <c r="B18" s="341"/>
      <c r="C18" s="328"/>
      <c r="D18" s="328"/>
      <c r="E18" s="328"/>
      <c r="F18" s="328"/>
    </row>
    <row r="19" spans="1:11" ht="16.5" thickBot="1" x14ac:dyDescent="0.25">
      <c r="A19" s="342" t="s">
        <v>42</v>
      </c>
      <c r="B19" s="343"/>
      <c r="C19" s="344"/>
      <c r="D19" s="344"/>
      <c r="E19" s="344"/>
      <c r="F19" s="344"/>
      <c r="G19" s="345"/>
    </row>
    <row r="20" spans="1:11" ht="16.5" thickBot="1" x14ac:dyDescent="0.25">
      <c r="A20" s="330" t="s">
        <v>209</v>
      </c>
      <c r="B20" s="331"/>
      <c r="C20" s="332"/>
      <c r="D20" s="332"/>
      <c r="E20" s="332"/>
      <c r="F20" s="332"/>
      <c r="G20" s="333"/>
    </row>
    <row r="21" spans="1:11" ht="15" customHeight="1" x14ac:dyDescent="0.2">
      <c r="A21" s="222"/>
      <c r="B21" s="222"/>
      <c r="C21" s="223"/>
      <c r="D21" s="223"/>
      <c r="E21" s="223"/>
      <c r="F21" s="223"/>
    </row>
    <row r="22" spans="1:11" ht="15.75" x14ac:dyDescent="0.25">
      <c r="A22" s="334" t="s">
        <v>87</v>
      </c>
      <c r="B22" s="334"/>
      <c r="C22" s="334"/>
      <c r="D22" s="334"/>
      <c r="E22" s="334"/>
      <c r="F22" s="334"/>
    </row>
    <row r="23" spans="1:11" ht="15" customHeight="1" x14ac:dyDescent="0.25">
      <c r="C23" s="224"/>
      <c r="D23" s="225"/>
    </row>
    <row r="24" spans="1:11" ht="15" customHeight="1" x14ac:dyDescent="0.2">
      <c r="A24" s="335" t="s">
        <v>88</v>
      </c>
      <c r="B24" s="335" t="s">
        <v>89</v>
      </c>
      <c r="C24" s="335" t="s">
        <v>90</v>
      </c>
      <c r="D24" s="336" t="s">
        <v>210</v>
      </c>
      <c r="E24" s="335" t="s">
        <v>211</v>
      </c>
      <c r="F24" s="335" t="s">
        <v>44</v>
      </c>
      <c r="G24" s="335" t="s">
        <v>212</v>
      </c>
    </row>
    <row r="25" spans="1:11" s="226" customFormat="1" ht="135" customHeight="1" x14ac:dyDescent="0.2">
      <c r="A25" s="335"/>
      <c r="B25" s="335"/>
      <c r="C25" s="335"/>
      <c r="D25" s="337"/>
      <c r="E25" s="335"/>
      <c r="F25" s="335"/>
      <c r="G25" s="335"/>
    </row>
    <row r="26" spans="1:11" ht="15" customHeight="1" x14ac:dyDescent="0.2">
      <c r="A26" s="227">
        <v>1</v>
      </c>
      <c r="B26" s="227">
        <v>2</v>
      </c>
      <c r="C26" s="228">
        <v>3</v>
      </c>
      <c r="D26" s="228">
        <v>4</v>
      </c>
      <c r="E26" s="228">
        <v>5</v>
      </c>
      <c r="F26" s="228" t="s">
        <v>201</v>
      </c>
      <c r="G26" s="228">
        <v>7</v>
      </c>
      <c r="H26" s="229"/>
      <c r="I26" s="229"/>
      <c r="J26" s="229"/>
      <c r="K26" s="229"/>
    </row>
    <row r="27" spans="1:11" x14ac:dyDescent="0.2">
      <c r="A27" s="208"/>
      <c r="B27" s="230"/>
      <c r="C27" s="231"/>
      <c r="D27" s="232">
        <f>IF(C27="komandos-veiklos vadovas",11,IF(C27="dėstytojas, tyrėjas, ekspertas",9.25,IF(C27="techninis darbuotojas",6.75,0)))</f>
        <v>0</v>
      </c>
      <c r="E27" s="209"/>
      <c r="F27" s="209">
        <f>+D27*E27</f>
        <v>0</v>
      </c>
      <c r="G27" s="210"/>
    </row>
    <row r="28" spans="1:11" x14ac:dyDescent="0.2">
      <c r="A28" s="208"/>
      <c r="B28" s="230"/>
      <c r="C28" s="231"/>
      <c r="D28" s="232">
        <f t="shared" ref="D28:D39" si="0">IF(C28="komandos-veiklos vadovas",11,IF(C28="dėstytojas, tyrėjas, ekspertas",9.25,IF(C28="techninis darbuotojas",6.75,0)))</f>
        <v>0</v>
      </c>
      <c r="E28" s="209"/>
      <c r="F28" s="209">
        <f t="shared" ref="F28:F39" si="1">+D28*E28</f>
        <v>0</v>
      </c>
      <c r="G28" s="210"/>
      <c r="I28" s="233"/>
    </row>
    <row r="29" spans="1:11" x14ac:dyDescent="0.2">
      <c r="A29" s="208"/>
      <c r="B29" s="230"/>
      <c r="C29" s="231"/>
      <c r="D29" s="232">
        <f t="shared" si="0"/>
        <v>0</v>
      </c>
      <c r="E29" s="209"/>
      <c r="F29" s="209">
        <f t="shared" si="1"/>
        <v>0</v>
      </c>
      <c r="G29" s="234"/>
      <c r="I29" s="233"/>
    </row>
    <row r="30" spans="1:11" x14ac:dyDescent="0.2">
      <c r="A30" s="208"/>
      <c r="B30" s="211"/>
      <c r="C30" s="231"/>
      <c r="D30" s="232">
        <f t="shared" si="0"/>
        <v>0</v>
      </c>
      <c r="E30" s="209"/>
      <c r="F30" s="209">
        <f t="shared" si="1"/>
        <v>0</v>
      </c>
      <c r="G30" s="210"/>
      <c r="I30" s="233"/>
    </row>
    <row r="31" spans="1:11" x14ac:dyDescent="0.2">
      <c r="A31" s="208"/>
      <c r="B31" s="211"/>
      <c r="C31" s="231"/>
      <c r="D31" s="232">
        <f t="shared" si="0"/>
        <v>0</v>
      </c>
      <c r="E31" s="209"/>
      <c r="F31" s="209">
        <f t="shared" si="1"/>
        <v>0</v>
      </c>
      <c r="G31" s="210"/>
    </row>
    <row r="32" spans="1:11" x14ac:dyDescent="0.2">
      <c r="A32" s="208"/>
      <c r="B32" s="211"/>
      <c r="C32" s="231"/>
      <c r="D32" s="232">
        <f t="shared" si="0"/>
        <v>0</v>
      </c>
      <c r="E32" s="209"/>
      <c r="F32" s="209">
        <f t="shared" si="1"/>
        <v>0</v>
      </c>
      <c r="G32" s="210"/>
    </row>
    <row r="33" spans="1:9" x14ac:dyDescent="0.2">
      <c r="A33" s="208"/>
      <c r="B33" s="211"/>
      <c r="C33" s="231"/>
      <c r="D33" s="232">
        <f t="shared" si="0"/>
        <v>0</v>
      </c>
      <c r="E33" s="209"/>
      <c r="F33" s="209">
        <f t="shared" si="1"/>
        <v>0</v>
      </c>
      <c r="G33" s="210"/>
    </row>
    <row r="34" spans="1:9" x14ac:dyDescent="0.2">
      <c r="A34" s="208"/>
      <c r="B34" s="230"/>
      <c r="C34" s="231"/>
      <c r="D34" s="232">
        <f t="shared" si="0"/>
        <v>0</v>
      </c>
      <c r="E34" s="209"/>
      <c r="F34" s="209">
        <f t="shared" si="1"/>
        <v>0</v>
      </c>
      <c r="G34" s="234"/>
      <c r="I34" s="233"/>
    </row>
    <row r="35" spans="1:9" x14ac:dyDescent="0.2">
      <c r="A35" s="208"/>
      <c r="B35" s="211"/>
      <c r="C35" s="231"/>
      <c r="D35" s="232">
        <f t="shared" si="0"/>
        <v>0</v>
      </c>
      <c r="E35" s="209"/>
      <c r="F35" s="209">
        <f t="shared" si="1"/>
        <v>0</v>
      </c>
      <c r="G35" s="210"/>
      <c r="I35" s="233"/>
    </row>
    <row r="36" spans="1:9" x14ac:dyDescent="0.2">
      <c r="A36" s="208"/>
      <c r="B36" s="211"/>
      <c r="C36" s="231"/>
      <c r="D36" s="232">
        <f t="shared" si="0"/>
        <v>0</v>
      </c>
      <c r="E36" s="209"/>
      <c r="F36" s="209">
        <f t="shared" si="1"/>
        <v>0</v>
      </c>
      <c r="G36" s="210"/>
    </row>
    <row r="37" spans="1:9" x14ac:dyDescent="0.2">
      <c r="A37" s="208"/>
      <c r="B37" s="211"/>
      <c r="C37" s="231"/>
      <c r="D37" s="232">
        <f t="shared" si="0"/>
        <v>0</v>
      </c>
      <c r="E37" s="209"/>
      <c r="F37" s="209">
        <f t="shared" si="1"/>
        <v>0</v>
      </c>
      <c r="G37" s="210"/>
    </row>
    <row r="38" spans="1:9" x14ac:dyDescent="0.2">
      <c r="A38" s="208"/>
      <c r="B38" s="211"/>
      <c r="C38" s="231"/>
      <c r="D38" s="232">
        <f t="shared" si="0"/>
        <v>0</v>
      </c>
      <c r="E38" s="209"/>
      <c r="F38" s="209">
        <f t="shared" si="1"/>
        <v>0</v>
      </c>
      <c r="G38" s="210"/>
    </row>
    <row r="39" spans="1:9" x14ac:dyDescent="0.2">
      <c r="A39" s="208"/>
      <c r="B39" s="211"/>
      <c r="C39" s="231"/>
      <c r="D39" s="232">
        <f t="shared" si="0"/>
        <v>0</v>
      </c>
      <c r="E39" s="209"/>
      <c r="F39" s="209">
        <f t="shared" si="1"/>
        <v>0</v>
      </c>
      <c r="G39" s="210"/>
    </row>
    <row r="40" spans="1:9" x14ac:dyDescent="0.2">
      <c r="A40" s="325" t="s">
        <v>43</v>
      </c>
      <c r="B40" s="326"/>
      <c r="C40" s="327"/>
      <c r="D40" s="235"/>
      <c r="E40" s="235"/>
      <c r="F40" s="235">
        <f>SUM(F27:F39)</f>
        <v>0</v>
      </c>
      <c r="G40" s="235"/>
    </row>
    <row r="41" spans="1:9" ht="16.5" customHeight="1" x14ac:dyDescent="0.2">
      <c r="A41" s="236" t="s">
        <v>213</v>
      </c>
      <c r="B41" s="237"/>
      <c r="C41" s="238"/>
      <c r="D41" s="238"/>
      <c r="E41" s="238"/>
      <c r="F41" s="239"/>
    </row>
    <row r="42" spans="1:9" ht="16.5" customHeight="1" x14ac:dyDescent="0.2">
      <c r="A42" s="236" t="s">
        <v>214</v>
      </c>
      <c r="B42" s="237"/>
      <c r="C42" s="238"/>
      <c r="D42" s="238"/>
      <c r="E42" s="238"/>
      <c r="F42" s="240"/>
    </row>
    <row r="43" spans="1:9" ht="16.5" customHeight="1" x14ac:dyDescent="0.2">
      <c r="A43" s="236" t="s">
        <v>215</v>
      </c>
      <c r="B43" s="237"/>
      <c r="C43" s="238"/>
      <c r="D43" s="238"/>
      <c r="E43" s="238"/>
      <c r="F43" s="239"/>
    </row>
    <row r="44" spans="1:9" ht="16.5" customHeight="1" x14ac:dyDescent="0.2">
      <c r="A44" s="241"/>
      <c r="B44" s="237"/>
      <c r="C44" s="238"/>
      <c r="D44" s="238"/>
      <c r="E44" s="238"/>
      <c r="F44" s="240"/>
    </row>
    <row r="45" spans="1:9" s="242" customFormat="1" ht="15" customHeight="1" x14ac:dyDescent="0.25">
      <c r="A45" s="328" t="s">
        <v>92</v>
      </c>
      <c r="B45" s="328"/>
      <c r="C45" s="328"/>
      <c r="D45" s="328"/>
      <c r="E45" s="328"/>
      <c r="F45" s="328"/>
    </row>
    <row r="46" spans="1:9" s="242" customFormat="1" ht="102" customHeight="1" x14ac:dyDescent="0.2">
      <c r="A46" s="307" t="s">
        <v>216</v>
      </c>
      <c r="B46" s="307"/>
      <c r="C46" s="307"/>
      <c r="D46" s="307"/>
      <c r="E46" s="307"/>
      <c r="F46" s="307"/>
      <c r="G46" s="307"/>
    </row>
    <row r="47" spans="1:9" s="245" customFormat="1" ht="15" customHeight="1" x14ac:dyDescent="0.2">
      <c r="A47" s="243"/>
      <c r="B47" s="244"/>
      <c r="C47" s="244"/>
      <c r="D47" s="243"/>
      <c r="E47" s="243"/>
      <c r="F47" s="243"/>
    </row>
    <row r="48" spans="1:9" s="245" customFormat="1" ht="15" customHeight="1" x14ac:dyDescent="0.25">
      <c r="A48" s="329" t="s">
        <v>93</v>
      </c>
      <c r="B48" s="329"/>
      <c r="C48" s="329"/>
      <c r="D48" s="329"/>
      <c r="E48" s="246"/>
      <c r="F48" s="246"/>
    </row>
    <row r="49" spans="1:4" s="242" customFormat="1" ht="15" customHeight="1" x14ac:dyDescent="0.2">
      <c r="A49" s="247"/>
      <c r="B49" s="248"/>
      <c r="C49" s="248"/>
    </row>
    <row r="50" spans="1:4" s="242" customFormat="1" ht="15" customHeight="1" x14ac:dyDescent="0.2">
      <c r="A50" s="248"/>
      <c r="B50" s="249"/>
      <c r="C50" s="249"/>
      <c r="D50" s="248"/>
    </row>
    <row r="51" spans="1:4" s="242" customFormat="1" ht="15" customHeight="1" x14ac:dyDescent="0.2">
      <c r="A51" s="248"/>
      <c r="B51" s="250"/>
      <c r="C51" s="250"/>
      <c r="D51" s="248"/>
    </row>
  </sheetData>
  <sheetProtection algorithmName="SHA-512" hashValue="vsimLrohPLejtzTtW++oP3g+4WZ8bk7Z1MishtdsJxFV781wy5b49Z+O4BArL+FdyqZgH6tZw9daFzuTMfSnaA==" saltValue="4qhLhrzqRgruJEph9fb9sw==" spinCount="100000" sheet="1" objects="1" scenarios="1" insertRows="0" autoFilter="0"/>
  <autoFilter ref="A26:G26"/>
  <mergeCells count="21">
    <mergeCell ref="A19:B19"/>
    <mergeCell ref="C19:G19"/>
    <mergeCell ref="A10:G10"/>
    <mergeCell ref="A11:G11"/>
    <mergeCell ref="A13:G13"/>
    <mergeCell ref="A16:G16"/>
    <mergeCell ref="A18:F18"/>
    <mergeCell ref="A40:C40"/>
    <mergeCell ref="A45:F45"/>
    <mergeCell ref="A46:G46"/>
    <mergeCell ref="A48:D48"/>
    <mergeCell ref="A20:B20"/>
    <mergeCell ref="C20:G20"/>
    <mergeCell ref="A22:F22"/>
    <mergeCell ref="A24:A25"/>
    <mergeCell ref="B24:B25"/>
    <mergeCell ref="C24:C25"/>
    <mergeCell ref="D24:D25"/>
    <mergeCell ref="E24:E25"/>
    <mergeCell ref="F24:F25"/>
    <mergeCell ref="G24:G25"/>
  </mergeCells>
  <conditionalFormatting sqref="E37:E39">
    <cfRule type="cellIs" dxfId="9" priority="10" stopIfTrue="1" operator="equal">
      <formula>0</formula>
    </cfRule>
  </conditionalFormatting>
  <conditionalFormatting sqref="E35:E36 F27:F39">
    <cfRule type="cellIs" dxfId="8" priority="9" stopIfTrue="1" operator="equal">
      <formula>0</formula>
    </cfRule>
  </conditionalFormatting>
  <conditionalFormatting sqref="I28 I34:I35">
    <cfRule type="cellIs" dxfId="7" priority="8" stopIfTrue="1" operator="equal">
      <formula>0</formula>
    </cfRule>
  </conditionalFormatting>
  <conditionalFormatting sqref="E27:E28 E34">
    <cfRule type="cellIs" dxfId="6" priority="7" stopIfTrue="1" operator="equal">
      <formula>0</formula>
    </cfRule>
  </conditionalFormatting>
  <conditionalFormatting sqref="D27:D28 D35:D39">
    <cfRule type="cellIs" dxfId="5" priority="6" operator="equal">
      <formula>0</formula>
    </cfRule>
  </conditionalFormatting>
  <conditionalFormatting sqref="E33">
    <cfRule type="cellIs" dxfId="4" priority="5" stopIfTrue="1" operator="equal">
      <formula>0</formula>
    </cfRule>
  </conditionalFormatting>
  <conditionalFormatting sqref="E30:E32">
    <cfRule type="cellIs" dxfId="3" priority="4" stopIfTrue="1" operator="equal">
      <formula>0</formula>
    </cfRule>
  </conditionalFormatting>
  <conditionalFormatting sqref="I29:I30">
    <cfRule type="cellIs" dxfId="2" priority="3" stopIfTrue="1" operator="equal">
      <formula>0</formula>
    </cfRule>
  </conditionalFormatting>
  <conditionalFormatting sqref="E29">
    <cfRule type="cellIs" dxfId="1" priority="2" stopIfTrue="1" operator="equal">
      <formula>0</formula>
    </cfRule>
  </conditionalFormatting>
  <conditionalFormatting sqref="D29:D34">
    <cfRule type="cellIs" dxfId="0" priority="1" operator="equal">
      <formula>0</formula>
    </cfRule>
  </conditionalFormatting>
  <dataValidations count="1">
    <dataValidation type="list" allowBlank="1" showInputMessage="1" showErrorMessage="1" sqref="C27:C39">
      <mc:AlternateContent xmlns:x12ac="http://schemas.microsoft.com/office/spreadsheetml/2011/1/ac" xmlns:mc="http://schemas.openxmlformats.org/markup-compatibility/2006">
        <mc:Choice Requires="x12ac">
          <x12ac:list>Komandos-veiklos vadovas," Dėstytojas, tyrėjas, ekspertas", Techninis darbuotojas</x12ac:list>
        </mc:Choice>
        <mc:Fallback>
          <formula1>"Komandos-veiklos vadovas, Dėstytojas, tyrėjas, ekspertas, Techninis darbuotojas"</formula1>
        </mc:Fallback>
      </mc:AlternateContent>
    </dataValidation>
  </dataValidations>
  <pageMargins left="0.70866141732283461" right="0.70866141732283461" top="0.74803149606299213" bottom="0.74803149606299213" header="0.31496062992125984" footer="0.31496062992125984"/>
  <pageSetup paperSize="9" scale="5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zoomScaleNormal="100" workbookViewId="0">
      <selection activeCell="G29" sqref="G29"/>
    </sheetView>
  </sheetViews>
  <sheetFormatPr defaultRowHeight="15" x14ac:dyDescent="0.25"/>
  <cols>
    <col min="1" max="1" width="9.140625" style="12"/>
  </cols>
  <sheetData>
    <row r="1" spans="1:18" x14ac:dyDescent="0.25">
      <c r="A1" s="255" t="s">
        <v>119</v>
      </c>
      <c r="B1" s="256"/>
      <c r="C1" s="256"/>
      <c r="D1" s="256"/>
      <c r="E1" s="256"/>
      <c r="F1" s="256"/>
      <c r="G1" s="256"/>
      <c r="H1" s="256"/>
      <c r="I1" s="256"/>
      <c r="J1" s="256"/>
      <c r="K1" s="256"/>
      <c r="L1" s="256"/>
      <c r="M1" s="256"/>
      <c r="N1" s="256"/>
      <c r="O1" s="256"/>
      <c r="P1" s="256"/>
      <c r="Q1" s="256"/>
      <c r="R1" s="257"/>
    </row>
    <row r="2" spans="1:18" x14ac:dyDescent="0.25">
      <c r="A2" s="254" t="s">
        <v>10</v>
      </c>
      <c r="B2" s="258" t="s">
        <v>120</v>
      </c>
      <c r="C2" s="258"/>
      <c r="D2" s="258"/>
      <c r="E2" s="258"/>
      <c r="F2" s="258"/>
      <c r="G2" s="258"/>
      <c r="H2" s="258"/>
      <c r="I2" s="258"/>
      <c r="J2" s="258"/>
      <c r="K2" s="258"/>
      <c r="L2" s="258"/>
      <c r="M2" s="258"/>
      <c r="N2" s="258"/>
      <c r="O2" s="258"/>
      <c r="P2" s="258"/>
      <c r="Q2" s="258"/>
      <c r="R2" s="258"/>
    </row>
    <row r="3" spans="1:18" x14ac:dyDescent="0.25">
      <c r="A3" s="254"/>
      <c r="B3" s="258"/>
      <c r="C3" s="258"/>
      <c r="D3" s="258"/>
      <c r="E3" s="258"/>
      <c r="F3" s="258"/>
      <c r="G3" s="258"/>
      <c r="H3" s="258"/>
      <c r="I3" s="258"/>
      <c r="J3" s="258"/>
      <c r="K3" s="258"/>
      <c r="L3" s="258"/>
      <c r="M3" s="258"/>
      <c r="N3" s="258"/>
      <c r="O3" s="258"/>
      <c r="P3" s="258"/>
      <c r="Q3" s="258"/>
      <c r="R3" s="258"/>
    </row>
    <row r="4" spans="1:18" x14ac:dyDescent="0.25">
      <c r="A4" s="254" t="s">
        <v>11</v>
      </c>
      <c r="B4" s="258" t="s">
        <v>121</v>
      </c>
      <c r="C4" s="258"/>
      <c r="D4" s="258"/>
      <c r="E4" s="258"/>
      <c r="F4" s="258"/>
      <c r="G4" s="258"/>
      <c r="H4" s="258"/>
      <c r="I4" s="258"/>
      <c r="J4" s="258"/>
      <c r="K4" s="258"/>
      <c r="L4" s="258"/>
      <c r="M4" s="258"/>
      <c r="N4" s="258"/>
      <c r="O4" s="258"/>
      <c r="P4" s="258"/>
      <c r="Q4" s="258"/>
      <c r="R4" s="258"/>
    </row>
    <row r="5" spans="1:18" x14ac:dyDescent="0.25">
      <c r="A5" s="254"/>
      <c r="B5" s="258"/>
      <c r="C5" s="258"/>
      <c r="D5" s="258"/>
      <c r="E5" s="258"/>
      <c r="F5" s="258"/>
      <c r="G5" s="258"/>
      <c r="H5" s="258"/>
      <c r="I5" s="258"/>
      <c r="J5" s="258"/>
      <c r="K5" s="258"/>
      <c r="L5" s="258"/>
      <c r="M5" s="258"/>
      <c r="N5" s="258"/>
      <c r="O5" s="258"/>
      <c r="P5" s="258"/>
      <c r="Q5" s="258"/>
      <c r="R5" s="258"/>
    </row>
    <row r="6" spans="1:18" x14ac:dyDescent="0.25">
      <c r="A6" s="254" t="s">
        <v>12</v>
      </c>
      <c r="B6" s="258" t="s">
        <v>122</v>
      </c>
      <c r="C6" s="258"/>
      <c r="D6" s="258"/>
      <c r="E6" s="258"/>
      <c r="F6" s="258"/>
      <c r="G6" s="258"/>
      <c r="H6" s="258"/>
      <c r="I6" s="258"/>
      <c r="J6" s="258"/>
      <c r="K6" s="258"/>
      <c r="L6" s="258"/>
      <c r="M6" s="258"/>
      <c r="N6" s="258"/>
      <c r="O6" s="258"/>
      <c r="P6" s="258"/>
      <c r="Q6" s="258"/>
      <c r="R6" s="258"/>
    </row>
    <row r="7" spans="1:18" x14ac:dyDescent="0.25">
      <c r="A7" s="254"/>
      <c r="B7" s="258"/>
      <c r="C7" s="258"/>
      <c r="D7" s="258"/>
      <c r="E7" s="258"/>
      <c r="F7" s="258"/>
      <c r="G7" s="258"/>
      <c r="H7" s="258"/>
      <c r="I7" s="258"/>
      <c r="J7" s="258"/>
      <c r="K7" s="258"/>
      <c r="L7" s="258"/>
      <c r="M7" s="258"/>
      <c r="N7" s="258"/>
      <c r="O7" s="258"/>
      <c r="P7" s="258"/>
      <c r="Q7" s="258"/>
      <c r="R7" s="258"/>
    </row>
    <row r="8" spans="1:18" x14ac:dyDescent="0.25">
      <c r="A8" s="254" t="s">
        <v>13</v>
      </c>
      <c r="B8" s="258" t="s">
        <v>123</v>
      </c>
      <c r="C8" s="258"/>
      <c r="D8" s="258"/>
      <c r="E8" s="258"/>
      <c r="F8" s="258"/>
      <c r="G8" s="258"/>
      <c r="H8" s="258"/>
      <c r="I8" s="258"/>
      <c r="J8" s="258"/>
      <c r="K8" s="258"/>
      <c r="L8" s="258"/>
      <c r="M8" s="258"/>
      <c r="N8" s="258"/>
      <c r="O8" s="258"/>
      <c r="P8" s="258"/>
      <c r="Q8" s="258"/>
      <c r="R8" s="258"/>
    </row>
    <row r="9" spans="1:18" x14ac:dyDescent="0.25">
      <c r="A9" s="254"/>
      <c r="B9" s="258"/>
      <c r="C9" s="258"/>
      <c r="D9" s="258"/>
      <c r="E9" s="258"/>
      <c r="F9" s="258"/>
      <c r="G9" s="258"/>
      <c r="H9" s="258"/>
      <c r="I9" s="258"/>
      <c r="J9" s="258"/>
      <c r="K9" s="258"/>
      <c r="L9" s="258"/>
      <c r="M9" s="258"/>
      <c r="N9" s="258"/>
      <c r="O9" s="258"/>
      <c r="P9" s="258"/>
      <c r="Q9" s="258"/>
      <c r="R9" s="258"/>
    </row>
    <row r="10" spans="1:18" x14ac:dyDescent="0.25">
      <c r="A10" s="254" t="s">
        <v>14</v>
      </c>
      <c r="B10" s="258" t="s">
        <v>124</v>
      </c>
      <c r="C10" s="258"/>
      <c r="D10" s="258"/>
      <c r="E10" s="258"/>
      <c r="F10" s="258"/>
      <c r="G10" s="258"/>
      <c r="H10" s="258"/>
      <c r="I10" s="258"/>
      <c r="J10" s="258"/>
      <c r="K10" s="258"/>
      <c r="L10" s="258"/>
      <c r="M10" s="258"/>
      <c r="N10" s="258"/>
      <c r="O10" s="258"/>
      <c r="P10" s="258"/>
      <c r="Q10" s="258"/>
      <c r="R10" s="258"/>
    </row>
    <row r="11" spans="1:18" x14ac:dyDescent="0.25">
      <c r="A11" s="254"/>
      <c r="B11" s="258"/>
      <c r="C11" s="258"/>
      <c r="D11" s="258"/>
      <c r="E11" s="258"/>
      <c r="F11" s="258"/>
      <c r="G11" s="258"/>
      <c r="H11" s="258"/>
      <c r="I11" s="258"/>
      <c r="J11" s="258"/>
      <c r="K11" s="258"/>
      <c r="L11" s="258"/>
      <c r="M11" s="258"/>
      <c r="N11" s="258"/>
      <c r="O11" s="258"/>
      <c r="P11" s="258"/>
      <c r="Q11" s="258"/>
      <c r="R11" s="258"/>
    </row>
    <row r="12" spans="1:18" ht="15.75" customHeight="1" x14ac:dyDescent="0.25">
      <c r="A12" s="254" t="s">
        <v>15</v>
      </c>
      <c r="B12" s="258" t="s">
        <v>204</v>
      </c>
      <c r="C12" s="258"/>
      <c r="D12" s="258"/>
      <c r="E12" s="258"/>
      <c r="F12" s="258"/>
      <c r="G12" s="258"/>
      <c r="H12" s="258"/>
      <c r="I12" s="258"/>
      <c r="J12" s="258"/>
      <c r="K12" s="258"/>
      <c r="L12" s="258"/>
      <c r="M12" s="258"/>
      <c r="N12" s="258"/>
      <c r="O12" s="258"/>
      <c r="P12" s="258"/>
      <c r="Q12" s="258"/>
      <c r="R12" s="258"/>
    </row>
    <row r="13" spans="1:18" ht="32.25" customHeight="1" x14ac:dyDescent="0.25">
      <c r="A13" s="254"/>
      <c r="B13" s="258"/>
      <c r="C13" s="258"/>
      <c r="D13" s="258"/>
      <c r="E13" s="258"/>
      <c r="F13" s="258"/>
      <c r="G13" s="258"/>
      <c r="H13" s="258"/>
      <c r="I13" s="258"/>
      <c r="J13" s="258"/>
      <c r="K13" s="258"/>
      <c r="L13" s="258"/>
      <c r="M13" s="258"/>
      <c r="N13" s="258"/>
      <c r="O13" s="258"/>
      <c r="P13" s="258"/>
      <c r="Q13" s="258"/>
      <c r="R13" s="258"/>
    </row>
    <row r="14" spans="1:18" x14ac:dyDescent="0.25">
      <c r="A14" s="254" t="s">
        <v>16</v>
      </c>
      <c r="B14" s="258" t="s">
        <v>125</v>
      </c>
      <c r="C14" s="258"/>
      <c r="D14" s="258"/>
      <c r="E14" s="258"/>
      <c r="F14" s="258"/>
      <c r="G14" s="258"/>
      <c r="H14" s="258"/>
      <c r="I14" s="258"/>
      <c r="J14" s="258"/>
      <c r="K14" s="258"/>
      <c r="L14" s="258"/>
      <c r="M14" s="258"/>
      <c r="N14" s="258"/>
      <c r="O14" s="258"/>
      <c r="P14" s="258"/>
      <c r="Q14" s="258"/>
      <c r="R14" s="258"/>
    </row>
    <row r="15" spans="1:18" x14ac:dyDescent="0.25">
      <c r="A15" s="254"/>
      <c r="B15" s="258"/>
      <c r="C15" s="258"/>
      <c r="D15" s="258"/>
      <c r="E15" s="258"/>
      <c r="F15" s="258"/>
      <c r="G15" s="258"/>
      <c r="H15" s="258"/>
      <c r="I15" s="258"/>
      <c r="J15" s="258"/>
      <c r="K15" s="258"/>
      <c r="L15" s="258"/>
      <c r="M15" s="258"/>
      <c r="N15" s="258"/>
      <c r="O15" s="258"/>
      <c r="P15" s="258"/>
      <c r="Q15" s="258"/>
      <c r="R15" s="258"/>
    </row>
    <row r="16" spans="1:18" ht="15.75" customHeight="1" x14ac:dyDescent="0.25">
      <c r="A16" s="254" t="s">
        <v>17</v>
      </c>
      <c r="B16" s="258" t="s">
        <v>126</v>
      </c>
      <c r="C16" s="258"/>
      <c r="D16" s="258"/>
      <c r="E16" s="258"/>
      <c r="F16" s="258"/>
      <c r="G16" s="258"/>
      <c r="H16" s="258"/>
      <c r="I16" s="258"/>
      <c r="J16" s="258"/>
      <c r="K16" s="258"/>
      <c r="L16" s="258"/>
      <c r="M16" s="258"/>
      <c r="N16" s="258"/>
      <c r="O16" s="258"/>
      <c r="P16" s="258"/>
      <c r="Q16" s="258"/>
      <c r="R16" s="258"/>
    </row>
    <row r="17" spans="1:18" ht="15.75" customHeight="1" x14ac:dyDescent="0.25">
      <c r="A17" s="254"/>
      <c r="B17" s="258"/>
      <c r="C17" s="258"/>
      <c r="D17" s="258"/>
      <c r="E17" s="258"/>
      <c r="F17" s="258"/>
      <c r="G17" s="258"/>
      <c r="H17" s="258"/>
      <c r="I17" s="258"/>
      <c r="J17" s="258"/>
      <c r="K17" s="258"/>
      <c r="L17" s="258"/>
      <c r="M17" s="258"/>
      <c r="N17" s="258"/>
      <c r="O17" s="258"/>
      <c r="P17" s="258"/>
      <c r="Q17" s="258"/>
      <c r="R17" s="258"/>
    </row>
    <row r="18" spans="1:18" ht="15.75" customHeight="1" x14ac:dyDescent="0.25">
      <c r="A18" s="254" t="s">
        <v>18</v>
      </c>
      <c r="B18" s="258" t="s">
        <v>127</v>
      </c>
      <c r="C18" s="258"/>
      <c r="D18" s="258"/>
      <c r="E18" s="258"/>
      <c r="F18" s="258"/>
      <c r="G18" s="258"/>
      <c r="H18" s="258"/>
      <c r="I18" s="258"/>
      <c r="J18" s="258"/>
      <c r="K18" s="258"/>
      <c r="L18" s="258"/>
      <c r="M18" s="258"/>
      <c r="N18" s="258"/>
      <c r="O18" s="258"/>
      <c r="P18" s="258"/>
      <c r="Q18" s="258"/>
      <c r="R18" s="258"/>
    </row>
    <row r="19" spans="1:18" ht="15.75" customHeight="1" x14ac:dyDescent="0.25">
      <c r="A19" s="254"/>
      <c r="B19" s="258"/>
      <c r="C19" s="258"/>
      <c r="D19" s="258"/>
      <c r="E19" s="258"/>
      <c r="F19" s="258"/>
      <c r="G19" s="258"/>
      <c r="H19" s="258"/>
      <c r="I19" s="258"/>
      <c r="J19" s="258"/>
      <c r="K19" s="258"/>
      <c r="L19" s="258"/>
      <c r="M19" s="258"/>
      <c r="N19" s="258"/>
      <c r="O19" s="258"/>
      <c r="P19" s="258"/>
      <c r="Q19" s="258"/>
      <c r="R19" s="258"/>
    </row>
    <row r="20" spans="1:18" ht="15.75" customHeight="1" x14ac:dyDescent="0.25">
      <c r="A20" s="254" t="s">
        <v>19</v>
      </c>
      <c r="B20" s="258" t="s">
        <v>128</v>
      </c>
      <c r="C20" s="258"/>
      <c r="D20" s="258"/>
      <c r="E20" s="258"/>
      <c r="F20" s="258"/>
      <c r="G20" s="258"/>
      <c r="H20" s="258"/>
      <c r="I20" s="258"/>
      <c r="J20" s="258"/>
      <c r="K20" s="258"/>
      <c r="L20" s="258"/>
      <c r="M20" s="258"/>
      <c r="N20" s="258"/>
      <c r="O20" s="258"/>
      <c r="P20" s="258"/>
      <c r="Q20" s="258"/>
      <c r="R20" s="258"/>
    </row>
    <row r="21" spans="1:18" ht="15.75" customHeight="1" x14ac:dyDescent="0.25">
      <c r="A21" s="254"/>
      <c r="B21" s="258"/>
      <c r="C21" s="258"/>
      <c r="D21" s="258"/>
      <c r="E21" s="258"/>
      <c r="F21" s="258"/>
      <c r="G21" s="258"/>
      <c r="H21" s="258"/>
      <c r="I21" s="258"/>
      <c r="J21" s="258"/>
      <c r="K21" s="258"/>
      <c r="L21" s="258"/>
      <c r="M21" s="258"/>
      <c r="N21" s="258"/>
      <c r="O21" s="258"/>
      <c r="P21" s="258"/>
      <c r="Q21" s="258"/>
      <c r="R21" s="258"/>
    </row>
    <row r="22" spans="1:18" ht="15.75" customHeight="1" x14ac:dyDescent="0.25">
      <c r="A22" s="254" t="s">
        <v>20</v>
      </c>
      <c r="B22" s="258" t="s">
        <v>129</v>
      </c>
      <c r="C22" s="258"/>
      <c r="D22" s="258"/>
      <c r="E22" s="258"/>
      <c r="F22" s="258"/>
      <c r="G22" s="258"/>
      <c r="H22" s="258"/>
      <c r="I22" s="258"/>
      <c r="J22" s="258"/>
      <c r="K22" s="258"/>
      <c r="L22" s="258"/>
      <c r="M22" s="258"/>
      <c r="N22" s="258"/>
      <c r="O22" s="258"/>
      <c r="P22" s="258"/>
      <c r="Q22" s="258"/>
      <c r="R22" s="258"/>
    </row>
    <row r="23" spans="1:18" ht="15.75" customHeight="1" x14ac:dyDescent="0.25">
      <c r="A23" s="254"/>
      <c r="B23" s="258"/>
      <c r="C23" s="258"/>
      <c r="D23" s="258"/>
      <c r="E23" s="258"/>
      <c r="F23" s="258"/>
      <c r="G23" s="258"/>
      <c r="H23" s="258"/>
      <c r="I23" s="258"/>
      <c r="J23" s="258"/>
      <c r="K23" s="258"/>
      <c r="L23" s="258"/>
      <c r="M23" s="258"/>
      <c r="N23" s="258"/>
      <c r="O23" s="258"/>
      <c r="P23" s="258"/>
      <c r="Q23" s="258"/>
      <c r="R23" s="258"/>
    </row>
    <row r="24" spans="1:18" ht="15.75" customHeight="1" x14ac:dyDescent="0.25">
      <c r="A24" s="35" t="s">
        <v>21</v>
      </c>
      <c r="B24" s="259" t="s">
        <v>205</v>
      </c>
      <c r="C24" s="259"/>
      <c r="D24" s="259"/>
      <c r="E24" s="259"/>
      <c r="F24" s="259"/>
      <c r="G24" s="259"/>
      <c r="H24" s="259"/>
      <c r="I24" s="259"/>
      <c r="J24" s="259"/>
      <c r="K24" s="259"/>
      <c r="L24" s="259"/>
      <c r="M24" s="259"/>
      <c r="N24" s="259"/>
      <c r="O24" s="259"/>
      <c r="P24" s="259"/>
      <c r="Q24" s="259"/>
      <c r="R24" s="259"/>
    </row>
    <row r="25" spans="1:18" ht="15.75" customHeight="1" x14ac:dyDescent="0.25">
      <c r="A25" s="254" t="s">
        <v>22</v>
      </c>
      <c r="B25" s="258" t="s">
        <v>130</v>
      </c>
      <c r="C25" s="258"/>
      <c r="D25" s="258"/>
      <c r="E25" s="258"/>
      <c r="F25" s="258"/>
      <c r="G25" s="258"/>
      <c r="H25" s="258"/>
      <c r="I25" s="258"/>
      <c r="J25" s="258"/>
      <c r="K25" s="258"/>
      <c r="L25" s="258"/>
      <c r="M25" s="258"/>
      <c r="N25" s="258"/>
      <c r="O25" s="258"/>
      <c r="P25" s="258"/>
      <c r="Q25" s="258"/>
      <c r="R25" s="258"/>
    </row>
    <row r="26" spans="1:18" x14ac:dyDescent="0.25">
      <c r="A26" s="254"/>
      <c r="B26" s="258"/>
      <c r="C26" s="258"/>
      <c r="D26" s="258"/>
      <c r="E26" s="258"/>
      <c r="F26" s="258"/>
      <c r="G26" s="258"/>
      <c r="H26" s="258"/>
      <c r="I26" s="258"/>
      <c r="J26" s="258"/>
      <c r="K26" s="258"/>
      <c r="L26" s="258"/>
      <c r="M26" s="258"/>
      <c r="N26" s="258"/>
      <c r="O26" s="258"/>
      <c r="P26" s="258"/>
      <c r="Q26" s="258"/>
      <c r="R26" s="258"/>
    </row>
    <row r="27" spans="1:18" ht="15.75" x14ac:dyDescent="0.25">
      <c r="A27" s="35" t="s">
        <v>23</v>
      </c>
      <c r="B27" s="259" t="s">
        <v>131</v>
      </c>
      <c r="C27" s="259"/>
      <c r="D27" s="259"/>
      <c r="E27" s="259"/>
      <c r="F27" s="259"/>
      <c r="G27" s="259"/>
      <c r="H27" s="259"/>
      <c r="I27" s="259"/>
      <c r="J27" s="259"/>
      <c r="K27" s="259"/>
      <c r="L27" s="259"/>
      <c r="M27" s="259"/>
      <c r="N27" s="259"/>
      <c r="O27" s="259"/>
      <c r="P27" s="259"/>
      <c r="Q27" s="259"/>
      <c r="R27" s="259"/>
    </row>
  </sheetData>
  <sortState ref="B3:B16">
    <sortCondition ref="B3"/>
  </sortState>
  <mergeCells count="27">
    <mergeCell ref="B10:R11"/>
    <mergeCell ref="A1:R1"/>
    <mergeCell ref="B2:R3"/>
    <mergeCell ref="B4:R5"/>
    <mergeCell ref="B6:R7"/>
    <mergeCell ref="B8:R9"/>
    <mergeCell ref="A25:A26"/>
    <mergeCell ref="B24:R24"/>
    <mergeCell ref="B25:R26"/>
    <mergeCell ref="B27:R27"/>
    <mergeCell ref="A2:A3"/>
    <mergeCell ref="A4:A5"/>
    <mergeCell ref="A6:A7"/>
    <mergeCell ref="A8:A9"/>
    <mergeCell ref="A10:A11"/>
    <mergeCell ref="A12:A13"/>
    <mergeCell ref="B12:R13"/>
    <mergeCell ref="B14:R15"/>
    <mergeCell ref="B16:R17"/>
    <mergeCell ref="B18:R19"/>
    <mergeCell ref="B20:R21"/>
    <mergeCell ref="B22:R23"/>
    <mergeCell ref="A14:A15"/>
    <mergeCell ref="A16:A17"/>
    <mergeCell ref="A18:A19"/>
    <mergeCell ref="A20:A21"/>
    <mergeCell ref="A22:A23"/>
  </mergeCells>
  <pageMargins left="0.7" right="0.7" top="0.75" bottom="0.75"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
  <sheetViews>
    <sheetView zoomScaleNormal="100" workbookViewId="0">
      <selection activeCell="A2" sqref="A2:P2"/>
    </sheetView>
  </sheetViews>
  <sheetFormatPr defaultRowHeight="15" x14ac:dyDescent="0.25"/>
  <sheetData>
    <row r="1" spans="1:16" x14ac:dyDescent="0.25">
      <c r="A1" s="79" t="s">
        <v>132</v>
      </c>
      <c r="B1" s="79"/>
      <c r="C1" s="79"/>
      <c r="D1" s="79"/>
      <c r="E1" s="79"/>
      <c r="F1" s="79"/>
      <c r="G1" s="79"/>
      <c r="H1" s="79"/>
      <c r="I1" s="79"/>
      <c r="J1" s="79"/>
      <c r="K1" s="79"/>
      <c r="L1" s="79"/>
      <c r="M1" s="79"/>
      <c r="N1" s="79"/>
      <c r="O1" s="79"/>
      <c r="P1" s="79"/>
    </row>
    <row r="2" spans="1:16" x14ac:dyDescent="0.25">
      <c r="A2" s="264" t="s">
        <v>133</v>
      </c>
      <c r="B2" s="264"/>
      <c r="C2" s="264"/>
      <c r="D2" s="264"/>
      <c r="E2" s="264"/>
      <c r="F2" s="264"/>
      <c r="G2" s="264"/>
      <c r="H2" s="264"/>
      <c r="I2" s="264"/>
      <c r="J2" s="264"/>
      <c r="K2" s="264"/>
      <c r="L2" s="264"/>
      <c r="M2" s="264"/>
      <c r="N2" s="264"/>
      <c r="O2" s="264"/>
      <c r="P2" s="264"/>
    </row>
    <row r="3" spans="1:16" x14ac:dyDescent="0.25">
      <c r="A3" s="37" t="s">
        <v>71</v>
      </c>
      <c r="B3" s="36"/>
      <c r="C3" s="36"/>
      <c r="D3" s="36"/>
      <c r="E3" s="36"/>
      <c r="F3" s="36"/>
      <c r="G3" s="36"/>
      <c r="H3" s="36"/>
      <c r="I3" s="36"/>
      <c r="J3" s="36"/>
      <c r="K3" s="36"/>
      <c r="L3" s="36"/>
      <c r="M3" s="36"/>
      <c r="N3" s="36"/>
      <c r="O3" s="36"/>
      <c r="P3" s="36"/>
    </row>
  </sheetData>
  <mergeCells count="1">
    <mergeCell ref="A2:P2"/>
  </mergeCells>
  <hyperlinks>
    <hyperlink ref="A3" r:id="rId1"/>
  </hyperlinks>
  <pageMargins left="0.7" right="0.7" top="0.75" bottom="0.75" header="0.3" footer="0.3"/>
  <pageSetup paperSize="9" scale="74"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1"/>
  <sheetViews>
    <sheetView zoomScaleNormal="100" workbookViewId="0">
      <selection sqref="A1:B1"/>
    </sheetView>
  </sheetViews>
  <sheetFormatPr defaultRowHeight="15" x14ac:dyDescent="0.25"/>
  <cols>
    <col min="1" max="1" width="9.140625" customWidth="1"/>
    <col min="2" max="2" width="45.140625" style="20" customWidth="1"/>
  </cols>
  <sheetData>
    <row r="1" spans="1:8" ht="47.25" customHeight="1" x14ac:dyDescent="0.25">
      <c r="A1" s="269" t="s">
        <v>202</v>
      </c>
      <c r="B1" s="270"/>
    </row>
    <row r="2" spans="1:8" x14ac:dyDescent="0.25">
      <c r="A2" s="265" t="s">
        <v>134</v>
      </c>
      <c r="B2" s="140" t="s">
        <v>46</v>
      </c>
    </row>
    <row r="3" spans="1:8" x14ac:dyDescent="0.25">
      <c r="A3" s="266"/>
      <c r="B3" s="141" t="s">
        <v>47</v>
      </c>
    </row>
    <row r="4" spans="1:8" s="125" customFormat="1" ht="14.25" x14ac:dyDescent="0.2">
      <c r="A4" s="136">
        <v>1</v>
      </c>
      <c r="B4" s="127" t="s">
        <v>136</v>
      </c>
    </row>
    <row r="5" spans="1:8" s="125" customFormat="1" ht="14.25" customHeight="1" x14ac:dyDescent="0.2">
      <c r="A5" s="136">
        <v>2</v>
      </c>
      <c r="B5" s="128" t="s">
        <v>137</v>
      </c>
    </row>
    <row r="6" spans="1:8" s="125" customFormat="1" ht="14.25" x14ac:dyDescent="0.2">
      <c r="A6" s="136">
        <v>3</v>
      </c>
      <c r="B6" s="128" t="s">
        <v>48</v>
      </c>
    </row>
    <row r="7" spans="1:8" s="125" customFormat="1" ht="14.25" x14ac:dyDescent="0.2">
      <c r="A7" s="136">
        <v>4</v>
      </c>
      <c r="B7" s="128" t="s">
        <v>49</v>
      </c>
    </row>
    <row r="8" spans="1:8" s="125" customFormat="1" ht="14.25" x14ac:dyDescent="0.2">
      <c r="A8" s="136">
        <v>5</v>
      </c>
      <c r="B8" s="128" t="s">
        <v>50</v>
      </c>
    </row>
    <row r="9" spans="1:8" s="125" customFormat="1" ht="14.25" x14ac:dyDescent="0.2">
      <c r="A9" s="136">
        <v>6</v>
      </c>
      <c r="B9" s="128" t="s">
        <v>51</v>
      </c>
    </row>
    <row r="10" spans="1:8" s="125" customFormat="1" ht="14.25" x14ac:dyDescent="0.2">
      <c r="A10" s="136">
        <v>7</v>
      </c>
      <c r="B10" s="128" t="s">
        <v>52</v>
      </c>
    </row>
    <row r="11" spans="1:8" s="125" customFormat="1" ht="14.25" x14ac:dyDescent="0.2">
      <c r="A11" s="136">
        <v>8</v>
      </c>
      <c r="B11" s="128" t="s">
        <v>53</v>
      </c>
    </row>
    <row r="12" spans="1:8" s="125" customFormat="1" ht="14.25" x14ac:dyDescent="0.2">
      <c r="A12" s="136">
        <v>9</v>
      </c>
      <c r="B12" s="128" t="s">
        <v>54</v>
      </c>
      <c r="H12" s="180"/>
    </row>
    <row r="13" spans="1:8" s="125" customFormat="1" ht="14.25" x14ac:dyDescent="0.2">
      <c r="A13" s="136">
        <v>10</v>
      </c>
      <c r="B13" s="128" t="s">
        <v>55</v>
      </c>
    </row>
    <row r="14" spans="1:8" s="125" customFormat="1" ht="25.5" x14ac:dyDescent="0.2">
      <c r="A14" s="136">
        <v>11</v>
      </c>
      <c r="B14" s="128" t="s">
        <v>135</v>
      </c>
    </row>
    <row r="15" spans="1:8" s="125" customFormat="1" ht="14.25" x14ac:dyDescent="0.2">
      <c r="A15" s="136">
        <v>12</v>
      </c>
      <c r="B15" s="128" t="s">
        <v>56</v>
      </c>
    </row>
    <row r="16" spans="1:8" s="125" customFormat="1" ht="14.25" x14ac:dyDescent="0.2">
      <c r="A16" s="136">
        <v>13</v>
      </c>
      <c r="B16" s="128" t="s">
        <v>57</v>
      </c>
    </row>
    <row r="17" spans="1:2" s="125" customFormat="1" ht="14.25" x14ac:dyDescent="0.2">
      <c r="A17" s="136">
        <v>14</v>
      </c>
      <c r="B17" s="128" t="s">
        <v>58</v>
      </c>
    </row>
    <row r="18" spans="1:2" s="125" customFormat="1" ht="14.25" x14ac:dyDescent="0.2">
      <c r="A18" s="136">
        <v>15</v>
      </c>
      <c r="B18" s="128" t="s">
        <v>59</v>
      </c>
    </row>
    <row r="19" spans="1:2" s="125" customFormat="1" ht="14.25" x14ac:dyDescent="0.2">
      <c r="A19" s="136">
        <v>16</v>
      </c>
      <c r="B19" s="128" t="s">
        <v>138</v>
      </c>
    </row>
    <row r="20" spans="1:2" s="125" customFormat="1" ht="14.25" x14ac:dyDescent="0.2">
      <c r="A20" s="136">
        <v>17</v>
      </c>
      <c r="B20" s="128" t="s">
        <v>60</v>
      </c>
    </row>
    <row r="21" spans="1:2" s="125" customFormat="1" ht="14.25" x14ac:dyDescent="0.2">
      <c r="A21" s="136">
        <v>18</v>
      </c>
      <c r="B21" s="128" t="s">
        <v>61</v>
      </c>
    </row>
    <row r="22" spans="1:2" s="125" customFormat="1" ht="14.25" x14ac:dyDescent="0.2">
      <c r="A22" s="136">
        <v>19</v>
      </c>
      <c r="B22" s="128" t="s">
        <v>62</v>
      </c>
    </row>
    <row r="23" spans="1:2" s="125" customFormat="1" ht="16.5" customHeight="1" x14ac:dyDescent="0.2">
      <c r="A23" s="136">
        <v>20</v>
      </c>
      <c r="B23" s="128" t="s">
        <v>63</v>
      </c>
    </row>
    <row r="24" spans="1:2" s="125" customFormat="1" ht="14.25" x14ac:dyDescent="0.2">
      <c r="A24" s="129"/>
      <c r="B24" s="139">
        <v>20</v>
      </c>
    </row>
    <row r="25" spans="1:2" s="125" customFormat="1" ht="14.25" x14ac:dyDescent="0.2">
      <c r="A25" s="129"/>
    </row>
    <row r="26" spans="1:2" s="125" customFormat="1" ht="14.25" x14ac:dyDescent="0.2">
      <c r="A26" s="267" t="s">
        <v>37</v>
      </c>
      <c r="B26" s="143" t="s">
        <v>46</v>
      </c>
    </row>
    <row r="27" spans="1:2" s="125" customFormat="1" ht="14.25" x14ac:dyDescent="0.2">
      <c r="A27" s="268"/>
      <c r="B27" s="142" t="s">
        <v>64</v>
      </c>
    </row>
    <row r="28" spans="1:2" s="125" customFormat="1" ht="14.25" x14ac:dyDescent="0.2">
      <c r="A28" s="137">
        <v>1</v>
      </c>
      <c r="B28" s="130" t="s">
        <v>139</v>
      </c>
    </row>
    <row r="29" spans="1:2" s="125" customFormat="1" ht="14.25" x14ac:dyDescent="0.2">
      <c r="A29" s="137">
        <v>2</v>
      </c>
      <c r="B29" s="130" t="s">
        <v>7</v>
      </c>
    </row>
    <row r="30" spans="1:2" s="125" customFormat="1" ht="14.25" x14ac:dyDescent="0.2">
      <c r="A30" s="137">
        <v>3</v>
      </c>
      <c r="B30" s="130" t="s">
        <v>45</v>
      </c>
    </row>
    <row r="31" spans="1:2" s="125" customFormat="1" ht="14.25" x14ac:dyDescent="0.2">
      <c r="A31" s="137">
        <v>4</v>
      </c>
      <c r="B31" s="130" t="s">
        <v>8</v>
      </c>
    </row>
    <row r="32" spans="1:2" s="125" customFormat="1" ht="14.25" x14ac:dyDescent="0.2">
      <c r="A32" s="137">
        <v>5</v>
      </c>
      <c r="B32" s="130" t="s">
        <v>0</v>
      </c>
    </row>
    <row r="33" spans="1:2" s="125" customFormat="1" ht="14.25" x14ac:dyDescent="0.2">
      <c r="A33" s="137">
        <v>6</v>
      </c>
      <c r="B33" s="130" t="s">
        <v>9</v>
      </c>
    </row>
    <row r="34" spans="1:2" s="125" customFormat="1" ht="14.25" x14ac:dyDescent="0.2">
      <c r="A34" s="137">
        <v>7</v>
      </c>
      <c r="B34" s="130" t="s">
        <v>1</v>
      </c>
    </row>
    <row r="35" spans="1:2" s="125" customFormat="1" ht="14.25" x14ac:dyDescent="0.2">
      <c r="A35" s="137">
        <v>8</v>
      </c>
      <c r="B35" s="130" t="s">
        <v>2</v>
      </c>
    </row>
    <row r="36" spans="1:2" s="125" customFormat="1" ht="14.25" x14ac:dyDescent="0.2">
      <c r="A36" s="137">
        <v>9</v>
      </c>
      <c r="B36" s="130" t="s">
        <v>3</v>
      </c>
    </row>
    <row r="37" spans="1:2" s="125" customFormat="1" ht="14.25" x14ac:dyDescent="0.2">
      <c r="A37" s="137">
        <v>10</v>
      </c>
      <c r="B37" s="130" t="s">
        <v>65</v>
      </c>
    </row>
    <row r="38" spans="1:2" s="125" customFormat="1" ht="14.25" x14ac:dyDescent="0.2">
      <c r="A38" s="137">
        <v>11</v>
      </c>
      <c r="B38" s="130" t="s">
        <v>4</v>
      </c>
    </row>
    <row r="39" spans="1:2" s="125" customFormat="1" ht="14.25" x14ac:dyDescent="0.2">
      <c r="A39" s="137">
        <v>12</v>
      </c>
      <c r="B39" s="130" t="s">
        <v>66</v>
      </c>
    </row>
    <row r="40" spans="1:2" s="125" customFormat="1" ht="14.25" x14ac:dyDescent="0.2">
      <c r="A40" s="137">
        <v>13</v>
      </c>
      <c r="B40" s="130" t="s">
        <v>140</v>
      </c>
    </row>
    <row r="41" spans="1:2" s="125" customFormat="1" ht="14.25" x14ac:dyDescent="0.2">
      <c r="A41" s="137">
        <v>14</v>
      </c>
      <c r="B41" s="130" t="s">
        <v>141</v>
      </c>
    </row>
    <row r="42" spans="1:2" s="125" customFormat="1" ht="14.25" x14ac:dyDescent="0.2">
      <c r="A42" s="137">
        <v>15</v>
      </c>
      <c r="B42" s="130" t="s">
        <v>142</v>
      </c>
    </row>
    <row r="43" spans="1:2" s="125" customFormat="1" ht="14.25" x14ac:dyDescent="0.2">
      <c r="A43" s="137">
        <v>16</v>
      </c>
      <c r="B43" s="130" t="s">
        <v>143</v>
      </c>
    </row>
    <row r="44" spans="1:2" s="125" customFormat="1" ht="14.25" x14ac:dyDescent="0.2">
      <c r="A44" s="137">
        <v>17</v>
      </c>
      <c r="B44" s="130" t="s">
        <v>67</v>
      </c>
    </row>
    <row r="45" spans="1:2" s="125" customFormat="1" ht="14.25" x14ac:dyDescent="0.2">
      <c r="A45" s="137">
        <v>18</v>
      </c>
      <c r="B45" s="130" t="s">
        <v>5</v>
      </c>
    </row>
    <row r="46" spans="1:2" s="125" customFormat="1" ht="14.25" x14ac:dyDescent="0.2">
      <c r="A46" s="137">
        <v>19</v>
      </c>
      <c r="B46" s="130" t="s">
        <v>144</v>
      </c>
    </row>
    <row r="47" spans="1:2" s="125" customFormat="1" ht="14.25" x14ac:dyDescent="0.2">
      <c r="A47" s="137">
        <v>20</v>
      </c>
      <c r="B47" s="130" t="s">
        <v>6</v>
      </c>
    </row>
    <row r="48" spans="1:2" s="125" customFormat="1" ht="14.25" x14ac:dyDescent="0.2">
      <c r="A48" s="137">
        <v>21</v>
      </c>
      <c r="B48" s="130" t="s">
        <v>68</v>
      </c>
    </row>
    <row r="49" spans="1:2" s="125" customFormat="1" ht="14.25" x14ac:dyDescent="0.2">
      <c r="A49" s="137">
        <v>22</v>
      </c>
      <c r="B49" s="130" t="s">
        <v>69</v>
      </c>
    </row>
    <row r="50" spans="1:2" s="125" customFormat="1" ht="14.25" x14ac:dyDescent="0.2">
      <c r="A50" s="137">
        <v>23</v>
      </c>
      <c r="B50" s="130" t="s">
        <v>70</v>
      </c>
    </row>
    <row r="51" spans="1:2" s="125" customFormat="1" thickBot="1" x14ac:dyDescent="0.25">
      <c r="A51" s="131"/>
      <c r="B51" s="138">
        <v>23</v>
      </c>
    </row>
  </sheetData>
  <mergeCells count="3">
    <mergeCell ref="A2:A3"/>
    <mergeCell ref="A26:A27"/>
    <mergeCell ref="A1:B1"/>
  </mergeCells>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workbookViewId="0">
      <selection activeCell="N28" sqref="N28"/>
    </sheetView>
  </sheetViews>
  <sheetFormatPr defaultRowHeight="15" x14ac:dyDescent="0.25"/>
  <cols>
    <col min="1" max="1" width="11.5703125" customWidth="1"/>
  </cols>
  <sheetData>
    <row r="1" spans="1:15" s="124" customFormat="1" x14ac:dyDescent="0.25">
      <c r="A1" s="79" t="s">
        <v>145</v>
      </c>
    </row>
    <row r="2" spans="1:15" s="119" customFormat="1" x14ac:dyDescent="0.25">
      <c r="A2" s="14"/>
    </row>
    <row r="3" spans="1:15" s="119" customFormat="1" x14ac:dyDescent="0.25">
      <c r="A3" s="10" t="s">
        <v>73</v>
      </c>
    </row>
    <row r="4" spans="1:15" x14ac:dyDescent="0.25">
      <c r="A4" s="106" t="s">
        <v>146</v>
      </c>
      <c r="B4" s="107" t="s">
        <v>147</v>
      </c>
    </row>
    <row r="5" spans="1:15" x14ac:dyDescent="0.25">
      <c r="A5" s="108">
        <v>2015</v>
      </c>
      <c r="B5" s="109">
        <v>252</v>
      </c>
    </row>
    <row r="6" spans="1:15" x14ac:dyDescent="0.25">
      <c r="A6" s="108">
        <v>2014</v>
      </c>
      <c r="B6" s="109">
        <v>252</v>
      </c>
    </row>
    <row r="7" spans="1:15" x14ac:dyDescent="0.25">
      <c r="A7" s="108">
        <v>2013</v>
      </c>
      <c r="B7" s="109">
        <v>251</v>
      </c>
    </row>
    <row r="8" spans="1:15" x14ac:dyDescent="0.25">
      <c r="A8" s="108">
        <v>2012</v>
      </c>
      <c r="B8" s="109">
        <v>252</v>
      </c>
    </row>
    <row r="9" spans="1:15" x14ac:dyDescent="0.25">
      <c r="A9" s="108">
        <v>2011</v>
      </c>
      <c r="B9" s="109">
        <v>253</v>
      </c>
    </row>
    <row r="10" spans="1:15" x14ac:dyDescent="0.25">
      <c r="A10" s="110" t="s">
        <v>148</v>
      </c>
      <c r="B10" s="111">
        <f>AVERAGE(B5:B9)</f>
        <v>252</v>
      </c>
    </row>
    <row r="11" spans="1:15" x14ac:dyDescent="0.25">
      <c r="A11" s="10"/>
    </row>
    <row r="12" spans="1:15" x14ac:dyDescent="0.25">
      <c r="A12" s="10" t="s">
        <v>80</v>
      </c>
    </row>
    <row r="13" spans="1:15" ht="30" customHeight="1" x14ac:dyDescent="0.25">
      <c r="A13" s="273" t="s">
        <v>149</v>
      </c>
      <c r="B13" s="274"/>
      <c r="C13" s="274"/>
      <c r="D13" s="274"/>
      <c r="E13" s="274"/>
      <c r="F13" s="274"/>
      <c r="G13" s="274"/>
      <c r="H13" s="274"/>
      <c r="I13" s="274"/>
      <c r="J13" s="274"/>
      <c r="K13" s="274"/>
      <c r="L13" s="274"/>
      <c r="M13" s="274"/>
      <c r="N13" s="274"/>
      <c r="O13" s="274"/>
    </row>
    <row r="14" spans="1:15" ht="30" customHeight="1" x14ac:dyDescent="0.25">
      <c r="A14" s="273" t="s">
        <v>150</v>
      </c>
      <c r="B14" s="274"/>
      <c r="C14" s="274"/>
      <c r="D14" s="274"/>
      <c r="E14" s="274"/>
      <c r="F14" s="274"/>
      <c r="G14" s="274"/>
      <c r="H14" s="274"/>
      <c r="I14" s="274"/>
      <c r="J14" s="274"/>
      <c r="K14" s="274"/>
      <c r="L14" s="274"/>
      <c r="M14" s="274"/>
      <c r="N14" s="274"/>
      <c r="O14" s="274"/>
    </row>
    <row r="15" spans="1:15" ht="30" customHeight="1" x14ac:dyDescent="0.25">
      <c r="A15" s="273" t="s">
        <v>151</v>
      </c>
      <c r="B15" s="274"/>
      <c r="C15" s="274"/>
      <c r="D15" s="274"/>
      <c r="E15" s="274"/>
      <c r="F15" s="274"/>
      <c r="G15" s="274"/>
      <c r="H15" s="274"/>
      <c r="I15" s="274"/>
      <c r="J15" s="274"/>
      <c r="K15" s="274"/>
      <c r="L15" s="274"/>
      <c r="M15" s="274"/>
      <c r="N15" s="274"/>
      <c r="O15" s="274"/>
    </row>
    <row r="16" spans="1:15" s="25" customFormat="1" ht="30" customHeight="1" x14ac:dyDescent="0.25">
      <c r="A16" s="275" t="s">
        <v>152</v>
      </c>
      <c r="B16" s="274"/>
      <c r="C16" s="274"/>
      <c r="D16" s="274"/>
      <c r="E16" s="274"/>
      <c r="F16" s="274"/>
      <c r="G16" s="274"/>
      <c r="H16" s="274"/>
      <c r="I16" s="274"/>
      <c r="J16" s="274"/>
      <c r="K16" s="274"/>
      <c r="L16" s="274"/>
      <c r="M16" s="274"/>
      <c r="N16" s="274"/>
      <c r="O16" s="274"/>
    </row>
    <row r="17" spans="1:15" ht="31.5" customHeight="1" x14ac:dyDescent="0.25">
      <c r="A17" s="275" t="s">
        <v>153</v>
      </c>
      <c r="B17" s="274"/>
      <c r="C17" s="274"/>
      <c r="D17" s="274"/>
      <c r="E17" s="274"/>
      <c r="F17" s="274"/>
      <c r="G17" s="274"/>
      <c r="H17" s="274"/>
      <c r="I17" s="274"/>
      <c r="J17" s="274"/>
      <c r="K17" s="274"/>
      <c r="L17" s="274"/>
      <c r="M17" s="274"/>
      <c r="N17" s="274"/>
      <c r="O17" s="274"/>
    </row>
    <row r="18" spans="1:15" x14ac:dyDescent="0.25">
      <c r="A18" s="10"/>
    </row>
    <row r="19" spans="1:15" x14ac:dyDescent="0.25">
      <c r="A19" s="10" t="s">
        <v>154</v>
      </c>
    </row>
    <row r="20" spans="1:15" x14ac:dyDescent="0.25">
      <c r="A20" s="272" t="s">
        <v>77</v>
      </c>
      <c r="B20" s="272"/>
      <c r="C20" s="272"/>
      <c r="D20" s="272"/>
      <c r="E20" s="272"/>
      <c r="F20" s="272"/>
      <c r="G20" s="132">
        <v>252</v>
      </c>
    </row>
    <row r="21" spans="1:15" ht="30.75" customHeight="1" x14ac:dyDescent="0.25">
      <c r="A21" s="271" t="s">
        <v>78</v>
      </c>
      <c r="B21" s="271"/>
      <c r="C21" s="271"/>
      <c r="D21" s="271"/>
      <c r="E21" s="271"/>
      <c r="F21" s="271"/>
      <c r="G21" s="132">
        <v>19.600000000000001</v>
      </c>
    </row>
    <row r="22" spans="1:15" x14ac:dyDescent="0.25">
      <c r="A22" s="272" t="s">
        <v>79</v>
      </c>
      <c r="B22" s="272"/>
      <c r="C22" s="272"/>
      <c r="D22" s="272"/>
      <c r="E22" s="272"/>
      <c r="F22" s="272"/>
      <c r="G22" s="133">
        <f>G20-G21</f>
        <v>232.4</v>
      </c>
    </row>
    <row r="23" spans="1:15" x14ac:dyDescent="0.25">
      <c r="A23" s="120"/>
    </row>
  </sheetData>
  <mergeCells count="8">
    <mergeCell ref="A21:F21"/>
    <mergeCell ref="A20:F20"/>
    <mergeCell ref="A22:F22"/>
    <mergeCell ref="A13:O13"/>
    <mergeCell ref="A14:O14"/>
    <mergeCell ref="A15:O15"/>
    <mergeCell ref="A16:O16"/>
    <mergeCell ref="A17:O17"/>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75"/>
  <sheetViews>
    <sheetView topLeftCell="A10" zoomScaleNormal="100" workbookViewId="0">
      <selection activeCell="J43" sqref="J43"/>
    </sheetView>
  </sheetViews>
  <sheetFormatPr defaultRowHeight="15" x14ac:dyDescent="0.25"/>
  <cols>
    <col min="1" max="1" width="12.140625" customWidth="1"/>
    <col min="4" max="4" width="9.140625" style="6" customWidth="1"/>
    <col min="5" max="5" width="13.7109375" customWidth="1"/>
    <col min="6" max="6" width="12.28515625" customWidth="1"/>
    <col min="7" max="7" width="45.7109375" customWidth="1"/>
    <col min="8" max="8" width="15.140625" customWidth="1"/>
    <col min="9" max="19" width="14.7109375" customWidth="1"/>
  </cols>
  <sheetData>
    <row r="1" spans="1:26" x14ac:dyDescent="0.25">
      <c r="A1" s="79" t="s">
        <v>155</v>
      </c>
      <c r="B1" s="80"/>
      <c r="C1" s="80"/>
      <c r="D1" s="81"/>
      <c r="E1" s="80"/>
      <c r="F1" s="80"/>
      <c r="G1" s="80"/>
      <c r="H1" s="80"/>
      <c r="I1" s="80"/>
      <c r="J1" s="80"/>
      <c r="K1" s="80"/>
      <c r="L1" s="80"/>
      <c r="M1" s="80"/>
      <c r="N1" s="80"/>
      <c r="O1" s="80"/>
      <c r="P1" s="25"/>
      <c r="Q1" s="25"/>
      <c r="R1" s="25"/>
      <c r="S1" s="25"/>
    </row>
    <row r="2" spans="1:26" s="25" customFormat="1" x14ac:dyDescent="0.25">
      <c r="A2" s="14"/>
      <c r="D2" s="122"/>
    </row>
    <row r="3" spans="1:26" s="25" customFormat="1" x14ac:dyDescent="0.25">
      <c r="A3" s="14" t="s">
        <v>75</v>
      </c>
      <c r="D3" s="122"/>
      <c r="H3" s="89"/>
      <c r="I3"/>
      <c r="J3"/>
      <c r="K3"/>
    </row>
    <row r="4" spans="1:26" x14ac:dyDescent="0.25">
      <c r="A4" s="112" t="s">
        <v>156</v>
      </c>
      <c r="B4" s="5">
        <v>35.5</v>
      </c>
    </row>
    <row r="5" spans="1:26" x14ac:dyDescent="0.25">
      <c r="A5" s="112" t="s">
        <v>34</v>
      </c>
      <c r="B5" s="5">
        <v>0.30980000000000002</v>
      </c>
      <c r="I5" s="25"/>
      <c r="J5" s="25"/>
      <c r="K5" s="25"/>
      <c r="L5" s="25"/>
      <c r="M5" s="25"/>
      <c r="N5" s="25"/>
      <c r="O5" s="25"/>
      <c r="P5" s="25"/>
      <c r="Q5" s="25"/>
      <c r="R5" s="25"/>
      <c r="S5" s="25"/>
    </row>
    <row r="6" spans="1:26" ht="20.100000000000001" customHeight="1" x14ac:dyDescent="0.25">
      <c r="A6" s="112" t="s">
        <v>35</v>
      </c>
      <c r="B6" s="5">
        <v>2E-3</v>
      </c>
      <c r="F6" s="1"/>
      <c r="G6" s="1"/>
      <c r="H6" s="293" t="s">
        <v>179</v>
      </c>
      <c r="I6" s="293"/>
      <c r="J6" s="293"/>
      <c r="K6" s="293"/>
      <c r="L6" s="293"/>
      <c r="M6" s="293"/>
      <c r="N6" s="293"/>
      <c r="O6" s="293"/>
      <c r="Q6" s="89"/>
      <c r="R6" s="25"/>
      <c r="S6" s="25"/>
    </row>
    <row r="7" spans="1:26" ht="20.100000000000001" customHeight="1" thickBot="1" x14ac:dyDescent="0.3">
      <c r="A7" s="113" t="s">
        <v>36</v>
      </c>
      <c r="B7" s="96">
        <v>12</v>
      </c>
      <c r="D7" s="123" t="s">
        <v>74</v>
      </c>
      <c r="F7" s="1"/>
      <c r="G7" s="1"/>
      <c r="H7" s="293"/>
      <c r="I7" s="293"/>
      <c r="J7" s="293"/>
      <c r="K7" s="293"/>
      <c r="L7" s="293"/>
      <c r="M7" s="293"/>
      <c r="N7" s="293"/>
      <c r="O7" s="293"/>
      <c r="R7" s="25"/>
      <c r="S7" s="25"/>
      <c r="T7" s="25"/>
      <c r="U7" s="25"/>
      <c r="V7" s="25"/>
      <c r="W7" s="25"/>
      <c r="X7" s="25"/>
      <c r="Y7" s="25"/>
      <c r="Z7" s="25"/>
    </row>
    <row r="8" spans="1:26" s="4" customFormat="1" ht="59.25" customHeight="1" thickBot="1" x14ac:dyDescent="0.25">
      <c r="A8" s="114" t="s">
        <v>157</v>
      </c>
      <c r="B8" s="97">
        <v>232.4</v>
      </c>
      <c r="D8" s="186" t="s">
        <v>134</v>
      </c>
      <c r="E8" s="187" t="s">
        <v>161</v>
      </c>
      <c r="F8" s="294" t="s">
        <v>162</v>
      </c>
      <c r="G8" s="295"/>
      <c r="H8" s="188" t="s">
        <v>170</v>
      </c>
      <c r="I8" s="188" t="s">
        <v>171</v>
      </c>
      <c r="J8" s="188" t="s">
        <v>172</v>
      </c>
      <c r="K8" s="188" t="s">
        <v>173</v>
      </c>
      <c r="L8" s="188" t="s">
        <v>174</v>
      </c>
      <c r="M8" s="188" t="s">
        <v>175</v>
      </c>
      <c r="N8" s="188" t="s">
        <v>176</v>
      </c>
      <c r="O8" s="189" t="s">
        <v>177</v>
      </c>
      <c r="P8" s="23"/>
      <c r="Q8" s="78"/>
      <c r="R8" s="23"/>
      <c r="S8" s="78"/>
    </row>
    <row r="9" spans="1:26" ht="30" customHeight="1" x14ac:dyDescent="0.25">
      <c r="A9" s="115" t="s">
        <v>158</v>
      </c>
      <c r="B9" s="98">
        <v>8</v>
      </c>
      <c r="D9" s="190" t="s">
        <v>10</v>
      </c>
      <c r="E9" s="59" t="s">
        <v>160</v>
      </c>
      <c r="F9" s="296" t="s">
        <v>164</v>
      </c>
      <c r="G9" s="297"/>
      <c r="H9" s="116">
        <v>40.9</v>
      </c>
      <c r="I9" s="117">
        <f>((H9*B$4)+(H9*B$4*B$5)+(H9*B$4*B$6))*B$7/B$8</f>
        <v>98.347745783132524</v>
      </c>
      <c r="J9" s="118">
        <v>27</v>
      </c>
      <c r="K9" s="117">
        <f>((J9*B$4)+(J9*B$4*B$5)+(J9*B$4*B$6))*B$7/B$8</f>
        <v>64.923939759036131</v>
      </c>
      <c r="L9" s="118">
        <v>24</v>
      </c>
      <c r="M9" s="117">
        <f>((L9*B$4)+(L9*B$4*B$5)+(L9*B$4*B$6))*B$7/B$8</f>
        <v>57.710168674698792</v>
      </c>
      <c r="N9" s="118">
        <v>16</v>
      </c>
      <c r="O9" s="191">
        <f>((N9*B$4)+(N9*B$4*B$5)+(N9*B$4*B$6))*B$7/B$8</f>
        <v>38.473445783132533</v>
      </c>
      <c r="P9" s="3"/>
      <c r="Q9" s="3"/>
      <c r="R9" s="3"/>
      <c r="S9" s="3"/>
    </row>
    <row r="10" spans="1:26" ht="15" customHeight="1" x14ac:dyDescent="0.25">
      <c r="A10" s="74"/>
      <c r="D10" s="192" t="s">
        <v>11</v>
      </c>
      <c r="E10" s="28" t="s">
        <v>160</v>
      </c>
      <c r="F10" s="280" t="s">
        <v>164</v>
      </c>
      <c r="G10" s="281"/>
      <c r="H10" s="48">
        <v>39.5</v>
      </c>
      <c r="I10" s="61">
        <f>((H10*B$4)+(H10*B$4*B$5)+(H10*B$4*B$6))*B$7/B$8</f>
        <v>94.981319277108426</v>
      </c>
      <c r="J10" s="53">
        <v>30.7</v>
      </c>
      <c r="K10" s="61">
        <f t="shared" ref="K10:K15" si="0">((J10*B$4)+(J10*B$4*B$5)+(J10*B$4*B$6))*B$7/B$8</f>
        <v>73.820924096385539</v>
      </c>
      <c r="L10" s="47">
        <v>23.4</v>
      </c>
      <c r="M10" s="61">
        <f t="shared" ref="M10:M29" si="1">((L10*B$4)+(L10*B$4*B$5)+(L10*B$4*B$6))*B$7/B$8</f>
        <v>56.267414457831315</v>
      </c>
      <c r="N10" s="47">
        <v>16.100000000000001</v>
      </c>
      <c r="O10" s="193">
        <f t="shared" ref="O10:O32" si="2">((N10*B$4)+(N10*B$4*B$5)+(N10*B$4*B$6))*B$7/B$8</f>
        <v>38.713904819277111</v>
      </c>
      <c r="P10" s="3"/>
      <c r="Q10" s="3"/>
      <c r="R10" s="3"/>
      <c r="S10" s="3"/>
    </row>
    <row r="11" spans="1:26" ht="15" customHeight="1" x14ac:dyDescent="0.25">
      <c r="A11" s="74"/>
      <c r="D11" s="194" t="s">
        <v>12</v>
      </c>
      <c r="E11" s="28" t="s">
        <v>160</v>
      </c>
      <c r="F11" s="280" t="s">
        <v>164</v>
      </c>
      <c r="G11" s="281"/>
      <c r="H11" s="48">
        <v>39.5</v>
      </c>
      <c r="I11" s="61">
        <f t="shared" ref="I11:I15" si="3">((H11*B$4)+(H11*B$4*B$5)+(H11*B$4*B$6))*B$7/B$8</f>
        <v>94.981319277108426</v>
      </c>
      <c r="J11" s="53">
        <v>31.8</v>
      </c>
      <c r="K11" s="61">
        <f>((J11*B$4)+(J11*B$4*B$5)+(J11*B$4*B$6))*B$7/B$8</f>
        <v>76.465973493975923</v>
      </c>
      <c r="L11" s="50">
        <v>24.2</v>
      </c>
      <c r="M11" s="61">
        <f t="shared" si="1"/>
        <v>58.191086746987956</v>
      </c>
      <c r="N11" s="50">
        <v>16.7</v>
      </c>
      <c r="O11" s="193">
        <f t="shared" si="2"/>
        <v>40.156659036144575</v>
      </c>
      <c r="P11" s="24"/>
      <c r="Q11" s="24"/>
      <c r="R11" s="24"/>
      <c r="S11" s="24"/>
    </row>
    <row r="12" spans="1:26" ht="15" customHeight="1" x14ac:dyDescent="0.25">
      <c r="A12" s="95"/>
      <c r="D12" s="192" t="s">
        <v>13</v>
      </c>
      <c r="E12" s="29" t="s">
        <v>160</v>
      </c>
      <c r="F12" s="280" t="s">
        <v>164</v>
      </c>
      <c r="G12" s="281"/>
      <c r="H12" s="48">
        <v>39.5</v>
      </c>
      <c r="I12" s="61">
        <f t="shared" si="3"/>
        <v>94.981319277108426</v>
      </c>
      <c r="J12" s="53">
        <v>31.8</v>
      </c>
      <c r="K12" s="61">
        <f t="shared" si="0"/>
        <v>76.465973493975923</v>
      </c>
      <c r="L12" s="50">
        <v>24.2</v>
      </c>
      <c r="M12" s="61">
        <f t="shared" si="1"/>
        <v>58.191086746987956</v>
      </c>
      <c r="N12" s="50">
        <v>16.7</v>
      </c>
      <c r="O12" s="193">
        <f t="shared" si="2"/>
        <v>40.156659036144575</v>
      </c>
      <c r="P12" s="24"/>
      <c r="Q12" s="24"/>
      <c r="R12" s="24"/>
      <c r="S12" s="24"/>
    </row>
    <row r="13" spans="1:26" ht="15" customHeight="1" x14ac:dyDescent="0.25">
      <c r="A13" s="95"/>
      <c r="D13" s="192" t="s">
        <v>14</v>
      </c>
      <c r="E13" s="29" t="s">
        <v>160</v>
      </c>
      <c r="F13" s="280" t="s">
        <v>164</v>
      </c>
      <c r="G13" s="281"/>
      <c r="H13" s="48">
        <v>39.5</v>
      </c>
      <c r="I13" s="61">
        <f t="shared" si="3"/>
        <v>94.981319277108426</v>
      </c>
      <c r="J13" s="53">
        <v>31.8</v>
      </c>
      <c r="K13" s="61">
        <f>((J13*B$4)+(J13*B$4*B$5)+(J13*B$4*B$6))*B$7/B$8</f>
        <v>76.465973493975923</v>
      </c>
      <c r="L13" s="50">
        <v>24.2</v>
      </c>
      <c r="M13" s="61">
        <f t="shared" si="1"/>
        <v>58.191086746987956</v>
      </c>
      <c r="N13" s="50">
        <v>16.7</v>
      </c>
      <c r="O13" s="193">
        <f t="shared" si="2"/>
        <v>40.156659036144575</v>
      </c>
      <c r="P13" s="24"/>
      <c r="Q13" s="24"/>
      <c r="R13" s="24"/>
      <c r="S13" s="24"/>
    </row>
    <row r="14" spans="1:26" ht="15" customHeight="1" x14ac:dyDescent="0.25">
      <c r="D14" s="192" t="s">
        <v>15</v>
      </c>
      <c r="E14" s="30" t="s">
        <v>160</v>
      </c>
      <c r="F14" s="280" t="s">
        <v>164</v>
      </c>
      <c r="G14" s="281"/>
      <c r="H14" s="48">
        <v>42</v>
      </c>
      <c r="I14" s="61">
        <f t="shared" si="3"/>
        <v>100.99279518072289</v>
      </c>
      <c r="J14" s="50">
        <v>32</v>
      </c>
      <c r="K14" s="61">
        <f t="shared" si="0"/>
        <v>76.946891566265066</v>
      </c>
      <c r="L14" s="47">
        <v>22</v>
      </c>
      <c r="M14" s="61">
        <f t="shared" si="1"/>
        <v>52.900987951807217</v>
      </c>
      <c r="N14" s="47">
        <v>14</v>
      </c>
      <c r="O14" s="193">
        <f t="shared" si="2"/>
        <v>33.664265060240965</v>
      </c>
      <c r="P14" s="24"/>
      <c r="Q14" s="3"/>
      <c r="R14" s="3"/>
      <c r="S14" s="24"/>
    </row>
    <row r="15" spans="1:26" ht="15" customHeight="1" x14ac:dyDescent="0.25">
      <c r="D15" s="192" t="s">
        <v>16</v>
      </c>
      <c r="E15" s="29" t="s">
        <v>160</v>
      </c>
      <c r="F15" s="280" t="s">
        <v>165</v>
      </c>
      <c r="G15" s="281"/>
      <c r="H15" s="48">
        <v>28</v>
      </c>
      <c r="I15" s="61">
        <f t="shared" si="3"/>
        <v>67.328530120481929</v>
      </c>
      <c r="J15" s="53">
        <v>22</v>
      </c>
      <c r="K15" s="61">
        <f t="shared" si="0"/>
        <v>52.900987951807217</v>
      </c>
      <c r="L15" s="53">
        <v>18.5</v>
      </c>
      <c r="M15" s="61">
        <f t="shared" si="1"/>
        <v>44.484921686746986</v>
      </c>
      <c r="N15" s="53">
        <v>16.5</v>
      </c>
      <c r="O15" s="193">
        <f t="shared" si="2"/>
        <v>39.675740963855425</v>
      </c>
      <c r="P15" s="25"/>
      <c r="Q15" s="25"/>
      <c r="R15" s="25"/>
      <c r="S15" s="25"/>
    </row>
    <row r="16" spans="1:26" ht="15" customHeight="1" x14ac:dyDescent="0.25">
      <c r="D16" s="192" t="s">
        <v>17</v>
      </c>
      <c r="E16" s="30" t="s">
        <v>160</v>
      </c>
      <c r="F16" s="280" t="s">
        <v>166</v>
      </c>
      <c r="G16" s="281"/>
      <c r="H16" s="48">
        <v>1877.03</v>
      </c>
      <c r="I16" s="62">
        <f>(H16+H16*B$5+H16*B$6)*B$7/B$8</f>
        <v>127.14051397590363</v>
      </c>
      <c r="J16" s="50">
        <v>1616.37</v>
      </c>
      <c r="K16" s="61">
        <f>(J16+J16*B$5+J16*B$6)*B$7/B$8</f>
        <v>109.48472457831323</v>
      </c>
      <c r="L16" s="47">
        <v>1042.6300000000001</v>
      </c>
      <c r="M16" s="61">
        <f>(L16+L16*B$5+L16*B$6)*B$7/B$8</f>
        <v>70.622480240963853</v>
      </c>
      <c r="N16" s="47">
        <v>748.09</v>
      </c>
      <c r="O16" s="193">
        <f>((N16)+(N16*B$5)+(N16*B$6))*B$7/B$8</f>
        <v>50.671831084337349</v>
      </c>
      <c r="P16" s="25"/>
      <c r="Q16" s="25"/>
      <c r="R16" s="25"/>
      <c r="S16" s="25"/>
    </row>
    <row r="17" spans="1:19" ht="15" customHeight="1" x14ac:dyDescent="0.25">
      <c r="D17" s="192" t="s">
        <v>18</v>
      </c>
      <c r="E17" s="30" t="s">
        <v>160</v>
      </c>
      <c r="F17" s="280" t="s">
        <v>166</v>
      </c>
      <c r="G17" s="281"/>
      <c r="H17" s="48">
        <v>1821.2</v>
      </c>
      <c r="I17" s="62">
        <f>(H17+H17*B$5+H17*B$6)*B$7/B$8</f>
        <v>123.35887228915662</v>
      </c>
      <c r="J17" s="50">
        <v>1122.3</v>
      </c>
      <c r="K17" s="61">
        <f>(J17+J17*B$5+J17*B$6)*B$7/B$8</f>
        <v>76.018922891566248</v>
      </c>
      <c r="L17" s="50">
        <v>843.9</v>
      </c>
      <c r="M17" s="61">
        <f>(L17+L17*B$5+L17*B$6)*B$7/B$8</f>
        <v>57.161515662650601</v>
      </c>
      <c r="N17" s="50">
        <v>733.7</v>
      </c>
      <c r="O17" s="193">
        <f>((N17)+(N17*B$5)+(N17*B$6))*B$7/B$8</f>
        <v>49.697125301204814</v>
      </c>
      <c r="P17" s="25"/>
      <c r="Q17" s="25"/>
      <c r="R17" s="25"/>
      <c r="S17" s="25"/>
    </row>
    <row r="18" spans="1:19" ht="15" customHeight="1" x14ac:dyDescent="0.25">
      <c r="A18" s="89"/>
      <c r="B18" s="25"/>
      <c r="D18" s="192" t="s">
        <v>19</v>
      </c>
      <c r="E18" s="28" t="s">
        <v>160</v>
      </c>
      <c r="F18" s="280" t="s">
        <v>167</v>
      </c>
      <c r="G18" s="281"/>
      <c r="H18" s="54">
        <v>23</v>
      </c>
      <c r="I18" s="61">
        <f>H18*B9</f>
        <v>184</v>
      </c>
      <c r="J18" s="47">
        <v>19.5</v>
      </c>
      <c r="K18" s="61">
        <f>J18*B9</f>
        <v>156</v>
      </c>
      <c r="L18" s="47">
        <v>17.5</v>
      </c>
      <c r="M18" s="61">
        <f>L18*B9</f>
        <v>140</v>
      </c>
      <c r="N18" s="47">
        <v>13.5</v>
      </c>
      <c r="O18" s="193">
        <f>N18*B9</f>
        <v>108</v>
      </c>
      <c r="P18" s="25"/>
      <c r="Q18" s="25"/>
      <c r="R18" s="25"/>
      <c r="S18" s="25"/>
    </row>
    <row r="19" spans="1:19" ht="15" customHeight="1" x14ac:dyDescent="0.25">
      <c r="D19" s="192" t="s">
        <v>20</v>
      </c>
      <c r="E19" s="30" t="s">
        <v>160</v>
      </c>
      <c r="F19" s="280" t="s">
        <v>164</v>
      </c>
      <c r="G19" s="281"/>
      <c r="H19" s="48">
        <v>40.9</v>
      </c>
      <c r="I19" s="62">
        <f>((H19*B$4)+(H19*B$4*B$5)+(H19*B$4*B$6))*B$7/B$8</f>
        <v>98.347745783132524</v>
      </c>
      <c r="J19" s="50">
        <v>31.8</v>
      </c>
      <c r="K19" s="61">
        <f>((J19*B$4)+(J19*B$4*B$5)+(J19*B$4*B$6))*B$7/B$8</f>
        <v>76.465973493975923</v>
      </c>
      <c r="L19" s="53">
        <v>24.2</v>
      </c>
      <c r="M19" s="61">
        <f t="shared" si="1"/>
        <v>58.191086746987956</v>
      </c>
      <c r="N19" s="53">
        <v>16.7</v>
      </c>
      <c r="O19" s="193">
        <f t="shared" si="2"/>
        <v>40.156659036144575</v>
      </c>
      <c r="P19" s="24"/>
      <c r="Q19" s="3"/>
      <c r="R19" s="3"/>
      <c r="S19" s="3"/>
    </row>
    <row r="20" spans="1:19" ht="15" customHeight="1" thickBot="1" x14ac:dyDescent="0.3">
      <c r="D20" s="195" t="s">
        <v>21</v>
      </c>
      <c r="E20" s="101" t="s">
        <v>160</v>
      </c>
      <c r="F20" s="289" t="s">
        <v>164</v>
      </c>
      <c r="G20" s="290"/>
      <c r="H20" s="102">
        <v>40.9</v>
      </c>
      <c r="I20" s="103">
        <f t="shared" ref="I20:I29" si="4">((H20*B$4)+(H20*B$4*B$5)+(H20*B$4*B$6))*B$7/B$8</f>
        <v>98.347745783132524</v>
      </c>
      <c r="J20" s="100">
        <v>31.8</v>
      </c>
      <c r="K20" s="104">
        <f t="shared" ref="K20:K29" si="5">((J20*B$4)+(J20*B$4*B$5)+(J20*B$4*B$6))*B$7/B$8</f>
        <v>76.465973493975923</v>
      </c>
      <c r="L20" s="105">
        <v>24.2</v>
      </c>
      <c r="M20" s="104">
        <f t="shared" si="1"/>
        <v>58.191086746987956</v>
      </c>
      <c r="N20" s="105">
        <v>16.7</v>
      </c>
      <c r="O20" s="196">
        <f t="shared" si="2"/>
        <v>40.156659036144575</v>
      </c>
      <c r="P20" s="3"/>
      <c r="Q20" s="3"/>
      <c r="R20" s="3"/>
    </row>
    <row r="21" spans="1:19" ht="15" customHeight="1" x14ac:dyDescent="0.25">
      <c r="D21" s="190" t="s">
        <v>22</v>
      </c>
      <c r="E21" s="55" t="s">
        <v>163</v>
      </c>
      <c r="F21" s="291" t="s">
        <v>164</v>
      </c>
      <c r="G21" s="292"/>
      <c r="H21" s="56">
        <v>40.9</v>
      </c>
      <c r="I21" s="64">
        <f t="shared" si="4"/>
        <v>98.347745783132524</v>
      </c>
      <c r="J21" s="57">
        <v>31.8</v>
      </c>
      <c r="K21" s="60">
        <f t="shared" si="5"/>
        <v>76.465973493975923</v>
      </c>
      <c r="L21" s="58">
        <v>24.2</v>
      </c>
      <c r="M21" s="60">
        <f t="shared" si="1"/>
        <v>58.191086746987956</v>
      </c>
      <c r="N21" s="58">
        <v>16.7</v>
      </c>
      <c r="O21" s="197">
        <f t="shared" si="2"/>
        <v>40.156659036144575</v>
      </c>
      <c r="P21" s="2"/>
      <c r="Q21" s="76"/>
      <c r="R21" s="3"/>
      <c r="S21" s="3"/>
    </row>
    <row r="22" spans="1:19" ht="15" customHeight="1" x14ac:dyDescent="0.25">
      <c r="D22" s="194" t="s">
        <v>23</v>
      </c>
      <c r="E22" s="28" t="s">
        <v>163</v>
      </c>
      <c r="F22" s="280" t="s">
        <v>164</v>
      </c>
      <c r="G22" s="281"/>
      <c r="H22" s="48">
        <v>31</v>
      </c>
      <c r="I22" s="62">
        <f t="shared" si="4"/>
        <v>74.542301204819267</v>
      </c>
      <c r="J22" s="50">
        <v>25</v>
      </c>
      <c r="K22" s="61">
        <f t="shared" si="5"/>
        <v>60.114759036144584</v>
      </c>
      <c r="L22" s="50">
        <v>20</v>
      </c>
      <c r="M22" s="61">
        <f t="shared" si="1"/>
        <v>48.091807228915663</v>
      </c>
      <c r="N22" s="50">
        <v>14</v>
      </c>
      <c r="O22" s="193">
        <f t="shared" si="2"/>
        <v>33.664265060240965</v>
      </c>
    </row>
    <row r="23" spans="1:19" ht="15" customHeight="1" x14ac:dyDescent="0.25">
      <c r="D23" s="192" t="s">
        <v>24</v>
      </c>
      <c r="E23" s="29" t="s">
        <v>163</v>
      </c>
      <c r="F23" s="280" t="s">
        <v>164</v>
      </c>
      <c r="G23" s="281"/>
      <c r="H23" s="48">
        <v>40.9</v>
      </c>
      <c r="I23" s="62">
        <f t="shared" si="4"/>
        <v>98.347745783132524</v>
      </c>
      <c r="J23" s="50">
        <v>30.1</v>
      </c>
      <c r="K23" s="61">
        <f t="shared" si="5"/>
        <v>72.378169879518069</v>
      </c>
      <c r="L23" s="50">
        <v>19.239999999999998</v>
      </c>
      <c r="M23" s="61">
        <f t="shared" si="1"/>
        <v>46.264318554216871</v>
      </c>
      <c r="N23" s="50">
        <v>15.11</v>
      </c>
      <c r="O23" s="193">
        <f t="shared" si="2"/>
        <v>36.333360361445784</v>
      </c>
    </row>
    <row r="24" spans="1:19" ht="15" customHeight="1" x14ac:dyDescent="0.25">
      <c r="D24" s="192" t="s">
        <v>25</v>
      </c>
      <c r="E24" s="29" t="s">
        <v>163</v>
      </c>
      <c r="F24" s="280" t="s">
        <v>168</v>
      </c>
      <c r="G24" s="281"/>
      <c r="H24" s="48">
        <v>37.200000000000003</v>
      </c>
      <c r="I24" s="62">
        <f>((H24*B$4)+(H24*B$4*B$5)+(H24*B$4*B$6))*B$7/B$8</f>
        <v>89.450761445783144</v>
      </c>
      <c r="J24" s="50">
        <v>26.6</v>
      </c>
      <c r="K24" s="61">
        <f t="shared" si="5"/>
        <v>63.962103614457831</v>
      </c>
      <c r="L24" s="50">
        <v>22</v>
      </c>
      <c r="M24" s="61">
        <f t="shared" si="1"/>
        <v>52.900987951807217</v>
      </c>
      <c r="N24" s="50">
        <v>15</v>
      </c>
      <c r="O24" s="193">
        <f t="shared" si="2"/>
        <v>36.068855421686749</v>
      </c>
      <c r="S24" s="77"/>
    </row>
    <row r="25" spans="1:19" ht="15" customHeight="1" x14ac:dyDescent="0.25">
      <c r="D25" s="192" t="s">
        <v>26</v>
      </c>
      <c r="E25" s="30" t="s">
        <v>163</v>
      </c>
      <c r="F25" s="280" t="s">
        <v>164</v>
      </c>
      <c r="G25" s="281"/>
      <c r="H25" s="48">
        <v>32</v>
      </c>
      <c r="I25" s="62">
        <f t="shared" si="4"/>
        <v>76.946891566265066</v>
      </c>
      <c r="J25" s="50">
        <v>27.6</v>
      </c>
      <c r="K25" s="61">
        <f t="shared" si="5"/>
        <v>66.366693975903615</v>
      </c>
      <c r="L25" s="50">
        <v>22</v>
      </c>
      <c r="M25" s="61">
        <f t="shared" si="1"/>
        <v>52.900987951807217</v>
      </c>
      <c r="N25" s="50">
        <v>16.600000000000001</v>
      </c>
      <c r="O25" s="193">
        <f t="shared" si="2"/>
        <v>39.916200000000003</v>
      </c>
    </row>
    <row r="26" spans="1:19" ht="15" customHeight="1" x14ac:dyDescent="0.25">
      <c r="D26" s="192" t="s">
        <v>27</v>
      </c>
      <c r="E26" s="31" t="s">
        <v>163</v>
      </c>
      <c r="F26" s="280" t="s">
        <v>164</v>
      </c>
      <c r="G26" s="281"/>
      <c r="H26" s="48">
        <v>32</v>
      </c>
      <c r="I26" s="62">
        <f t="shared" si="4"/>
        <v>76.946891566265066</v>
      </c>
      <c r="J26" s="50">
        <v>26</v>
      </c>
      <c r="K26" s="61">
        <f t="shared" si="5"/>
        <v>62.519349397590361</v>
      </c>
      <c r="L26" s="50">
        <v>19</v>
      </c>
      <c r="M26" s="61">
        <f t="shared" si="1"/>
        <v>45.687216867469886</v>
      </c>
      <c r="N26" s="50">
        <v>14</v>
      </c>
      <c r="O26" s="193">
        <f t="shared" si="2"/>
        <v>33.664265060240965</v>
      </c>
    </row>
    <row r="27" spans="1:19" ht="15" customHeight="1" x14ac:dyDescent="0.25">
      <c r="D27" s="192" t="s">
        <v>28</v>
      </c>
      <c r="E27" s="31" t="s">
        <v>163</v>
      </c>
      <c r="F27" s="280" t="s">
        <v>164</v>
      </c>
      <c r="G27" s="281"/>
      <c r="H27" s="48">
        <v>31.66</v>
      </c>
      <c r="I27" s="62">
        <f t="shared" si="4"/>
        <v>76.129330843373495</v>
      </c>
      <c r="J27" s="50">
        <v>26.4</v>
      </c>
      <c r="K27" s="61">
        <f t="shared" si="5"/>
        <v>63.481185542168653</v>
      </c>
      <c r="L27" s="47">
        <v>21</v>
      </c>
      <c r="M27" s="61">
        <f t="shared" si="1"/>
        <v>50.496397590361447</v>
      </c>
      <c r="N27" s="50">
        <v>16.27</v>
      </c>
      <c r="O27" s="193">
        <f t="shared" si="2"/>
        <v>39.12268518072289</v>
      </c>
    </row>
    <row r="28" spans="1:19" ht="15" customHeight="1" x14ac:dyDescent="0.25">
      <c r="D28" s="192" t="s">
        <v>29</v>
      </c>
      <c r="E28" s="30" t="s">
        <v>163</v>
      </c>
      <c r="F28" s="280" t="s">
        <v>164</v>
      </c>
      <c r="G28" s="281"/>
      <c r="H28" s="51"/>
      <c r="I28" s="65"/>
      <c r="J28" s="52">
        <v>32</v>
      </c>
      <c r="K28" s="61">
        <f t="shared" si="5"/>
        <v>76.946891566265066</v>
      </c>
      <c r="L28" s="47">
        <v>29</v>
      </c>
      <c r="M28" s="61">
        <f t="shared" si="1"/>
        <v>69.733120481927713</v>
      </c>
      <c r="N28" s="47">
        <v>18</v>
      </c>
      <c r="O28" s="193">
        <f t="shared" si="2"/>
        <v>43.282626506024094</v>
      </c>
    </row>
    <row r="29" spans="1:19" ht="15" customHeight="1" x14ac:dyDescent="0.25">
      <c r="D29" s="192" t="s">
        <v>31</v>
      </c>
      <c r="E29" s="30" t="s">
        <v>163</v>
      </c>
      <c r="F29" s="280" t="s">
        <v>164</v>
      </c>
      <c r="G29" s="281"/>
      <c r="H29" s="48">
        <v>32</v>
      </c>
      <c r="I29" s="62">
        <f t="shared" si="4"/>
        <v>76.946891566265066</v>
      </c>
      <c r="J29" s="50">
        <v>31.8</v>
      </c>
      <c r="K29" s="61">
        <f t="shared" si="5"/>
        <v>76.465973493975923</v>
      </c>
      <c r="L29" s="47">
        <v>24.2</v>
      </c>
      <c r="M29" s="61">
        <f t="shared" si="1"/>
        <v>58.191086746987956</v>
      </c>
      <c r="N29" s="47">
        <v>16.7</v>
      </c>
      <c r="O29" s="193">
        <f t="shared" si="2"/>
        <v>40.156659036144575</v>
      </c>
    </row>
    <row r="30" spans="1:19" ht="15" customHeight="1" x14ac:dyDescent="0.25">
      <c r="D30" s="192" t="s">
        <v>30</v>
      </c>
      <c r="E30" s="30" t="s">
        <v>163</v>
      </c>
      <c r="F30" s="280" t="s">
        <v>169</v>
      </c>
      <c r="G30" s="281"/>
      <c r="H30" s="48">
        <v>40.9</v>
      </c>
      <c r="I30" s="62">
        <f>((H30*B$4*0.965)+(H30*B$4*0.965*B$5)+(H30*B$4*0.965*B$6))*B$7/B$8</f>
        <v>94.905574680722879</v>
      </c>
      <c r="J30" s="50">
        <v>31.8</v>
      </c>
      <c r="K30" s="61">
        <f>((31.8*B$4*0.965)+(J30*B$4*0.965*B$5)+(J30*B$4*0.965*B$6))*B$7/B$8</f>
        <v>73.789664421686751</v>
      </c>
      <c r="L30" s="47">
        <v>24.2</v>
      </c>
      <c r="M30" s="61">
        <f>((L30*B$4*0.965)+(L30*B$4*0.965*B$5)+(L$30*B$4*0.965*B$6))*B$7/B$8</f>
        <v>56.154398710843388</v>
      </c>
      <c r="N30" s="47">
        <v>16.7</v>
      </c>
      <c r="O30" s="193">
        <f>((N30*B$4*0.965)+(N30*B$4*0.965*B$5)+(N30*B$4*0.965*B$6))*B$7/B$8</f>
        <v>38.751175969879512</v>
      </c>
    </row>
    <row r="31" spans="1:19" ht="15" customHeight="1" x14ac:dyDescent="0.25">
      <c r="D31" s="192" t="s">
        <v>32</v>
      </c>
      <c r="E31" s="30" t="s">
        <v>163</v>
      </c>
      <c r="F31" s="280" t="s">
        <v>164</v>
      </c>
      <c r="G31" s="281"/>
      <c r="H31" s="51"/>
      <c r="I31" s="65"/>
      <c r="J31" s="50">
        <v>26</v>
      </c>
      <c r="K31" s="61">
        <f>((J31*B$4)+(J31*B$4*B$5)+(J31*B$4*B$6))*B$7/B$8</f>
        <v>62.519349397590361</v>
      </c>
      <c r="L31" s="47">
        <v>20.5</v>
      </c>
      <c r="M31" s="61">
        <f>((L31*B$4)+(L31*B$4*B$5)+(L31*B$4*B$6))*B$7/B$8</f>
        <v>49.294102409638562</v>
      </c>
      <c r="N31" s="47">
        <v>16.5</v>
      </c>
      <c r="O31" s="193">
        <f t="shared" si="2"/>
        <v>39.675740963855425</v>
      </c>
    </row>
    <row r="32" spans="1:19" ht="15" customHeight="1" x14ac:dyDescent="0.25">
      <c r="D32" s="192" t="s">
        <v>33</v>
      </c>
      <c r="E32" s="30" t="s">
        <v>163</v>
      </c>
      <c r="F32" s="280" t="s">
        <v>164</v>
      </c>
      <c r="G32" s="281"/>
      <c r="H32" s="51"/>
      <c r="I32" s="65"/>
      <c r="J32" s="88">
        <v>21.513999999999999</v>
      </c>
      <c r="K32" s="61">
        <f>((J32*B$4)+(J32*B$4*B$5)+(J32*B$4*B$6))*B$7/B$8</f>
        <v>51.732357036144577</v>
      </c>
      <c r="L32" s="49">
        <v>16.106000000000002</v>
      </c>
      <c r="M32" s="61">
        <f>((L32*B$4)+(L32*B$4*B$5)+(L32*B$4*B$6))*B$7/B$8</f>
        <v>38.728332361445787</v>
      </c>
      <c r="N32" s="49">
        <v>14.737</v>
      </c>
      <c r="O32" s="193">
        <f t="shared" si="2"/>
        <v>35.436448156626504</v>
      </c>
    </row>
    <row r="33" spans="4:19" ht="15" customHeight="1" x14ac:dyDescent="0.25">
      <c r="D33" s="192" t="s">
        <v>38</v>
      </c>
      <c r="E33" s="30" t="s">
        <v>163</v>
      </c>
      <c r="F33" s="282" t="s">
        <v>169</v>
      </c>
      <c r="G33" s="283"/>
      <c r="H33" s="48">
        <v>24.2</v>
      </c>
      <c r="I33" s="62">
        <f t="shared" ref="I33" si="6">((H33*B$4*0.965)+(H33*B$4*0.965*B$5)+(H33*B$4*0.965*B$6))*B$7/B$8</f>
        <v>56.154398710843388</v>
      </c>
      <c r="J33" s="48">
        <v>24.2</v>
      </c>
      <c r="K33" s="61">
        <f>((J33*B$4*0.965)+(J33*B$4*0.965*B$5)+(J33*B$4*0.965*B$6))*B$7/B$8</f>
        <v>56.154398710843388</v>
      </c>
      <c r="L33" s="48">
        <v>24.2</v>
      </c>
      <c r="M33" s="62">
        <f>((24.2*B4*0.965)+(24.2*B4*0.965*B5)+(24.2*B4*0.965*B6))*B$7/B$8</f>
        <v>56.154398710843388</v>
      </c>
      <c r="N33" s="48">
        <v>24.2</v>
      </c>
      <c r="O33" s="198">
        <f>((N33*B4*0.965)+(N33*B4*0.965*B5)+(N33*B4*0.965*B6))*B$7/B$8</f>
        <v>56.154398710843388</v>
      </c>
    </row>
    <row r="34" spans="4:19" x14ac:dyDescent="0.25">
      <c r="D34" s="192" t="s">
        <v>39</v>
      </c>
      <c r="E34" s="28" t="s">
        <v>163</v>
      </c>
      <c r="F34" s="280" t="s">
        <v>166</v>
      </c>
      <c r="G34" s="281"/>
      <c r="H34" s="48">
        <v>926.79</v>
      </c>
      <c r="I34" s="61">
        <f>(H34+H34*B5+H34*B6)*B7/B8</f>
        <v>62.776064819277096</v>
      </c>
      <c r="J34" s="47">
        <v>839.9</v>
      </c>
      <c r="K34" s="61">
        <f>(J34+J34*B$5+J34*B$6)*B$7/B$8</f>
        <v>56.890575903614454</v>
      </c>
      <c r="L34" s="47">
        <v>550.28</v>
      </c>
      <c r="M34" s="61">
        <f>(L34+L34*B5+L34*B6)*B7/B8</f>
        <v>37.273182650602408</v>
      </c>
      <c r="N34" s="46"/>
      <c r="O34" s="199"/>
    </row>
    <row r="35" spans="4:19" ht="18" customHeight="1" thickBot="1" x14ac:dyDescent="0.3">
      <c r="D35" s="200" t="s">
        <v>159</v>
      </c>
      <c r="E35" s="32" t="s">
        <v>163</v>
      </c>
      <c r="F35" s="284" t="s">
        <v>167</v>
      </c>
      <c r="G35" s="285"/>
      <c r="H35" s="45">
        <v>14.19</v>
      </c>
      <c r="I35" s="63">
        <f>H35*B9</f>
        <v>113.52</v>
      </c>
      <c r="J35" s="44">
        <v>13.34</v>
      </c>
      <c r="K35" s="66">
        <f>J35*B9</f>
        <v>106.72</v>
      </c>
      <c r="L35" s="43">
        <v>11.44</v>
      </c>
      <c r="M35" s="66">
        <f>L35*B9</f>
        <v>91.52</v>
      </c>
      <c r="N35" s="43">
        <v>9.5299999999999994</v>
      </c>
      <c r="O35" s="201">
        <f>N35*B9</f>
        <v>76.239999999999995</v>
      </c>
    </row>
    <row r="36" spans="4:19" ht="21" customHeight="1" thickBot="1" x14ac:dyDescent="0.3">
      <c r="D36" s="286" t="s">
        <v>206</v>
      </c>
      <c r="E36" s="287"/>
      <c r="F36" s="287"/>
      <c r="G36" s="288"/>
      <c r="H36" s="202"/>
      <c r="I36" s="203">
        <f>AVERAGE(I9:I35)</f>
        <v>94.700159333082311</v>
      </c>
      <c r="J36" s="203"/>
      <c r="K36" s="203">
        <f>AVERAGE(K9:K35)</f>
        <v>74.775322362338258</v>
      </c>
      <c r="L36" s="203"/>
      <c r="M36" s="203">
        <f>AVERAGE(M9:M35)</f>
        <v>58.580901754573858</v>
      </c>
      <c r="N36" s="204"/>
      <c r="O36" s="205">
        <f>AVERAGE(O9:O35)</f>
        <v>44.165497986793326</v>
      </c>
      <c r="P36" s="8"/>
      <c r="Q36" s="8"/>
      <c r="R36" s="8"/>
      <c r="S36" s="8"/>
    </row>
    <row r="37" spans="4:19" ht="15" customHeight="1" x14ac:dyDescent="0.25">
      <c r="D37" s="276" t="s">
        <v>207</v>
      </c>
      <c r="E37" s="277"/>
      <c r="F37" s="277"/>
      <c r="G37" s="277"/>
      <c r="H37" s="182"/>
      <c r="I37" s="183">
        <f>AVERAGE(I9:I20)</f>
        <v>106.48243550200802</v>
      </c>
      <c r="J37" s="183"/>
      <c r="K37" s="183">
        <f>AVERAGE(K9:K20)</f>
        <v>82.702188192771089</v>
      </c>
      <c r="L37" s="183"/>
      <c r="M37" s="183">
        <f>AVERAGE(M9:M20)</f>
        <v>64.175243534136541</v>
      </c>
      <c r="N37" s="184"/>
      <c r="O37" s="185">
        <f>AVERAGE(O9:O20)</f>
        <v>46.639967349397587</v>
      </c>
    </row>
    <row r="38" spans="4:19" ht="15" customHeight="1" thickBot="1" x14ac:dyDescent="0.3">
      <c r="D38" s="278" t="s">
        <v>208</v>
      </c>
      <c r="E38" s="279"/>
      <c r="F38" s="279"/>
      <c r="G38" s="279"/>
      <c r="H38" s="91"/>
      <c r="I38" s="33">
        <f>AVERAGE(I21:I35)</f>
        <v>82.917883164156621</v>
      </c>
      <c r="J38" s="33"/>
      <c r="K38" s="33">
        <f>AVERAGE(K21:K35)</f>
        <v>68.433829697991968</v>
      </c>
      <c r="L38" s="33"/>
      <c r="M38" s="33">
        <f>AVERAGE(M21:M35)</f>
        <v>54.105428330923687</v>
      </c>
      <c r="N38" s="42"/>
      <c r="O38" s="34">
        <f>AVERAGE(O21:O35)</f>
        <v>42.044524247418245</v>
      </c>
    </row>
    <row r="39" spans="4:19" x14ac:dyDescent="0.25">
      <c r="D39"/>
    </row>
    <row r="41" spans="4:19" x14ac:dyDescent="0.25">
      <c r="D41" s="87"/>
      <c r="E41" t="s">
        <v>178</v>
      </c>
    </row>
    <row r="46" spans="4:19" x14ac:dyDescent="0.25">
      <c r="H46" s="121"/>
    </row>
    <row r="47" spans="4:19" x14ac:dyDescent="0.25">
      <c r="H47" s="121"/>
    </row>
    <row r="48" spans="4:19" x14ac:dyDescent="0.25">
      <c r="H48" s="121"/>
    </row>
    <row r="49" spans="8:8" x14ac:dyDescent="0.25">
      <c r="H49" s="121"/>
    </row>
    <row r="50" spans="8:8" x14ac:dyDescent="0.25">
      <c r="H50" s="121"/>
    </row>
    <row r="51" spans="8:8" x14ac:dyDescent="0.25">
      <c r="H51" s="121"/>
    </row>
    <row r="52" spans="8:8" x14ac:dyDescent="0.25">
      <c r="H52" s="121"/>
    </row>
    <row r="53" spans="8:8" x14ac:dyDescent="0.25">
      <c r="H53" s="121"/>
    </row>
    <row r="54" spans="8:8" x14ac:dyDescent="0.25">
      <c r="H54" s="121"/>
    </row>
    <row r="55" spans="8:8" x14ac:dyDescent="0.25">
      <c r="H55" s="121"/>
    </row>
    <row r="56" spans="8:8" x14ac:dyDescent="0.25">
      <c r="H56" s="121"/>
    </row>
    <row r="57" spans="8:8" x14ac:dyDescent="0.25">
      <c r="H57" s="121"/>
    </row>
    <row r="58" spans="8:8" x14ac:dyDescent="0.25">
      <c r="H58" s="121"/>
    </row>
    <row r="59" spans="8:8" x14ac:dyDescent="0.25">
      <c r="H59" s="121"/>
    </row>
    <row r="60" spans="8:8" x14ac:dyDescent="0.25">
      <c r="H60" s="121"/>
    </row>
    <row r="61" spans="8:8" x14ac:dyDescent="0.25">
      <c r="H61" s="121"/>
    </row>
    <row r="62" spans="8:8" x14ac:dyDescent="0.25">
      <c r="H62" s="121"/>
    </row>
    <row r="63" spans="8:8" x14ac:dyDescent="0.25">
      <c r="H63" s="121"/>
    </row>
    <row r="64" spans="8:8" x14ac:dyDescent="0.25">
      <c r="H64" s="121"/>
    </row>
    <row r="65" spans="8:8" x14ac:dyDescent="0.25">
      <c r="H65" s="121"/>
    </row>
    <row r="66" spans="8:8" x14ac:dyDescent="0.25">
      <c r="H66" s="121"/>
    </row>
    <row r="67" spans="8:8" x14ac:dyDescent="0.25">
      <c r="H67" s="121"/>
    </row>
    <row r="68" spans="8:8" x14ac:dyDescent="0.25">
      <c r="H68" s="121"/>
    </row>
    <row r="69" spans="8:8" x14ac:dyDescent="0.25">
      <c r="H69" s="121"/>
    </row>
    <row r="70" spans="8:8" x14ac:dyDescent="0.25">
      <c r="H70" s="121"/>
    </row>
    <row r="71" spans="8:8" x14ac:dyDescent="0.25">
      <c r="H71" s="121"/>
    </row>
    <row r="72" spans="8:8" x14ac:dyDescent="0.25">
      <c r="H72" s="121"/>
    </row>
    <row r="73" spans="8:8" x14ac:dyDescent="0.25">
      <c r="H73" s="121"/>
    </row>
    <row r="74" spans="8:8" x14ac:dyDescent="0.25">
      <c r="H74" s="121"/>
    </row>
    <row r="75" spans="8:8" x14ac:dyDescent="0.25">
      <c r="H75" s="121"/>
    </row>
  </sheetData>
  <mergeCells count="32">
    <mergeCell ref="F18:G18"/>
    <mergeCell ref="H6:O7"/>
    <mergeCell ref="F8:G8"/>
    <mergeCell ref="F9:G9"/>
    <mergeCell ref="F10:G10"/>
    <mergeCell ref="F11:G11"/>
    <mergeCell ref="F12:G12"/>
    <mergeCell ref="F13:G13"/>
    <mergeCell ref="F14:G14"/>
    <mergeCell ref="F15:G15"/>
    <mergeCell ref="F16:G16"/>
    <mergeCell ref="F17:G17"/>
    <mergeCell ref="F30:G30"/>
    <mergeCell ref="F19:G19"/>
    <mergeCell ref="F20:G20"/>
    <mergeCell ref="F21:G21"/>
    <mergeCell ref="F22:G22"/>
    <mergeCell ref="F23:G23"/>
    <mergeCell ref="F24:G24"/>
    <mergeCell ref="F25:G25"/>
    <mergeCell ref="F26:G26"/>
    <mergeCell ref="F27:G27"/>
    <mergeCell ref="F28:G28"/>
    <mergeCell ref="F29:G29"/>
    <mergeCell ref="D37:G37"/>
    <mergeCell ref="D38:G38"/>
    <mergeCell ref="F31:G31"/>
    <mergeCell ref="F32:G32"/>
    <mergeCell ref="F33:G33"/>
    <mergeCell ref="F34:G34"/>
    <mergeCell ref="F35:G35"/>
    <mergeCell ref="D36:G36"/>
  </mergeCells>
  <pageMargins left="0.25" right="0.25" top="0.75" bottom="0.75" header="0.3" footer="0.3"/>
  <pageSetup paperSize="9" scale="62" orientation="landscape" r:id="rId1"/>
  <ignoredErrors>
    <ignoredError sqref="K30 M30 O30" 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8"/>
  <sheetViews>
    <sheetView workbookViewId="0">
      <selection activeCell="H5" sqref="H5"/>
    </sheetView>
  </sheetViews>
  <sheetFormatPr defaultRowHeight="15" x14ac:dyDescent="0.25"/>
  <cols>
    <col min="1" max="1" width="20.7109375" customWidth="1"/>
    <col min="2" max="5" width="12.7109375" customWidth="1"/>
    <col min="7" max="7" width="29.140625" customWidth="1"/>
    <col min="8" max="8" width="21.85546875" customWidth="1"/>
    <col min="9" max="9" width="22.28515625" customWidth="1"/>
    <col min="10" max="10" width="21.7109375" customWidth="1"/>
  </cols>
  <sheetData>
    <row r="1" spans="1:10" x14ac:dyDescent="0.25">
      <c r="A1" s="79" t="s">
        <v>180</v>
      </c>
      <c r="B1" s="80"/>
      <c r="C1" s="80"/>
      <c r="D1" s="80"/>
      <c r="E1" s="80"/>
      <c r="F1" s="80"/>
      <c r="G1" s="80"/>
      <c r="H1" s="80"/>
      <c r="I1" s="80"/>
      <c r="J1" s="80"/>
    </row>
    <row r="2" spans="1:10" s="25" customFormat="1" x14ac:dyDescent="0.25">
      <c r="A2" s="14"/>
      <c r="G2" s="1" t="s">
        <v>74</v>
      </c>
    </row>
    <row r="3" spans="1:10" ht="25.5" x14ac:dyDescent="0.25">
      <c r="A3" s="10" t="s">
        <v>75</v>
      </c>
      <c r="B3" s="89"/>
      <c r="C3" s="25"/>
      <c r="D3" s="25"/>
      <c r="E3" s="25"/>
      <c r="G3" s="69" t="s">
        <v>187</v>
      </c>
      <c r="H3" s="70" t="s">
        <v>191</v>
      </c>
      <c r="I3" s="70" t="s">
        <v>192</v>
      </c>
      <c r="J3" s="71" t="s">
        <v>193</v>
      </c>
    </row>
    <row r="4" spans="1:10" ht="72" x14ac:dyDescent="0.25">
      <c r="A4" s="83" t="s">
        <v>181</v>
      </c>
      <c r="B4" s="92" t="s">
        <v>182</v>
      </c>
      <c r="C4" s="93" t="s">
        <v>183</v>
      </c>
      <c r="D4" s="93" t="s">
        <v>184</v>
      </c>
      <c r="E4" s="94" t="s">
        <v>185</v>
      </c>
      <c r="G4" s="179" t="s">
        <v>188</v>
      </c>
      <c r="H4" s="144">
        <v>88</v>
      </c>
      <c r="I4" s="144">
        <v>74</v>
      </c>
      <c r="J4" s="144">
        <v>55</v>
      </c>
    </row>
    <row r="5" spans="1:10" ht="39.950000000000003" customHeight="1" x14ac:dyDescent="0.25">
      <c r="A5" s="82" t="s">
        <v>186</v>
      </c>
      <c r="B5" s="84">
        <v>94.7</v>
      </c>
      <c r="C5" s="85">
        <v>74.78</v>
      </c>
      <c r="D5" s="85">
        <v>58.58</v>
      </c>
      <c r="E5" s="86">
        <v>44.17</v>
      </c>
      <c r="G5" s="67" t="s">
        <v>189</v>
      </c>
      <c r="H5" s="68">
        <f t="shared" ref="H5:I5" si="0">AVERAGE(B5:C5)</f>
        <v>84.740000000000009</v>
      </c>
      <c r="I5" s="68">
        <f t="shared" si="0"/>
        <v>66.680000000000007</v>
      </c>
      <c r="J5" s="68">
        <f>E5</f>
        <v>44.17</v>
      </c>
    </row>
    <row r="6" spans="1:10" ht="20.25" customHeight="1" x14ac:dyDescent="0.25">
      <c r="A6" s="74"/>
      <c r="B6" s="72"/>
      <c r="C6" s="72"/>
      <c r="D6" s="72"/>
      <c r="E6" s="72"/>
      <c r="G6" s="89"/>
      <c r="H6" s="99"/>
      <c r="I6" s="99"/>
      <c r="J6" s="73"/>
    </row>
    <row r="7" spans="1:10" ht="16.5" customHeight="1" x14ac:dyDescent="0.25">
      <c r="G7" s="126" t="s">
        <v>76</v>
      </c>
    </row>
    <row r="8" spans="1:10" ht="37.5" customHeight="1" x14ac:dyDescent="0.25">
      <c r="G8" s="75" t="s">
        <v>190</v>
      </c>
      <c r="H8" s="145">
        <f>100-(H5/H4*100)</f>
        <v>3.7045454545454533</v>
      </c>
      <c r="I8" s="146">
        <f t="shared" ref="I8:J8" si="1">100-(I5/I4*100)</f>
        <v>9.8918918918918735</v>
      </c>
      <c r="J8" s="146">
        <f t="shared" si="1"/>
        <v>19.690909090909088</v>
      </c>
    </row>
  </sheetData>
  <pageMargins left="0.7" right="0.7" top="0.75" bottom="0.75" header="0.3" footer="0.3"/>
  <pageSetup paperSize="9" scale="75"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3"/>
  <sheetViews>
    <sheetView tabSelected="1" zoomScaleNormal="100" workbookViewId="0">
      <selection activeCell="I14" sqref="I14"/>
    </sheetView>
  </sheetViews>
  <sheetFormatPr defaultRowHeight="15" x14ac:dyDescent="0.25"/>
  <cols>
    <col min="1" max="4" width="16.7109375" customWidth="1"/>
    <col min="5" max="7" width="16.7109375" style="13" customWidth="1"/>
  </cols>
  <sheetData>
    <row r="1" spans="1:19" s="11" customFormat="1" ht="15" customHeight="1" x14ac:dyDescent="0.2">
      <c r="A1" s="300" t="s">
        <v>194</v>
      </c>
      <c r="B1" s="300"/>
      <c r="C1" s="300"/>
      <c r="D1" s="300"/>
      <c r="E1" s="300"/>
      <c r="F1" s="300"/>
      <c r="G1" s="300"/>
      <c r="H1" s="14"/>
      <c r="I1" s="14"/>
      <c r="J1" s="14"/>
    </row>
    <row r="2" spans="1:19" s="14" customFormat="1" ht="15" customHeight="1" x14ac:dyDescent="0.2">
      <c r="A2" s="134"/>
      <c r="B2" s="134"/>
      <c r="C2" s="134"/>
      <c r="D2" s="134"/>
      <c r="E2" s="134"/>
      <c r="F2" s="134"/>
      <c r="G2" s="134"/>
    </row>
    <row r="3" spans="1:19" s="14" customFormat="1" ht="15" customHeight="1" x14ac:dyDescent="0.2">
      <c r="A3" s="134"/>
      <c r="B3" s="134"/>
      <c r="C3" s="134"/>
      <c r="D3" s="135" t="s">
        <v>81</v>
      </c>
      <c r="E3" s="134"/>
      <c r="F3" s="134"/>
      <c r="G3" s="134"/>
    </row>
    <row r="4" spans="1:19" ht="24.75" customHeight="1" x14ac:dyDescent="0.25">
      <c r="A4" s="4" t="s">
        <v>82</v>
      </c>
      <c r="B4" s="10"/>
      <c r="C4" s="10"/>
      <c r="D4" s="301" t="s">
        <v>196</v>
      </c>
      <c r="E4" s="301" t="s">
        <v>197</v>
      </c>
      <c r="F4" s="301" t="s">
        <v>192</v>
      </c>
      <c r="G4" s="301" t="s">
        <v>198</v>
      </c>
      <c r="I4" s="25"/>
    </row>
    <row r="5" spans="1:19" ht="24.95" customHeight="1" x14ac:dyDescent="0.25">
      <c r="A5" s="298" t="s">
        <v>72</v>
      </c>
      <c r="B5" s="299"/>
      <c r="C5" s="10"/>
      <c r="D5" s="302"/>
      <c r="E5" s="302"/>
      <c r="F5" s="302"/>
      <c r="G5" s="302"/>
    </row>
    <row r="6" spans="1:19" ht="30" customHeight="1" x14ac:dyDescent="0.25">
      <c r="A6" s="16" t="s">
        <v>195</v>
      </c>
      <c r="B6" s="15">
        <v>8</v>
      </c>
      <c r="C6" s="10"/>
      <c r="D6" s="21" t="s">
        <v>199</v>
      </c>
      <c r="E6" s="22">
        <v>88</v>
      </c>
      <c r="F6" s="22">
        <v>74</v>
      </c>
      <c r="G6" s="22">
        <v>54</v>
      </c>
    </row>
    <row r="7" spans="1:19" ht="30" customHeight="1" x14ac:dyDescent="0.25">
      <c r="C7" s="10"/>
      <c r="D7" s="27" t="s">
        <v>200</v>
      </c>
      <c r="E7" s="90">
        <f>E6/B6</f>
        <v>11</v>
      </c>
      <c r="F7" s="27">
        <f>F6/B6</f>
        <v>9.25</v>
      </c>
      <c r="G7" s="27">
        <f>G6/B6</f>
        <v>6.75</v>
      </c>
    </row>
    <row r="8" spans="1:19" ht="14.25" customHeight="1" x14ac:dyDescent="0.25">
      <c r="D8" s="41"/>
      <c r="E8" s="41"/>
      <c r="F8" s="41"/>
      <c r="G8" s="41"/>
      <c r="H8" s="41"/>
      <c r="I8" s="41"/>
      <c r="J8" s="41"/>
      <c r="K8" s="41"/>
      <c r="L8" s="41"/>
      <c r="M8" s="41"/>
      <c r="N8" s="41"/>
      <c r="O8" s="41"/>
      <c r="P8" s="41"/>
      <c r="Q8" s="41"/>
      <c r="R8" s="41"/>
      <c r="S8" s="41"/>
    </row>
    <row r="9" spans="1:19" x14ac:dyDescent="0.25">
      <c r="D9" s="40"/>
      <c r="E9" s="40"/>
      <c r="F9" s="40"/>
      <c r="G9" s="40"/>
      <c r="H9" s="40"/>
      <c r="I9" s="40"/>
      <c r="J9" s="40"/>
      <c r="K9" s="40"/>
      <c r="L9" s="40"/>
      <c r="M9" s="40"/>
      <c r="N9" s="40"/>
      <c r="O9" s="40"/>
      <c r="P9" s="40"/>
      <c r="Q9" s="40"/>
      <c r="R9" s="40"/>
      <c r="S9" s="40"/>
    </row>
    <row r="10" spans="1:19" x14ac:dyDescent="0.25">
      <c r="D10" s="9"/>
    </row>
    <row r="12" spans="1:19" x14ac:dyDescent="0.25">
      <c r="A12" s="25"/>
      <c r="B12" s="25"/>
    </row>
    <row r="13" spans="1:19" s="25" customFormat="1" x14ac:dyDescent="0.25">
      <c r="A13"/>
      <c r="B13"/>
      <c r="E13" s="26"/>
      <c r="F13" s="26"/>
      <c r="G13" s="26"/>
    </row>
  </sheetData>
  <mergeCells count="6">
    <mergeCell ref="A5:B5"/>
    <mergeCell ref="A1:G1"/>
    <mergeCell ref="G4:G5"/>
    <mergeCell ref="F4:F5"/>
    <mergeCell ref="E4:E5"/>
    <mergeCell ref="D4:D5"/>
  </mergeCells>
  <pageMargins left="0.7" right="0.7" top="0.75" bottom="0.75" header="0.3" footer="0.3"/>
  <pageSetup paperSize="9"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2:K46"/>
  <sheetViews>
    <sheetView showGridLines="0" showZeros="0" topLeftCell="A10" zoomScale="90" zoomScaleNormal="90" zoomScaleSheetLayoutView="50" workbookViewId="0">
      <selection activeCell="D28" sqref="D28"/>
    </sheetView>
  </sheetViews>
  <sheetFormatPr defaultRowHeight="12.75" x14ac:dyDescent="0.2"/>
  <cols>
    <col min="1" max="1" width="14.42578125" style="147" customWidth="1"/>
    <col min="2" max="2" width="32.85546875" style="147" customWidth="1"/>
    <col min="3" max="3" width="27.7109375" style="147" customWidth="1"/>
    <col min="4" max="4" width="32.5703125" style="147" customWidth="1"/>
    <col min="5" max="5" width="19.140625" style="147" customWidth="1"/>
    <col min="6" max="6" width="34" style="147" customWidth="1"/>
    <col min="7" max="7" width="53.7109375" style="147" customWidth="1"/>
    <col min="8" max="16384" width="9.140625" style="147"/>
  </cols>
  <sheetData>
    <row r="2" spans="1:9" ht="15.75" x14ac:dyDescent="0.25">
      <c r="D2" s="148"/>
      <c r="F2" s="149"/>
    </row>
    <row r="3" spans="1:9" ht="15.75" x14ac:dyDescent="0.25">
      <c r="D3" s="148"/>
      <c r="F3" s="149"/>
    </row>
    <row r="4" spans="1:9" ht="15.75" x14ac:dyDescent="0.25">
      <c r="D4" s="148"/>
      <c r="F4" s="149"/>
    </row>
    <row r="5" spans="1:9" ht="15.75" x14ac:dyDescent="0.25">
      <c r="D5" s="148"/>
      <c r="F5" s="149"/>
    </row>
    <row r="6" spans="1:9" ht="15.75" x14ac:dyDescent="0.25">
      <c r="D6" s="148"/>
      <c r="F6" s="149"/>
    </row>
    <row r="7" spans="1:9" ht="15.75" x14ac:dyDescent="0.25">
      <c r="D7" s="148"/>
      <c r="F7" s="149"/>
    </row>
    <row r="8" spans="1:9" ht="15.75" x14ac:dyDescent="0.25">
      <c r="D8" s="148"/>
      <c r="F8" s="149"/>
    </row>
    <row r="9" spans="1:9" ht="15.75" x14ac:dyDescent="0.25">
      <c r="D9" s="148"/>
      <c r="F9" s="149"/>
    </row>
    <row r="10" spans="1:9" ht="15.75" customHeight="1" x14ac:dyDescent="0.25">
      <c r="A10" s="317" t="s">
        <v>83</v>
      </c>
      <c r="B10" s="317"/>
      <c r="C10" s="317"/>
      <c r="D10" s="317"/>
      <c r="E10" s="317"/>
      <c r="F10" s="317"/>
      <c r="G10" s="317"/>
    </row>
    <row r="11" spans="1:9" ht="57" customHeight="1" x14ac:dyDescent="0.25">
      <c r="A11" s="318" t="s">
        <v>84</v>
      </c>
      <c r="B11" s="318"/>
      <c r="C11" s="318"/>
      <c r="D11" s="318"/>
      <c r="E11" s="318"/>
      <c r="F11" s="318"/>
      <c r="G11" s="318"/>
    </row>
    <row r="12" spans="1:9" ht="15.75" x14ac:dyDescent="0.25">
      <c r="A12" s="150"/>
      <c r="B12" s="150"/>
      <c r="C12" s="150"/>
      <c r="D12" s="150"/>
      <c r="E12" s="150"/>
      <c r="F12" s="150"/>
    </row>
    <row r="13" spans="1:9" ht="15" customHeight="1" x14ac:dyDescent="0.25">
      <c r="A13" s="317" t="s">
        <v>85</v>
      </c>
      <c r="B13" s="317"/>
      <c r="C13" s="317"/>
      <c r="D13" s="317"/>
      <c r="E13" s="317"/>
      <c r="F13" s="317"/>
      <c r="G13" s="317"/>
      <c r="H13" s="151"/>
      <c r="I13" s="151"/>
    </row>
    <row r="14" spans="1:9" ht="15" customHeight="1" x14ac:dyDescent="0.25">
      <c r="A14" s="214"/>
      <c r="B14" s="214"/>
      <c r="C14" s="214"/>
      <c r="D14" s="214"/>
      <c r="E14" s="214"/>
      <c r="F14" s="214"/>
      <c r="G14" s="214"/>
      <c r="H14" s="214"/>
    </row>
    <row r="15" spans="1:9" ht="15" customHeight="1" x14ac:dyDescent="0.3">
      <c r="C15" s="152"/>
    </row>
    <row r="16" spans="1:9" ht="15" customHeight="1" x14ac:dyDescent="0.25">
      <c r="A16" s="319" t="s">
        <v>86</v>
      </c>
      <c r="B16" s="319"/>
      <c r="C16" s="319"/>
      <c r="D16" s="319"/>
      <c r="E16" s="319"/>
      <c r="F16" s="319"/>
      <c r="G16" s="319"/>
      <c r="H16" s="149"/>
      <c r="I16" s="149"/>
    </row>
    <row r="17" spans="1:11" ht="20.25" x14ac:dyDescent="0.3">
      <c r="C17" s="152"/>
      <c r="D17" s="152"/>
      <c r="E17" s="152"/>
    </row>
    <row r="18" spans="1:11" ht="16.5" thickBot="1" x14ac:dyDescent="0.3">
      <c r="A18" s="320" t="s">
        <v>41</v>
      </c>
      <c r="B18" s="320"/>
      <c r="C18" s="306"/>
      <c r="D18" s="306"/>
      <c r="E18" s="306"/>
      <c r="F18" s="306"/>
    </row>
    <row r="19" spans="1:11" ht="16.5" thickBot="1" x14ac:dyDescent="0.25">
      <c r="A19" s="321" t="s">
        <v>42</v>
      </c>
      <c r="B19" s="322"/>
      <c r="C19" s="323"/>
      <c r="D19" s="323"/>
      <c r="E19" s="323"/>
      <c r="F19" s="323"/>
      <c r="G19" s="324"/>
    </row>
    <row r="20" spans="1:11" ht="16.5" thickBot="1" x14ac:dyDescent="0.25">
      <c r="A20" s="309" t="s">
        <v>209</v>
      </c>
      <c r="B20" s="310"/>
      <c r="C20" s="311"/>
      <c r="D20" s="311"/>
      <c r="E20" s="311"/>
      <c r="F20" s="311"/>
      <c r="G20" s="312"/>
    </row>
    <row r="21" spans="1:11" ht="15" customHeight="1" x14ac:dyDescent="0.2">
      <c r="A21" s="153"/>
      <c r="B21" s="153"/>
      <c r="C21" s="154"/>
      <c r="D21" s="154"/>
      <c r="E21" s="154"/>
      <c r="F21" s="154"/>
    </row>
    <row r="22" spans="1:11" ht="15.75" x14ac:dyDescent="0.25">
      <c r="A22" s="313" t="s">
        <v>87</v>
      </c>
      <c r="B22" s="313"/>
      <c r="C22" s="313"/>
      <c r="D22" s="313"/>
      <c r="E22" s="313"/>
      <c r="F22" s="313"/>
    </row>
    <row r="23" spans="1:11" ht="15" customHeight="1" x14ac:dyDescent="0.25">
      <c r="C23" s="155"/>
      <c r="D23" s="156"/>
    </row>
    <row r="24" spans="1:11" ht="15" customHeight="1" x14ac:dyDescent="0.2">
      <c r="A24" s="314" t="s">
        <v>88</v>
      </c>
      <c r="B24" s="314" t="s">
        <v>89</v>
      </c>
      <c r="C24" s="314" t="s">
        <v>90</v>
      </c>
      <c r="D24" s="315" t="s">
        <v>210</v>
      </c>
      <c r="E24" s="314" t="s">
        <v>211</v>
      </c>
      <c r="F24" s="314" t="s">
        <v>44</v>
      </c>
      <c r="G24" s="314" t="s">
        <v>212</v>
      </c>
    </row>
    <row r="25" spans="1:11" s="157" customFormat="1" ht="135" customHeight="1" x14ac:dyDescent="0.2">
      <c r="A25" s="314"/>
      <c r="B25" s="314"/>
      <c r="C25" s="314"/>
      <c r="D25" s="316"/>
      <c r="E25" s="314"/>
      <c r="F25" s="314"/>
      <c r="G25" s="314"/>
    </row>
    <row r="26" spans="1:11" ht="15" customHeight="1" x14ac:dyDescent="0.2">
      <c r="A26" s="158">
        <v>1</v>
      </c>
      <c r="B26" s="158">
        <v>2</v>
      </c>
      <c r="C26" s="213">
        <v>3</v>
      </c>
      <c r="D26" s="213">
        <v>4</v>
      </c>
      <c r="E26" s="213">
        <v>5</v>
      </c>
      <c r="F26" s="213" t="s">
        <v>201</v>
      </c>
      <c r="G26" s="213">
        <v>7</v>
      </c>
      <c r="H26" s="159"/>
      <c r="I26" s="159"/>
      <c r="J26" s="159"/>
      <c r="K26" s="159"/>
    </row>
    <row r="27" spans="1:11" x14ac:dyDescent="0.2">
      <c r="A27" s="207" t="s">
        <v>91</v>
      </c>
      <c r="B27" s="251" t="s">
        <v>217</v>
      </c>
      <c r="C27" s="252" t="s">
        <v>197</v>
      </c>
      <c r="D27" s="212">
        <f>IF(C27="komandos-veiklos vadovas",11,IF(C27="dėstytojas, tyrėjas, ekspertas",9.25,IF(C27="techninis darbuotojas",6.75,0)))</f>
        <v>11</v>
      </c>
      <c r="E27" s="160">
        <v>25</v>
      </c>
      <c r="F27" s="160">
        <f>+D27*E27</f>
        <v>275</v>
      </c>
      <c r="G27" s="161"/>
    </row>
    <row r="28" spans="1:11" x14ac:dyDescent="0.2">
      <c r="A28" s="207" t="s">
        <v>91</v>
      </c>
      <c r="B28" s="251" t="s">
        <v>218</v>
      </c>
      <c r="C28" s="252" t="s">
        <v>219</v>
      </c>
      <c r="D28" s="212">
        <f t="shared" ref="D28:D34" si="0">IF(C28="komandos-veiklos vadovas",11,IF(C28="dėstytojas, tyrėjas, ekspertas",9.25,IF(C28="techninis darbuotojas",6.75,0)))</f>
        <v>9.25</v>
      </c>
      <c r="E28" s="160">
        <v>80</v>
      </c>
      <c r="F28" s="160">
        <f t="shared" ref="F28:F34" si="1">+D28*E28</f>
        <v>740</v>
      </c>
      <c r="G28" s="161"/>
      <c r="I28" s="206"/>
    </row>
    <row r="29" spans="1:11" x14ac:dyDescent="0.2">
      <c r="A29" s="207" t="s">
        <v>91</v>
      </c>
      <c r="B29" s="251" t="s">
        <v>220</v>
      </c>
      <c r="C29" s="252" t="s">
        <v>198</v>
      </c>
      <c r="D29" s="212">
        <f t="shared" si="0"/>
        <v>6.75</v>
      </c>
      <c r="E29" s="160">
        <v>40</v>
      </c>
      <c r="F29" s="160">
        <f t="shared" si="1"/>
        <v>270</v>
      </c>
      <c r="G29" s="162"/>
      <c r="I29" s="206"/>
    </row>
    <row r="30" spans="1:11" x14ac:dyDescent="0.2">
      <c r="A30" s="207"/>
      <c r="B30" s="163"/>
      <c r="C30" s="252"/>
      <c r="D30" s="212">
        <f t="shared" si="0"/>
        <v>0</v>
      </c>
      <c r="E30" s="160"/>
      <c r="F30" s="160">
        <f t="shared" si="1"/>
        <v>0</v>
      </c>
      <c r="G30" s="161"/>
      <c r="I30" s="206"/>
    </row>
    <row r="31" spans="1:11" x14ac:dyDescent="0.2">
      <c r="A31" s="207"/>
      <c r="B31" s="163"/>
      <c r="C31" s="252"/>
      <c r="D31" s="212">
        <f t="shared" si="0"/>
        <v>0</v>
      </c>
      <c r="E31" s="160"/>
      <c r="F31" s="160">
        <f t="shared" si="1"/>
        <v>0</v>
      </c>
      <c r="G31" s="161"/>
    </row>
    <row r="32" spans="1:11" x14ac:dyDescent="0.2">
      <c r="A32" s="207"/>
      <c r="B32" s="163"/>
      <c r="C32" s="252"/>
      <c r="D32" s="212">
        <f t="shared" si="0"/>
        <v>0</v>
      </c>
      <c r="E32" s="160"/>
      <c r="F32" s="160">
        <f t="shared" si="1"/>
        <v>0</v>
      </c>
      <c r="G32" s="161"/>
    </row>
    <row r="33" spans="1:7" x14ac:dyDescent="0.2">
      <c r="A33" s="207"/>
      <c r="B33" s="163"/>
      <c r="C33" s="252"/>
      <c r="D33" s="212">
        <f t="shared" si="0"/>
        <v>0</v>
      </c>
      <c r="E33" s="160"/>
      <c r="F33" s="160">
        <f t="shared" si="1"/>
        <v>0</v>
      </c>
      <c r="G33" s="161"/>
    </row>
    <row r="34" spans="1:7" x14ac:dyDescent="0.2">
      <c r="A34" s="207"/>
      <c r="B34" s="163"/>
      <c r="C34" s="252"/>
      <c r="D34" s="212">
        <f t="shared" si="0"/>
        <v>0</v>
      </c>
      <c r="E34" s="160"/>
      <c r="F34" s="160">
        <f t="shared" si="1"/>
        <v>0</v>
      </c>
      <c r="G34" s="161"/>
    </row>
    <row r="35" spans="1:7" x14ac:dyDescent="0.2">
      <c r="A35" s="303" t="s">
        <v>43</v>
      </c>
      <c r="B35" s="304"/>
      <c r="C35" s="305"/>
      <c r="D35" s="164"/>
      <c r="E35" s="164"/>
      <c r="F35" s="164">
        <f>SUM(F27:F34)</f>
        <v>1285</v>
      </c>
      <c r="G35" s="164"/>
    </row>
    <row r="36" spans="1:7" ht="16.5" customHeight="1" x14ac:dyDescent="0.2">
      <c r="A36" s="165" t="s">
        <v>213</v>
      </c>
      <c r="B36" s="166"/>
      <c r="C36" s="167"/>
      <c r="D36" s="167"/>
      <c r="E36" s="167"/>
      <c r="F36" s="168"/>
    </row>
    <row r="37" spans="1:7" ht="16.5" customHeight="1" x14ac:dyDescent="0.2">
      <c r="A37" s="165" t="s">
        <v>214</v>
      </c>
      <c r="B37" s="166"/>
      <c r="C37" s="167"/>
      <c r="D37" s="167"/>
      <c r="E37" s="167"/>
      <c r="F37" s="169"/>
    </row>
    <row r="38" spans="1:7" ht="16.5" customHeight="1" x14ac:dyDescent="0.2">
      <c r="A38" s="165" t="s">
        <v>215</v>
      </c>
      <c r="B38" s="166"/>
      <c r="C38" s="167"/>
      <c r="D38" s="167"/>
      <c r="E38" s="167"/>
      <c r="F38" s="168"/>
    </row>
    <row r="39" spans="1:7" ht="16.5" customHeight="1" x14ac:dyDescent="0.2">
      <c r="A39" s="253"/>
      <c r="B39" s="166"/>
      <c r="C39" s="167"/>
      <c r="D39" s="167"/>
      <c r="E39" s="167"/>
      <c r="F39" s="169"/>
    </row>
    <row r="40" spans="1:7" s="170" customFormat="1" ht="15" customHeight="1" x14ac:dyDescent="0.25">
      <c r="A40" s="306" t="s">
        <v>92</v>
      </c>
      <c r="B40" s="306"/>
      <c r="C40" s="306"/>
      <c r="D40" s="306"/>
      <c r="E40" s="306"/>
      <c r="F40" s="306"/>
    </row>
    <row r="41" spans="1:7" s="170" customFormat="1" ht="102" customHeight="1" x14ac:dyDescent="0.2">
      <c r="A41" s="307" t="s">
        <v>216</v>
      </c>
      <c r="B41" s="307"/>
      <c r="C41" s="307"/>
      <c r="D41" s="307"/>
      <c r="E41" s="307"/>
      <c r="F41" s="307"/>
      <c r="G41" s="307"/>
    </row>
    <row r="42" spans="1:7" s="173" customFormat="1" ht="15" customHeight="1" x14ac:dyDescent="0.2">
      <c r="A42" s="171"/>
      <c r="B42" s="172"/>
      <c r="C42" s="172"/>
      <c r="D42" s="171"/>
      <c r="E42" s="171"/>
      <c r="F42" s="171"/>
    </row>
    <row r="43" spans="1:7" s="173" customFormat="1" ht="15" customHeight="1" x14ac:dyDescent="0.25">
      <c r="A43" s="308" t="s">
        <v>93</v>
      </c>
      <c r="B43" s="308"/>
      <c r="C43" s="308"/>
      <c r="D43" s="308"/>
      <c r="E43" s="174"/>
      <c r="F43" s="174"/>
    </row>
    <row r="44" spans="1:7" s="170" customFormat="1" ht="15" customHeight="1" x14ac:dyDescent="0.2">
      <c r="A44" s="175"/>
      <c r="B44" s="176"/>
      <c r="C44" s="176"/>
    </row>
    <row r="45" spans="1:7" s="170" customFormat="1" ht="15" customHeight="1" x14ac:dyDescent="0.2">
      <c r="A45" s="176"/>
      <c r="B45" s="177"/>
      <c r="C45" s="177"/>
      <c r="D45" s="176"/>
    </row>
    <row r="46" spans="1:7" s="170" customFormat="1" ht="15" customHeight="1" x14ac:dyDescent="0.2">
      <c r="A46" s="176"/>
      <c r="B46" s="178"/>
      <c r="C46" s="178"/>
      <c r="D46" s="176"/>
    </row>
  </sheetData>
  <sheetProtection algorithmName="SHA-512" hashValue="BNThW4pbw4m992pfMwpOr9gR2ogOIbj1pSuG7oNu99ArLEQqL4+xh+hg8lUXbx20K3qbzvzte4MY5EHTNGeaVg==" saltValue="YenO9M57RPnPGyxlD9bsTA==" spinCount="100000" sheet="1" objects="1" scenarios="1"/>
  <mergeCells count="21">
    <mergeCell ref="A19:B19"/>
    <mergeCell ref="C19:G19"/>
    <mergeCell ref="A10:G10"/>
    <mergeCell ref="A11:G11"/>
    <mergeCell ref="A13:G13"/>
    <mergeCell ref="A16:G16"/>
    <mergeCell ref="A18:F18"/>
    <mergeCell ref="A35:C35"/>
    <mergeCell ref="A40:F40"/>
    <mergeCell ref="A41:G41"/>
    <mergeCell ref="A43:D43"/>
    <mergeCell ref="A20:B20"/>
    <mergeCell ref="C20:G20"/>
    <mergeCell ref="A22:F22"/>
    <mergeCell ref="A24:A25"/>
    <mergeCell ref="B24:B25"/>
    <mergeCell ref="C24:C25"/>
    <mergeCell ref="D24:D25"/>
    <mergeCell ref="E24:E25"/>
    <mergeCell ref="F24:F25"/>
    <mergeCell ref="G24:G25"/>
  </mergeCells>
  <conditionalFormatting sqref="E32:E34">
    <cfRule type="cellIs" dxfId="14" priority="5" stopIfTrue="1" operator="equal">
      <formula>0</formula>
    </cfRule>
  </conditionalFormatting>
  <conditionalFormatting sqref="E30:E31 F27:F34">
    <cfRule type="cellIs" dxfId="13" priority="4" stopIfTrue="1" operator="equal">
      <formula>0</formula>
    </cfRule>
  </conditionalFormatting>
  <conditionalFormatting sqref="I28:I30">
    <cfRule type="cellIs" dxfId="12" priority="3" stopIfTrue="1" operator="equal">
      <formula>0</formula>
    </cfRule>
  </conditionalFormatting>
  <conditionalFormatting sqref="E27:E29">
    <cfRule type="cellIs" dxfId="11" priority="2" stopIfTrue="1" operator="equal">
      <formula>0</formula>
    </cfRule>
  </conditionalFormatting>
  <conditionalFormatting sqref="D27:D34">
    <cfRule type="cellIs" dxfId="10" priority="1" operator="equal">
      <formula>0</formula>
    </cfRule>
  </conditionalFormatting>
  <dataValidations count="1">
    <dataValidation type="list" allowBlank="1" showInputMessage="1" showErrorMessage="1" sqref="C27:C34">
      <mc:AlternateContent xmlns:x12ac="http://schemas.microsoft.com/office/spreadsheetml/2011/1/ac" xmlns:mc="http://schemas.openxmlformats.org/markup-compatibility/2006">
        <mc:Choice Requires="x12ac">
          <x12ac:list>Komandos-veiklos vadovas," Dėstytojas, tyrėjas, ekspertas", Techninis darbuotojas</x12ac:list>
        </mc:Choice>
        <mc:Fallback>
          <formula1>"Komandos-veiklos vadovas, Dėstytojas, tyrėjas, ekspertas, Techninis darbuotojas"</formula1>
        </mc:Fallback>
      </mc:AlternateContent>
    </dataValidation>
  </dataValidations>
  <pageMargins left="0.70866141732283472" right="0.70866141732283472" top="0.74803149606299213" bottom="0.74803149606299213" header="0.31496062992125984" footer="0.31496062992125984"/>
  <pageSetup paperSize="9" scale="5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Įvardinti diapazonai</vt:lpstr>
      </vt:variant>
      <vt:variant>
        <vt:i4>2</vt:i4>
      </vt:variant>
    </vt:vector>
  </HeadingPairs>
  <TitlesOfParts>
    <vt:vector size="12" baseType="lpstr">
      <vt:lpstr>priedas Nr. 1.</vt:lpstr>
      <vt:lpstr>priedas Nr. 2.</vt:lpstr>
      <vt:lpstr>priedas Nr.3.</vt:lpstr>
      <vt:lpstr>priedas Nr. 4.</vt:lpstr>
      <vt:lpstr>priedas Nr. 5.</vt:lpstr>
      <vt:lpstr>priedas Nr. 6.</vt:lpstr>
      <vt:lpstr>priedas Nr. 7.</vt:lpstr>
      <vt:lpstr>priedas Nr. 8.</vt:lpstr>
      <vt:lpstr>priedas Nr. 9.</vt:lpstr>
      <vt:lpstr>priedas Nr. 10.</vt:lpstr>
      <vt:lpstr>'priedas Nr. 10.'!Print_Area</vt:lpstr>
      <vt:lpstr>'priedas Nr. 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2016-12-09T11:46:47Z</dcterms:modified>
</cp:coreProperties>
</file>