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\\Serveris\BENDRAS\MRP_Planas\MRPP 2014-2020\Derinimas_Minister\R-724\20170424_ministerijai_siusta_derinti\"/>
    </mc:Choice>
  </mc:AlternateContent>
  <bookViews>
    <workbookView xWindow="0" yWindow="0" windowWidth="20730" windowHeight="11760" activeTab="1"/>
  </bookViews>
  <sheets>
    <sheet name="1 lentele" sheetId="1" r:id="rId1"/>
    <sheet name="2 lentele" sheetId="2" r:id="rId2"/>
    <sheet name="3 lentele" sheetId="4" r:id="rId3"/>
    <sheet name="4 lentele" sheetId="3" r:id="rId4"/>
    <sheet name="5 lentele" sheetId="5" r:id="rId5"/>
    <sheet name="6 lentele" sheetId="6" r:id="rId6"/>
    <sheet name="7 lentele" sheetId="7" r:id="rId7"/>
    <sheet name="8 lentele" sheetId="8" r:id="rId8"/>
    <sheet name="Stebėsena_4" sheetId="9" r:id="rId9"/>
    <sheet name="Stebėsena_5" sheetId="10" r:id="rId10"/>
  </sheets>
  <definedNames>
    <definedName name="_xlnm.Print_Titles" localSheetId="1">'2 lentele'!$8:$9</definedName>
    <definedName name="_xlnm.Print_Titles" localSheetId="2">'3 lentele'!$8:$8</definedName>
    <definedName name="_xlnm.Print_Titles" localSheetId="3">'4 lentele'!#REF!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Q12" i="1"/>
  <c r="H5" i="10" l="1"/>
  <c r="I5" i="10" s="1"/>
  <c r="K5" i="7"/>
  <c r="J5" i="7"/>
  <c r="I5" i="7"/>
  <c r="H5" i="7"/>
  <c r="G5" i="7"/>
  <c r="F5" i="7"/>
  <c r="E5" i="7"/>
  <c r="D5" i="7"/>
  <c r="I12" i="1"/>
  <c r="K5" i="6" l="1"/>
  <c r="K14" i="2"/>
  <c r="K13" i="2"/>
  <c r="K11" i="2"/>
  <c r="K10" i="2"/>
  <c r="H12" i="1" l="1"/>
  <c r="P12" i="1" s="1"/>
  <c r="F5" i="8"/>
</calcChain>
</file>

<file path=xl/sharedStrings.xml><?xml version="1.0" encoding="utf-8"?>
<sst xmlns="http://schemas.openxmlformats.org/spreadsheetml/2006/main" count="425" uniqueCount="117">
  <si>
    <t>4. PRIEMONIŲ PLANAS</t>
  </si>
  <si>
    <t>1 lentelė. Priemonės, jų įgyvendinimui reikalingų lėšų poreikis ir finansavimo šaltiniai</t>
  </si>
  <si>
    <t>2014 m.</t>
  </si>
  <si>
    <t>2015 m.</t>
  </si>
  <si>
    <t>2016 m.</t>
  </si>
  <si>
    <t>2017 m.</t>
  </si>
  <si>
    <t>2018 m.</t>
  </si>
  <si>
    <t>2019 m.</t>
  </si>
  <si>
    <t>2020 m.</t>
  </si>
  <si>
    <t>Iš viso 2014-2020 m. (be rezervinių projektų)</t>
  </si>
  <si>
    <t>Nr.</t>
  </si>
  <si>
    <t>Lėšų poreikis:</t>
  </si>
  <si>
    <t>Iš viso</t>
  </si>
  <si>
    <t>ES lėšos</t>
  </si>
  <si>
    <t>2 lentelė. Projektams įgyvendinti reikalingų lėšų poreikis, finansavimo šaltiniai ir pagrindinių projektų įgyvendinimo etapų terminai</t>
  </si>
  <si>
    <t>Požymiai</t>
  </si>
  <si>
    <t>Projekto etapai</t>
  </si>
  <si>
    <t>Projektas</t>
  </si>
  <si>
    <t>Pareiškėjas</t>
  </si>
  <si>
    <t>Ministerija</t>
  </si>
  <si>
    <t>Įgyvendinimo teritorija</t>
  </si>
  <si>
    <t>Veiksmų programos įgyvendinimo plano priemonė arba 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</si>
  <si>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</si>
  <si>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</si>
  <si>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</si>
  <si>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</si>
  <si>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</si>
  <si>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</si>
  <si>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</si>
  <si>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</si>
  <si>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</si>
  <si>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</si>
  <si>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</si>
  <si>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</si>
  <si>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-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</si>
  <si>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</si>
  <si>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</si>
  <si>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</si>
  <si>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Marijampolės savivaldybės administracija</t>
  </si>
  <si>
    <t>R</t>
  </si>
  <si>
    <t>pagr.</t>
  </si>
  <si>
    <t>3 lentelė. Projektams priskirtos veiklų grupės</t>
  </si>
  <si>
    <t>Kodas (I)*</t>
  </si>
  <si>
    <t>Produkto vertinimo kriterijus (I) (pavadinimas)</t>
  </si>
  <si>
    <t>Siekiama reikšmė (I)</t>
  </si>
  <si>
    <t>Kodas (II)</t>
  </si>
  <si>
    <t>Siekiama reikšmė (II)</t>
  </si>
  <si>
    <t>Kodas (III)</t>
  </si>
  <si>
    <t>Siekiama reikšmė (III)</t>
  </si>
  <si>
    <t>Kodas (IV)</t>
  </si>
  <si>
    <t>Siekiama reikšmė (IV)</t>
  </si>
  <si>
    <t>Produkto vertinimo kriterijus (II) (pavadinimas)</t>
  </si>
  <si>
    <t>Produkto vertinimo kriterijus (III) (pavadinimas)</t>
  </si>
  <si>
    <t>Produkto vertinimo kriterijus (IV) (pavadinimas)</t>
  </si>
  <si>
    <t>4 lentelė. Projektams priskirti produkto vertinimo kriterijai.</t>
  </si>
  <si>
    <t>* sudaromas pagal Veiksmų programos arba Kaimo plėtros programos kodavimo taisykles</t>
  </si>
  <si>
    <t>Kodas*</t>
  </si>
  <si>
    <t>Pagrindinė veiklų grupė (pavadinimas)</t>
  </si>
  <si>
    <t>Kodas (I)</t>
  </si>
  <si>
    <t>Susijusi veiklų grupė (I) (pavadinimas)</t>
  </si>
  <si>
    <t>Susijusi veiklų grupė (II) (pavadinimas)</t>
  </si>
  <si>
    <t>Susijusi veiklų grupė (III) (pavadinimas)</t>
  </si>
  <si>
    <t>Susijusi veiklų grupė (IV) (pavadinimas)</t>
  </si>
  <si>
    <t>5 lentelė. Numatomų sukurti produktų (siektinų produkto vertinimo kriterijų reikšmių) suvestinė.</t>
  </si>
  <si>
    <t>Kodas</t>
  </si>
  <si>
    <t>Produkto vertinimo kriterijus (pavadinimas)</t>
  </si>
  <si>
    <r>
      <t xml:space="preserve">Siekiama reikšmė </t>
    </r>
    <r>
      <rPr>
        <i/>
        <sz val="10"/>
        <color theme="1"/>
        <rFont val="Times New Roman"/>
        <family val="1"/>
      </rPr>
      <t>(projektams priskirtų kriterijų reikšmių suma)</t>
    </r>
  </si>
  <si>
    <t>6 lentelė. Lėšų pasiskirstymas pagal Veiksmų programos įgyvendinimo plano priemones (Eur) (numatomos sudaryti projektų finansavimo sutartys, pamečiui)</t>
  </si>
  <si>
    <t>Veiksmų programos įgyvendinimo plano priemonė (Nr.)</t>
  </si>
  <si>
    <t>Veiksmų programos įgyvendinimo plano priemonės pavadinimas</t>
  </si>
  <si>
    <t xml:space="preserve">2020 m. </t>
  </si>
  <si>
    <t>7 lentelė. Lėšų pasiskirstymas pagal Veiksmų programos įgyvendinimo plano priemones (Eur) (numatomos sudaryti projektų finansavimo sutartys, kaupiamuoju būdu)</t>
  </si>
  <si>
    <t>8 lentelė. Veiklos grupių suvestinė</t>
  </si>
  <si>
    <t>Pavadinimas</t>
  </si>
  <si>
    <t>Projektų, kuriems priskirta veiklų grupė skaičius</t>
  </si>
  <si>
    <t>Projektų, kuriems veiklų grupė priskirta kaip pagrindinė, skaičius</t>
  </si>
  <si>
    <t>Projektų, kuriems veiklų grupė priskirta kaip pagrindinė, lėšų poreikis (iš viso)</t>
  </si>
  <si>
    <t>Vilkaviškio rajono savivaldybės administracija</t>
  </si>
  <si>
    <t>Vilkaviškio rajono savivaldybė</t>
  </si>
  <si>
    <t>1.01.</t>
  </si>
  <si>
    <t>Tikslas: Skatinti mokytis visą gyvenimą</t>
  </si>
  <si>
    <t>1.01.01.</t>
  </si>
  <si>
    <t>Uždavinys: Gerinti švietimo kokybę, prieinamumą ir didinti paslaugų įvairovę</t>
  </si>
  <si>
    <t>Švietimo ir mokslo ministerija</t>
  </si>
  <si>
    <t>Kalvarijos savivaldybės administracija</t>
  </si>
  <si>
    <t>Kazlų Rūdos savivaldybės administracija</t>
  </si>
  <si>
    <t>Kazlų Rūdos savivaldybė</t>
  </si>
  <si>
    <t>Šakių rajono savivaldybės administracija</t>
  </si>
  <si>
    <t>PRODUKTO VERTINIMO KRITERIJŲ PASIEKIMO GRAFIKAS</t>
  </si>
  <si>
    <t>4 lentelė. Siektinos produkto vertinimo kriterijų reikšmės atitinkamais metais</t>
  </si>
  <si>
    <t>Vertinimo kriterijaus pavadinimas</t>
  </si>
  <si>
    <t>2021 m.</t>
  </si>
  <si>
    <t>2022 m.</t>
  </si>
  <si>
    <t>2023 m.</t>
  </si>
  <si>
    <t>5 lentelė. Siektinos produkto vertinimo kriterijų reikšmės kaupiamuoju būdu (nuo plano įgyvendinimo pradžios)</t>
  </si>
  <si>
    <t>Lėšų poreikis ir finansavimo šaltiniai (Eur)</t>
  </si>
  <si>
    <t>09.1.3-CPVA-R-724</t>
  </si>
  <si>
    <t>Bendrojo lavinimo mokyklų modernizavimas</t>
  </si>
  <si>
    <t>P.N.722</t>
  </si>
  <si>
    <t>Pagal veiksmų programą ERPF lėšomis atnaujintos bendrojo ugdymo mokyklos</t>
  </si>
  <si>
    <t>1.01.01.02.</t>
  </si>
  <si>
    <t>1.01.01.02.02</t>
  </si>
  <si>
    <t>1.01.01.02.03</t>
  </si>
  <si>
    <t>1.01.01.02.04</t>
  </si>
  <si>
    <t>1.01.01.02.05</t>
  </si>
  <si>
    <t xml:space="preserve">09.1.3-CPVA-R-724 </t>
  </si>
  <si>
    <t>Marijampolės savivaldybė</t>
  </si>
  <si>
    <t>Kalvarijos
savivaldybė</t>
  </si>
  <si>
    <t>Šakių  rajono savivaldybė</t>
  </si>
  <si>
    <t>Priemonė: Mokyklų tinklo efektyvumo didinimas</t>
  </si>
  <si>
    <t>Mokyklų tinklo efektyvumo didinimas</t>
  </si>
  <si>
    <t>Ugdymo kokybės gerinimas Kalvarijos gimnazijoje</t>
  </si>
  <si>
    <t>Ugdymo veiklos kokybės gerinimas Plutiškių gimnazijoje</t>
  </si>
  <si>
    <t>1.01.01.02.01</t>
  </si>
  <si>
    <t>Mokyklų tinklo efektyvumo didinimas Vilkaviškio rajone</t>
  </si>
  <si>
    <t>Šakių rajono savivaldybės mokyklų tinklo efektyvumo didinimas</t>
  </si>
  <si>
    <t>Ugdymo kokybės gerinimas Marijampolės Rygiškių Jono gimnazijoje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</si>
</sst>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yyyy\/mm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/>
    <xf numFmtId="4" fontId="4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5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0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1"/>
  <sheetViews>
    <sheetView workbookViewId="0">
      <selection activeCell="J26" sqref="J26"/>
    </sheetView>
  </sheetViews>
  <sheetFormatPr defaultRowHeight="12.75" x14ac:dyDescent="0.2"/>
  <cols>
    <col min="1" max="1" width="8" style="4" customWidth="1"/>
    <col min="2" max="2" width="9.5703125" style="4" customWidth="1"/>
    <col min="3" max="3" width="12.28515625" style="4" customWidth="1"/>
    <col min="4" max="5" width="9.140625" style="4"/>
    <col min="6" max="7" width="14.28515625" style="4" bestFit="1" customWidth="1"/>
    <col min="8" max="8" width="12.140625" style="4" customWidth="1"/>
    <col min="9" max="9" width="11.140625" style="4" customWidth="1"/>
    <col min="10" max="13" width="13.140625" style="4" bestFit="1" customWidth="1"/>
    <col min="14" max="15" width="9.140625" style="4"/>
    <col min="16" max="16" width="13" style="4" customWidth="1"/>
    <col min="17" max="17" width="13.140625" style="4" customWidth="1"/>
    <col min="18" max="16384" width="9.140625" style="4"/>
  </cols>
  <sheetData>
    <row r="1" spans="2:17" s="7" customFormat="1" ht="15.75" x14ac:dyDescent="0.2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s="7" customFormat="1" ht="15.75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2:17" x14ac:dyDescent="0.2">
      <c r="B3" s="8" t="s">
        <v>1</v>
      </c>
    </row>
    <row r="4" spans="2:17" x14ac:dyDescent="0.2">
      <c r="B4" s="8"/>
    </row>
    <row r="5" spans="2:17" x14ac:dyDescent="0.2">
      <c r="B5" s="13" t="s">
        <v>79</v>
      </c>
      <c r="C5" s="2" t="s">
        <v>80</v>
      </c>
    </row>
    <row r="6" spans="2:17" x14ac:dyDescent="0.2">
      <c r="B6" s="13" t="s">
        <v>81</v>
      </c>
      <c r="C6" s="2" t="s">
        <v>82</v>
      </c>
    </row>
    <row r="7" spans="2:17" x14ac:dyDescent="0.2">
      <c r="B7" s="13" t="s">
        <v>100</v>
      </c>
      <c r="C7" s="2" t="s">
        <v>109</v>
      </c>
    </row>
    <row r="8" spans="2:17" x14ac:dyDescent="0.2">
      <c r="B8" s="3"/>
      <c r="C8" s="3"/>
    </row>
    <row r="9" spans="2:17" x14ac:dyDescent="0.2">
      <c r="B9" s="1" t="s">
        <v>11</v>
      </c>
    </row>
    <row r="10" spans="2:17" ht="28.5" customHeight="1" x14ac:dyDescent="0.2">
      <c r="B10" s="60" t="s">
        <v>2</v>
      </c>
      <c r="C10" s="60"/>
      <c r="D10" s="60" t="s">
        <v>3</v>
      </c>
      <c r="E10" s="60"/>
      <c r="F10" s="60" t="s">
        <v>4</v>
      </c>
      <c r="G10" s="60"/>
      <c r="H10" s="60" t="s">
        <v>5</v>
      </c>
      <c r="I10" s="60"/>
      <c r="J10" s="60" t="s">
        <v>6</v>
      </c>
      <c r="K10" s="60"/>
      <c r="L10" s="60" t="s">
        <v>7</v>
      </c>
      <c r="M10" s="60"/>
      <c r="N10" s="60" t="s">
        <v>8</v>
      </c>
      <c r="O10" s="60"/>
      <c r="P10" s="61" t="s">
        <v>9</v>
      </c>
      <c r="Q10" s="61"/>
    </row>
    <row r="11" spans="2:17" x14ac:dyDescent="0.2">
      <c r="B11" s="59" t="s">
        <v>12</v>
      </c>
      <c r="C11" s="59" t="s">
        <v>13</v>
      </c>
      <c r="D11" s="59" t="s">
        <v>12</v>
      </c>
      <c r="E11" s="59" t="s">
        <v>13</v>
      </c>
      <c r="F11" s="59" t="s">
        <v>12</v>
      </c>
      <c r="G11" s="59" t="s">
        <v>13</v>
      </c>
      <c r="H11" s="59" t="s">
        <v>12</v>
      </c>
      <c r="I11" s="59" t="s">
        <v>13</v>
      </c>
      <c r="J11" s="59" t="s">
        <v>12</v>
      </c>
      <c r="K11" s="59" t="s">
        <v>13</v>
      </c>
      <c r="L11" s="59" t="s">
        <v>12</v>
      </c>
      <c r="M11" s="59" t="s">
        <v>13</v>
      </c>
      <c r="N11" s="59" t="s">
        <v>12</v>
      </c>
      <c r="O11" s="59" t="s">
        <v>13</v>
      </c>
      <c r="P11" s="59" t="s">
        <v>12</v>
      </c>
      <c r="Q11" s="59" t="s">
        <v>13</v>
      </c>
    </row>
    <row r="12" spans="2:17" x14ac:dyDescent="0.2"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28">
        <f>'2 lentele'!K10+'2 lentele'!K11+'2 lentele'!K12+'2 lentele'!K13+'2 lentele'!K14</f>
        <v>1456409.7800000003</v>
      </c>
      <c r="I12" s="58">
        <f>'2 lentele'!P10+'2 lentele'!P11+'2 lentele'!P12+'2 lentele'!P13+'2 lentele'!P14</f>
        <v>1237948.3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28">
        <f>B12+D12+F12+H12+J12+L12+N12</f>
        <v>1456409.7800000003</v>
      </c>
      <c r="Q12" s="58">
        <f>C12+E12+G12+I12+K12+M12+O12</f>
        <v>1237948.3</v>
      </c>
    </row>
    <row r="13" spans="2:17" x14ac:dyDescent="0.2">
      <c r="B13" s="8"/>
    </row>
    <row r="16" spans="2:17" x14ac:dyDescent="0.2">
      <c r="H16" s="5"/>
      <c r="I16" s="6"/>
    </row>
    <row r="17" spans="8:9" x14ac:dyDescent="0.2">
      <c r="H17" s="5"/>
      <c r="I17" s="6"/>
    </row>
    <row r="18" spans="8:9" x14ac:dyDescent="0.2">
      <c r="H18" s="5"/>
      <c r="I18" s="6"/>
    </row>
    <row r="21" spans="8:9" ht="38.25" customHeight="1" x14ac:dyDescent="0.2"/>
  </sheetData>
  <mergeCells count="9">
    <mergeCell ref="L10:M10"/>
    <mergeCell ref="N10:O10"/>
    <mergeCell ref="P10:Q10"/>
    <mergeCell ref="B1:Q1"/>
    <mergeCell ref="B10:C10"/>
    <mergeCell ref="D10:E10"/>
    <mergeCell ref="F10:G10"/>
    <mergeCell ref="H10:I10"/>
    <mergeCell ref="J10:K10"/>
  </mergeCells>
  <pageMargins left="0.23622047244094491" right="0.23622047244094491" top="0.74803149606299213" bottom="0.74803149606299213" header="0.31496062992125984" footer="0.31496062992125984"/>
  <pageSetup paperSize="9" scale="72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H5" sqref="H5"/>
    </sheetView>
  </sheetViews>
  <sheetFormatPr defaultRowHeight="15" x14ac:dyDescent="0.25"/>
  <cols>
    <col min="2" max="2" width="25.85546875" customWidth="1"/>
  </cols>
  <sheetData>
    <row r="2" spans="1:13" ht="15.75" x14ac:dyDescent="0.25">
      <c r="A2" s="25" t="s">
        <v>94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46.5" customHeight="1" x14ac:dyDescent="0.25">
      <c r="A4" s="35" t="s">
        <v>64</v>
      </c>
      <c r="B4" s="36" t="s">
        <v>90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91</v>
      </c>
      <c r="K4" s="34" t="s">
        <v>92</v>
      </c>
      <c r="L4" s="34" t="s">
        <v>93</v>
      </c>
      <c r="M4" s="25"/>
    </row>
    <row r="5" spans="1:13" ht="54" customHeight="1" x14ac:dyDescent="0.25">
      <c r="A5" s="37" t="s">
        <v>98</v>
      </c>
      <c r="B5" s="38" t="s">
        <v>99</v>
      </c>
      <c r="C5" s="39"/>
      <c r="D5" s="39"/>
      <c r="E5" s="39"/>
      <c r="F5" s="39"/>
      <c r="G5" s="39"/>
      <c r="H5" s="39">
        <f>Stebėsena_4!H6</f>
        <v>4</v>
      </c>
      <c r="I5" s="39">
        <f>H5+Stebėsena_4!I6</f>
        <v>6</v>
      </c>
      <c r="J5" s="39"/>
      <c r="K5" s="39"/>
      <c r="L5" s="39"/>
      <c r="M5" s="25"/>
    </row>
    <row r="6" spans="1:13" x14ac:dyDescent="0.25">
      <c r="I6" s="2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tabSelected="1" workbookViewId="0">
      <selection activeCell="K18" sqref="K18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0" width="9.140625" style="4"/>
    <col min="11" max="11" width="11.5703125" style="4" customWidth="1"/>
    <col min="12" max="12" width="11.42578125" style="4" customWidth="1"/>
    <col min="13" max="13" width="10.28515625" style="4" customWidth="1"/>
    <col min="14" max="15" width="9.140625" style="4"/>
    <col min="16" max="16" width="11.85546875" style="4" customWidth="1"/>
    <col min="17" max="18" width="12.5703125" style="4" customWidth="1"/>
    <col min="19" max="19" width="12.7109375" style="4" customWidth="1"/>
    <col min="20" max="20" width="10.42578125" style="4" customWidth="1"/>
    <col min="21" max="16384" width="9.140625" style="4"/>
  </cols>
  <sheetData>
    <row r="2" spans="2:20" x14ac:dyDescent="0.2">
      <c r="B2" s="8" t="s">
        <v>14</v>
      </c>
    </row>
    <row r="3" spans="2:20" x14ac:dyDescent="0.2">
      <c r="B3" s="8"/>
    </row>
    <row r="4" spans="2:20" x14ac:dyDescent="0.2">
      <c r="B4" s="13" t="s">
        <v>79</v>
      </c>
      <c r="C4" s="2" t="s">
        <v>80</v>
      </c>
    </row>
    <row r="5" spans="2:20" x14ac:dyDescent="0.2">
      <c r="B5" s="13" t="s">
        <v>81</v>
      </c>
      <c r="C5" s="2" t="s">
        <v>82</v>
      </c>
    </row>
    <row r="6" spans="2:20" x14ac:dyDescent="0.2">
      <c r="B6" s="13" t="s">
        <v>100</v>
      </c>
      <c r="C6" s="2" t="s">
        <v>109</v>
      </c>
    </row>
    <row r="8" spans="2:20" x14ac:dyDescent="0.2">
      <c r="B8" s="61" t="s">
        <v>15</v>
      </c>
      <c r="C8" s="61"/>
      <c r="D8" s="61"/>
      <c r="E8" s="61"/>
      <c r="F8" s="61"/>
      <c r="G8" s="61"/>
      <c r="H8" s="61"/>
      <c r="I8" s="61"/>
      <c r="J8" s="61"/>
      <c r="K8" s="61" t="s">
        <v>95</v>
      </c>
      <c r="L8" s="61"/>
      <c r="M8" s="61"/>
      <c r="N8" s="61"/>
      <c r="O8" s="61"/>
      <c r="P8" s="61"/>
      <c r="Q8" s="61" t="s">
        <v>16</v>
      </c>
      <c r="R8" s="61"/>
      <c r="S8" s="61"/>
      <c r="T8" s="61"/>
    </row>
    <row r="9" spans="2:20" ht="102" x14ac:dyDescent="0.2">
      <c r="B9" s="22" t="s">
        <v>10</v>
      </c>
      <c r="C9" s="22" t="s">
        <v>17</v>
      </c>
      <c r="D9" s="22" t="s">
        <v>18</v>
      </c>
      <c r="E9" s="22" t="s">
        <v>19</v>
      </c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25</v>
      </c>
      <c r="L9" s="22" t="s">
        <v>26</v>
      </c>
      <c r="M9" s="22" t="s">
        <v>27</v>
      </c>
      <c r="N9" s="22" t="s">
        <v>28</v>
      </c>
      <c r="O9" s="22" t="s">
        <v>29</v>
      </c>
      <c r="P9" s="22" t="s">
        <v>13</v>
      </c>
      <c r="Q9" s="22" t="s">
        <v>30</v>
      </c>
      <c r="R9" s="22" t="s">
        <v>31</v>
      </c>
      <c r="S9" s="22" t="s">
        <v>32</v>
      </c>
      <c r="T9" s="22" t="s">
        <v>33</v>
      </c>
    </row>
    <row r="10" spans="2:20" ht="38.25" x14ac:dyDescent="0.2">
      <c r="B10" s="10" t="s">
        <v>113</v>
      </c>
      <c r="C10" s="40" t="s">
        <v>111</v>
      </c>
      <c r="D10" s="40" t="s">
        <v>84</v>
      </c>
      <c r="E10" s="10" t="s">
        <v>83</v>
      </c>
      <c r="F10" s="40" t="s">
        <v>107</v>
      </c>
      <c r="G10" s="40" t="s">
        <v>96</v>
      </c>
      <c r="H10" s="12" t="s">
        <v>39</v>
      </c>
      <c r="I10" s="12" t="s">
        <v>34</v>
      </c>
      <c r="J10" s="12" t="s">
        <v>40</v>
      </c>
      <c r="K10" s="56">
        <f>L10+M10+N10+O10+P10</f>
        <v>110463.53</v>
      </c>
      <c r="L10" s="56">
        <v>8284.77</v>
      </c>
      <c r="M10" s="56">
        <v>8284.76</v>
      </c>
      <c r="N10" s="56">
        <v>0</v>
      </c>
      <c r="O10" s="56">
        <v>0</v>
      </c>
      <c r="P10" s="56">
        <v>93894</v>
      </c>
      <c r="Q10" s="41">
        <v>42916</v>
      </c>
      <c r="R10" s="41">
        <v>42993</v>
      </c>
      <c r="S10" s="41">
        <v>43099</v>
      </c>
      <c r="T10" s="15">
        <v>2019</v>
      </c>
    </row>
    <row r="11" spans="2:20" ht="38.25" x14ac:dyDescent="0.2">
      <c r="B11" s="10" t="s">
        <v>101</v>
      </c>
      <c r="C11" s="40" t="s">
        <v>112</v>
      </c>
      <c r="D11" s="40" t="s">
        <v>85</v>
      </c>
      <c r="E11" s="10" t="s">
        <v>83</v>
      </c>
      <c r="F11" s="40" t="s">
        <v>86</v>
      </c>
      <c r="G11" s="40" t="s">
        <v>96</v>
      </c>
      <c r="H11" s="12" t="s">
        <v>39</v>
      </c>
      <c r="I11" s="12" t="s">
        <v>34</v>
      </c>
      <c r="J11" s="12" t="s">
        <v>40</v>
      </c>
      <c r="K11" s="56">
        <f t="shared" ref="K11:K14" si="0">L11+M11+N11+O11+P11</f>
        <v>120936.48</v>
      </c>
      <c r="L11" s="56">
        <v>9070.25</v>
      </c>
      <c r="M11" s="56">
        <v>9070.23</v>
      </c>
      <c r="N11" s="56">
        <v>0</v>
      </c>
      <c r="O11" s="56">
        <v>0</v>
      </c>
      <c r="P11" s="56">
        <v>102796</v>
      </c>
      <c r="Q11" s="41">
        <v>42916</v>
      </c>
      <c r="R11" s="41">
        <v>42982</v>
      </c>
      <c r="S11" s="41">
        <v>43074</v>
      </c>
      <c r="T11" s="15">
        <v>2019</v>
      </c>
    </row>
    <row r="12" spans="2:20" s="44" customFormat="1" ht="51" x14ac:dyDescent="0.2">
      <c r="B12" s="49" t="s">
        <v>102</v>
      </c>
      <c r="C12" s="50" t="s">
        <v>114</v>
      </c>
      <c r="D12" s="50" t="s">
        <v>77</v>
      </c>
      <c r="E12" s="49" t="s">
        <v>83</v>
      </c>
      <c r="F12" s="50" t="s">
        <v>78</v>
      </c>
      <c r="G12" s="50" t="s">
        <v>96</v>
      </c>
      <c r="H12" s="51" t="s">
        <v>39</v>
      </c>
      <c r="I12" s="51" t="s">
        <v>34</v>
      </c>
      <c r="J12" s="51" t="s">
        <v>40</v>
      </c>
      <c r="K12" s="56">
        <f t="shared" si="0"/>
        <v>377054.59</v>
      </c>
      <c r="L12" s="57">
        <v>28279.1</v>
      </c>
      <c r="M12" s="57">
        <v>28279.09</v>
      </c>
      <c r="N12" s="57">
        <v>0</v>
      </c>
      <c r="O12" s="57">
        <v>0</v>
      </c>
      <c r="P12" s="57">
        <v>320496.40000000002</v>
      </c>
      <c r="Q12" s="52">
        <v>42916</v>
      </c>
      <c r="R12" s="52">
        <v>42993</v>
      </c>
      <c r="S12" s="52">
        <v>43099</v>
      </c>
      <c r="T12" s="15">
        <v>2019</v>
      </c>
    </row>
    <row r="13" spans="2:20" ht="63.75" x14ac:dyDescent="0.2">
      <c r="B13" s="10" t="s">
        <v>103</v>
      </c>
      <c r="C13" s="40" t="s">
        <v>116</v>
      </c>
      <c r="D13" s="40" t="s">
        <v>38</v>
      </c>
      <c r="E13" s="10" t="s">
        <v>83</v>
      </c>
      <c r="F13" s="40" t="s">
        <v>106</v>
      </c>
      <c r="G13" s="40" t="s">
        <v>96</v>
      </c>
      <c r="H13" s="12" t="s">
        <v>39</v>
      </c>
      <c r="I13" s="12" t="s">
        <v>34</v>
      </c>
      <c r="J13" s="12" t="s">
        <v>40</v>
      </c>
      <c r="K13" s="56">
        <f t="shared" si="0"/>
        <v>557868.85</v>
      </c>
      <c r="L13" s="56">
        <v>41840.17</v>
      </c>
      <c r="M13" s="56">
        <v>41840.160000000003</v>
      </c>
      <c r="N13" s="56">
        <v>0</v>
      </c>
      <c r="O13" s="56">
        <v>0</v>
      </c>
      <c r="P13" s="56">
        <v>474188.52</v>
      </c>
      <c r="Q13" s="41">
        <v>42917</v>
      </c>
      <c r="R13" s="41">
        <v>42993</v>
      </c>
      <c r="S13" s="41">
        <v>43070</v>
      </c>
      <c r="T13" s="15">
        <v>2019</v>
      </c>
    </row>
    <row r="14" spans="2:20" ht="63.75" x14ac:dyDescent="0.2">
      <c r="B14" s="10" t="s">
        <v>104</v>
      </c>
      <c r="C14" s="40" t="s">
        <v>115</v>
      </c>
      <c r="D14" s="40" t="s">
        <v>87</v>
      </c>
      <c r="E14" s="10" t="s">
        <v>83</v>
      </c>
      <c r="F14" s="40" t="s">
        <v>108</v>
      </c>
      <c r="G14" s="40" t="s">
        <v>105</v>
      </c>
      <c r="H14" s="12" t="s">
        <v>39</v>
      </c>
      <c r="I14" s="12" t="s">
        <v>34</v>
      </c>
      <c r="J14" s="12" t="s">
        <v>40</v>
      </c>
      <c r="K14" s="56">
        <f t="shared" si="0"/>
        <v>290086.33</v>
      </c>
      <c r="L14" s="56">
        <v>21756.48</v>
      </c>
      <c r="M14" s="56">
        <v>21756.47</v>
      </c>
      <c r="N14" s="56">
        <v>0</v>
      </c>
      <c r="O14" s="56">
        <v>0</v>
      </c>
      <c r="P14" s="56">
        <v>246573.38</v>
      </c>
      <c r="Q14" s="41">
        <v>42947</v>
      </c>
      <c r="R14" s="41">
        <v>42993</v>
      </c>
      <c r="S14" s="41">
        <v>43070</v>
      </c>
      <c r="T14" s="15">
        <v>2020</v>
      </c>
    </row>
    <row r="15" spans="2:20" x14ac:dyDescent="0.2">
      <c r="B15" s="8"/>
      <c r="P15" s="5"/>
    </row>
    <row r="16" spans="2:20" x14ac:dyDescent="0.2">
      <c r="P16" s="5"/>
    </row>
    <row r="17" spans="2:16" x14ac:dyDescent="0.2">
      <c r="B17" s="11" t="s">
        <v>35</v>
      </c>
      <c r="M17" s="5"/>
      <c r="P17" s="55"/>
    </row>
    <row r="18" spans="2:16" x14ac:dyDescent="0.2">
      <c r="B18" s="11" t="s">
        <v>36</v>
      </c>
    </row>
    <row r="19" spans="2:16" x14ac:dyDescent="0.2">
      <c r="B19" s="11" t="s">
        <v>37</v>
      </c>
    </row>
  </sheetData>
  <mergeCells count="3">
    <mergeCell ref="B8:J8"/>
    <mergeCell ref="K8:P8"/>
    <mergeCell ref="Q8:T8"/>
  </mergeCells>
  <pageMargins left="0.23622047244094491" right="0.23622047244094491" top="0.74803149606299213" bottom="0.74803149606299213" header="0.31496062992125984" footer="0.31496062992125984"/>
  <pageSetup paperSize="9"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4"/>
  <sheetViews>
    <sheetView topLeftCell="A2" workbookViewId="0">
      <selection activeCell="C12" sqref="C12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3.42578125" style="4" customWidth="1"/>
    <col min="13" max="13" width="9.140625" style="4"/>
    <col min="14" max="14" width="14.85546875" style="4" customWidth="1"/>
    <col min="15" max="16384" width="9.140625" style="4"/>
  </cols>
  <sheetData>
    <row r="2" spans="2:20" x14ac:dyDescent="0.2">
      <c r="B2" s="16" t="s">
        <v>41</v>
      </c>
    </row>
    <row r="3" spans="2:20" x14ac:dyDescent="0.2">
      <c r="B3" s="16"/>
    </row>
    <row r="4" spans="2:20" x14ac:dyDescent="0.2">
      <c r="B4" s="13" t="s">
        <v>79</v>
      </c>
      <c r="C4" s="2" t="s">
        <v>80</v>
      </c>
    </row>
    <row r="5" spans="2:20" x14ac:dyDescent="0.2">
      <c r="B5" s="13" t="s">
        <v>81</v>
      </c>
      <c r="C5" s="2" t="s">
        <v>82</v>
      </c>
    </row>
    <row r="6" spans="2:20" x14ac:dyDescent="0.2">
      <c r="B6" s="13" t="s">
        <v>100</v>
      </c>
      <c r="C6" s="2" t="s">
        <v>109</v>
      </c>
    </row>
    <row r="8" spans="2:20" ht="102" x14ac:dyDescent="0.2">
      <c r="B8" s="22" t="s">
        <v>10</v>
      </c>
      <c r="C8" s="22" t="s">
        <v>17</v>
      </c>
      <c r="D8" s="22" t="s">
        <v>18</v>
      </c>
      <c r="E8" s="22" t="s">
        <v>19</v>
      </c>
      <c r="F8" s="22" t="s">
        <v>20</v>
      </c>
      <c r="G8" s="22" t="s">
        <v>21</v>
      </c>
      <c r="H8" s="22" t="s">
        <v>22</v>
      </c>
      <c r="I8" s="22" t="s">
        <v>23</v>
      </c>
      <c r="J8" s="14" t="s">
        <v>24</v>
      </c>
      <c r="K8" s="22" t="s">
        <v>56</v>
      </c>
      <c r="L8" s="22" t="s">
        <v>57</v>
      </c>
      <c r="M8" s="22" t="s">
        <v>58</v>
      </c>
      <c r="N8" s="22" t="s">
        <v>59</v>
      </c>
      <c r="O8" s="22" t="s">
        <v>45</v>
      </c>
      <c r="P8" s="22" t="s">
        <v>60</v>
      </c>
      <c r="Q8" s="22" t="s">
        <v>47</v>
      </c>
      <c r="R8" s="22" t="s">
        <v>61</v>
      </c>
      <c r="S8" s="22" t="s">
        <v>49</v>
      </c>
      <c r="T8" s="22" t="s">
        <v>62</v>
      </c>
    </row>
    <row r="9" spans="2:20" ht="51" x14ac:dyDescent="0.2">
      <c r="B9" s="10" t="s">
        <v>113</v>
      </c>
      <c r="C9" s="10" t="s">
        <v>111</v>
      </c>
      <c r="D9" s="10" t="s">
        <v>84</v>
      </c>
      <c r="E9" s="10" t="s">
        <v>83</v>
      </c>
      <c r="F9" s="10" t="s">
        <v>107</v>
      </c>
      <c r="G9" s="10" t="s">
        <v>96</v>
      </c>
      <c r="H9" s="12" t="s">
        <v>39</v>
      </c>
      <c r="I9" s="45" t="s">
        <v>34</v>
      </c>
      <c r="J9" s="12" t="s">
        <v>40</v>
      </c>
      <c r="K9" s="17">
        <v>22</v>
      </c>
      <c r="L9" s="53" t="s">
        <v>97</v>
      </c>
      <c r="M9" s="17" t="s">
        <v>34</v>
      </c>
      <c r="N9" s="48" t="s">
        <v>34</v>
      </c>
      <c r="O9" s="17" t="s">
        <v>34</v>
      </c>
      <c r="P9" s="17" t="s">
        <v>34</v>
      </c>
      <c r="Q9" s="17" t="s">
        <v>34</v>
      </c>
      <c r="R9" s="17" t="s">
        <v>34</v>
      </c>
      <c r="S9" s="17" t="s">
        <v>34</v>
      </c>
      <c r="T9" s="17" t="s">
        <v>34</v>
      </c>
    </row>
    <row r="10" spans="2:20" ht="51" x14ac:dyDescent="0.2">
      <c r="B10" s="10" t="s">
        <v>101</v>
      </c>
      <c r="C10" s="10" t="s">
        <v>112</v>
      </c>
      <c r="D10" s="10" t="s">
        <v>85</v>
      </c>
      <c r="E10" s="10" t="s">
        <v>83</v>
      </c>
      <c r="F10" s="10" t="s">
        <v>86</v>
      </c>
      <c r="G10" s="10" t="s">
        <v>96</v>
      </c>
      <c r="H10" s="12" t="s">
        <v>39</v>
      </c>
      <c r="I10" s="12" t="s">
        <v>34</v>
      </c>
      <c r="J10" s="12" t="s">
        <v>40</v>
      </c>
      <c r="K10" s="17">
        <v>22</v>
      </c>
      <c r="L10" s="18" t="s">
        <v>97</v>
      </c>
      <c r="M10" s="17" t="s">
        <v>34</v>
      </c>
      <c r="N10" s="17" t="s">
        <v>34</v>
      </c>
      <c r="O10" s="17" t="s">
        <v>34</v>
      </c>
      <c r="P10" s="17" t="s">
        <v>34</v>
      </c>
      <c r="Q10" s="17" t="s">
        <v>34</v>
      </c>
      <c r="R10" s="17" t="s">
        <v>34</v>
      </c>
      <c r="S10" s="17" t="s">
        <v>34</v>
      </c>
      <c r="T10" s="17" t="s">
        <v>34</v>
      </c>
    </row>
    <row r="11" spans="2:20" ht="51" x14ac:dyDescent="0.2">
      <c r="B11" s="10" t="s">
        <v>102</v>
      </c>
      <c r="C11" s="10" t="s">
        <v>114</v>
      </c>
      <c r="D11" s="10" t="s">
        <v>77</v>
      </c>
      <c r="E11" s="10" t="s">
        <v>83</v>
      </c>
      <c r="F11" s="10" t="s">
        <v>78</v>
      </c>
      <c r="G11" s="10" t="s">
        <v>105</v>
      </c>
      <c r="H11" s="12" t="s">
        <v>39</v>
      </c>
      <c r="I11" s="12" t="s">
        <v>34</v>
      </c>
      <c r="J11" s="12" t="s">
        <v>40</v>
      </c>
      <c r="K11" s="17">
        <v>22</v>
      </c>
      <c r="L11" s="18" t="s">
        <v>97</v>
      </c>
      <c r="M11" s="17" t="s">
        <v>34</v>
      </c>
      <c r="N11" s="17" t="s">
        <v>34</v>
      </c>
      <c r="O11" s="17" t="s">
        <v>34</v>
      </c>
      <c r="P11" s="17" t="s">
        <v>34</v>
      </c>
      <c r="Q11" s="17" t="s">
        <v>34</v>
      </c>
      <c r="R11" s="17" t="s">
        <v>34</v>
      </c>
      <c r="S11" s="17" t="s">
        <v>34</v>
      </c>
      <c r="T11" s="17" t="s">
        <v>34</v>
      </c>
    </row>
    <row r="12" spans="2:20" ht="63.75" x14ac:dyDescent="0.2">
      <c r="B12" s="10" t="s">
        <v>103</v>
      </c>
      <c r="C12" s="40" t="s">
        <v>116</v>
      </c>
      <c r="D12" s="10" t="s">
        <v>38</v>
      </c>
      <c r="E12" s="10" t="s">
        <v>83</v>
      </c>
      <c r="F12" s="10" t="s">
        <v>106</v>
      </c>
      <c r="G12" s="10" t="s">
        <v>96</v>
      </c>
      <c r="H12" s="12" t="s">
        <v>39</v>
      </c>
      <c r="I12" s="12" t="s">
        <v>34</v>
      </c>
      <c r="J12" s="12" t="s">
        <v>40</v>
      </c>
      <c r="K12" s="17">
        <v>22</v>
      </c>
      <c r="L12" s="18" t="s">
        <v>97</v>
      </c>
      <c r="M12" s="17" t="s">
        <v>34</v>
      </c>
      <c r="N12" s="17" t="s">
        <v>34</v>
      </c>
      <c r="O12" s="17" t="s">
        <v>34</v>
      </c>
      <c r="P12" s="17" t="s">
        <v>34</v>
      </c>
      <c r="Q12" s="17" t="s">
        <v>34</v>
      </c>
      <c r="R12" s="17" t="s">
        <v>34</v>
      </c>
      <c r="S12" s="17" t="s">
        <v>34</v>
      </c>
      <c r="T12" s="17" t="s">
        <v>34</v>
      </c>
    </row>
    <row r="13" spans="2:20" ht="63.75" x14ac:dyDescent="0.2">
      <c r="B13" s="10" t="s">
        <v>104</v>
      </c>
      <c r="C13" s="10" t="s">
        <v>115</v>
      </c>
      <c r="D13" s="10" t="s">
        <v>87</v>
      </c>
      <c r="E13" s="10" t="s">
        <v>83</v>
      </c>
      <c r="F13" s="10" t="s">
        <v>108</v>
      </c>
      <c r="G13" s="10" t="s">
        <v>96</v>
      </c>
      <c r="H13" s="12" t="s">
        <v>39</v>
      </c>
      <c r="I13" s="12" t="s">
        <v>34</v>
      </c>
      <c r="J13" s="12" t="s">
        <v>40</v>
      </c>
      <c r="K13" s="17">
        <v>22</v>
      </c>
      <c r="L13" s="18" t="s">
        <v>97</v>
      </c>
      <c r="M13" s="17" t="s">
        <v>34</v>
      </c>
      <c r="N13" s="17" t="s">
        <v>34</v>
      </c>
      <c r="O13" s="17" t="s">
        <v>34</v>
      </c>
      <c r="P13" s="17" t="s">
        <v>34</v>
      </c>
      <c r="Q13" s="17" t="s">
        <v>34</v>
      </c>
      <c r="R13" s="17" t="s">
        <v>34</v>
      </c>
      <c r="S13" s="17" t="s">
        <v>34</v>
      </c>
      <c r="T13" s="17" t="s">
        <v>34</v>
      </c>
    </row>
    <row r="14" spans="2:20" x14ac:dyDescent="0.2">
      <c r="B14" s="16"/>
    </row>
  </sheetData>
  <pageMargins left="0.23622047244094491" right="0.23622047244094491" top="0.74803149606299213" bottom="0.74803149606299213" header="0.31496062992125984" footer="0.31496062992125984"/>
  <pageSetup paperSize="9" scale="6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8"/>
  <sheetViews>
    <sheetView workbookViewId="0">
      <selection activeCell="J7" sqref="J7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4" style="4" customWidth="1"/>
    <col min="8" max="11" width="9.140625" style="4"/>
    <col min="12" max="12" width="15" style="4" customWidth="1"/>
    <col min="13" max="14" width="9.140625" style="4"/>
    <col min="15" max="15" width="12.5703125" style="4" customWidth="1"/>
    <col min="16" max="16384" width="9.140625" style="4"/>
  </cols>
  <sheetData>
    <row r="2" spans="2:22" x14ac:dyDescent="0.2">
      <c r="B2" s="16" t="s">
        <v>54</v>
      </c>
    </row>
    <row r="3" spans="2:22" x14ac:dyDescent="0.2">
      <c r="B3" s="16"/>
    </row>
    <row r="4" spans="2:22" x14ac:dyDescent="0.2">
      <c r="B4" s="13" t="s">
        <v>79</v>
      </c>
      <c r="C4" s="2" t="s">
        <v>80</v>
      </c>
    </row>
    <row r="5" spans="2:22" x14ac:dyDescent="0.2">
      <c r="B5" s="13" t="s">
        <v>81</v>
      </c>
      <c r="C5" s="2" t="s">
        <v>82</v>
      </c>
    </row>
    <row r="6" spans="2:22" ht="14.25" customHeight="1" x14ac:dyDescent="0.2">
      <c r="B6" s="42" t="s">
        <v>100</v>
      </c>
      <c r="C6" s="43" t="s">
        <v>109</v>
      </c>
      <c r="D6" s="44"/>
      <c r="E6" s="44"/>
      <c r="F6" s="44"/>
    </row>
    <row r="8" spans="2:22" ht="102" x14ac:dyDescent="0.2">
      <c r="B8" s="22" t="s">
        <v>10</v>
      </c>
      <c r="C8" s="22" t="s">
        <v>17</v>
      </c>
      <c r="D8" s="22" t="s">
        <v>18</v>
      </c>
      <c r="E8" s="22" t="s">
        <v>19</v>
      </c>
      <c r="F8" s="22" t="s">
        <v>20</v>
      </c>
      <c r="G8" s="22" t="s">
        <v>21</v>
      </c>
      <c r="H8" s="22" t="s">
        <v>22</v>
      </c>
      <c r="I8" s="22" t="s">
        <v>23</v>
      </c>
      <c r="J8" s="14" t="s">
        <v>24</v>
      </c>
      <c r="K8" s="9" t="s">
        <v>42</v>
      </c>
      <c r="L8" s="9" t="s">
        <v>43</v>
      </c>
      <c r="M8" s="9" t="s">
        <v>44</v>
      </c>
      <c r="N8" s="9" t="s">
        <v>45</v>
      </c>
      <c r="O8" s="9" t="s">
        <v>51</v>
      </c>
      <c r="P8" s="9" t="s">
        <v>46</v>
      </c>
      <c r="Q8" s="9" t="s">
        <v>47</v>
      </c>
      <c r="R8" s="9" t="s">
        <v>52</v>
      </c>
      <c r="S8" s="9" t="s">
        <v>48</v>
      </c>
      <c r="T8" s="9" t="s">
        <v>49</v>
      </c>
      <c r="U8" s="9" t="s">
        <v>53</v>
      </c>
      <c r="V8" s="9" t="s">
        <v>50</v>
      </c>
    </row>
    <row r="9" spans="2:22" ht="76.5" x14ac:dyDescent="0.2">
      <c r="B9" s="40" t="s">
        <v>113</v>
      </c>
      <c r="C9" s="40" t="s">
        <v>111</v>
      </c>
      <c r="D9" s="40" t="s">
        <v>84</v>
      </c>
      <c r="E9" s="10" t="s">
        <v>83</v>
      </c>
      <c r="F9" s="40" t="s">
        <v>107</v>
      </c>
      <c r="G9" s="40" t="s">
        <v>96</v>
      </c>
      <c r="H9" s="12" t="s">
        <v>39</v>
      </c>
      <c r="I9" s="12" t="s">
        <v>34</v>
      </c>
      <c r="J9" s="12" t="s">
        <v>40</v>
      </c>
      <c r="K9" s="46" t="s">
        <v>98</v>
      </c>
      <c r="L9" s="54" t="s">
        <v>99</v>
      </c>
      <c r="M9" s="47">
        <v>1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5" t="s">
        <v>34</v>
      </c>
    </row>
    <row r="10" spans="2:22" ht="76.5" x14ac:dyDescent="0.2">
      <c r="B10" s="40" t="s">
        <v>101</v>
      </c>
      <c r="C10" s="40" t="s">
        <v>112</v>
      </c>
      <c r="D10" s="40" t="s">
        <v>85</v>
      </c>
      <c r="E10" s="10" t="s">
        <v>83</v>
      </c>
      <c r="F10" s="40" t="s">
        <v>86</v>
      </c>
      <c r="G10" s="40" t="s">
        <v>96</v>
      </c>
      <c r="H10" s="12" t="s">
        <v>39</v>
      </c>
      <c r="I10" s="12" t="s">
        <v>34</v>
      </c>
      <c r="J10" s="12" t="s">
        <v>40</v>
      </c>
      <c r="K10" s="46" t="s">
        <v>98</v>
      </c>
      <c r="L10" s="54" t="s">
        <v>99</v>
      </c>
      <c r="M10" s="47">
        <v>1</v>
      </c>
      <c r="N10" s="15" t="s">
        <v>34</v>
      </c>
      <c r="O10" s="15" t="s">
        <v>34</v>
      </c>
      <c r="P10" s="15" t="s">
        <v>34</v>
      </c>
      <c r="Q10" s="15" t="s">
        <v>34</v>
      </c>
      <c r="R10" s="15" t="s">
        <v>34</v>
      </c>
      <c r="S10" s="15" t="s">
        <v>34</v>
      </c>
      <c r="T10" s="15" t="s">
        <v>34</v>
      </c>
      <c r="U10" s="15" t="s">
        <v>34</v>
      </c>
      <c r="V10" s="15" t="s">
        <v>34</v>
      </c>
    </row>
    <row r="11" spans="2:22" ht="76.5" x14ac:dyDescent="0.2">
      <c r="B11" s="40" t="s">
        <v>102</v>
      </c>
      <c r="C11" s="40" t="s">
        <v>114</v>
      </c>
      <c r="D11" s="40" t="s">
        <v>77</v>
      </c>
      <c r="E11" s="10" t="s">
        <v>83</v>
      </c>
      <c r="F11" s="40" t="s">
        <v>78</v>
      </c>
      <c r="G11" s="40" t="s">
        <v>96</v>
      </c>
      <c r="H11" s="12" t="s">
        <v>39</v>
      </c>
      <c r="I11" s="12" t="s">
        <v>34</v>
      </c>
      <c r="J11" s="12" t="s">
        <v>40</v>
      </c>
      <c r="K11" s="46" t="s">
        <v>98</v>
      </c>
      <c r="L11" s="40" t="s">
        <v>99</v>
      </c>
      <c r="M11" s="47">
        <v>1</v>
      </c>
      <c r="N11" s="15" t="s">
        <v>34</v>
      </c>
      <c r="O11" s="15" t="s">
        <v>34</v>
      </c>
      <c r="P11" s="15" t="s">
        <v>34</v>
      </c>
      <c r="Q11" s="15" t="s">
        <v>34</v>
      </c>
      <c r="R11" s="15" t="s">
        <v>34</v>
      </c>
      <c r="S11" s="15" t="s">
        <v>34</v>
      </c>
      <c r="T11" s="15" t="s">
        <v>34</v>
      </c>
      <c r="U11" s="15" t="s">
        <v>34</v>
      </c>
      <c r="V11" s="15" t="s">
        <v>34</v>
      </c>
    </row>
    <row r="12" spans="2:22" ht="76.5" x14ac:dyDescent="0.2">
      <c r="B12" s="40" t="s">
        <v>103</v>
      </c>
      <c r="C12" s="40" t="s">
        <v>116</v>
      </c>
      <c r="D12" s="40" t="s">
        <v>38</v>
      </c>
      <c r="E12" s="10" t="s">
        <v>83</v>
      </c>
      <c r="F12" s="40" t="s">
        <v>106</v>
      </c>
      <c r="G12" s="40" t="s">
        <v>105</v>
      </c>
      <c r="H12" s="12" t="s">
        <v>39</v>
      </c>
      <c r="I12" s="12" t="s">
        <v>34</v>
      </c>
      <c r="J12" s="12" t="s">
        <v>40</v>
      </c>
      <c r="K12" s="46" t="s">
        <v>98</v>
      </c>
      <c r="L12" s="40" t="s">
        <v>99</v>
      </c>
      <c r="M12" s="47">
        <v>1</v>
      </c>
      <c r="N12" s="15" t="s">
        <v>34</v>
      </c>
      <c r="O12" s="15" t="s">
        <v>34</v>
      </c>
      <c r="P12" s="15" t="s">
        <v>34</v>
      </c>
      <c r="Q12" s="15" t="s">
        <v>34</v>
      </c>
      <c r="R12" s="15" t="s">
        <v>34</v>
      </c>
      <c r="S12" s="15" t="s">
        <v>34</v>
      </c>
      <c r="T12" s="15" t="s">
        <v>34</v>
      </c>
      <c r="U12" s="15" t="s">
        <v>34</v>
      </c>
      <c r="V12" s="15" t="s">
        <v>34</v>
      </c>
    </row>
    <row r="13" spans="2:22" ht="76.5" x14ac:dyDescent="0.2">
      <c r="B13" s="40" t="s">
        <v>104</v>
      </c>
      <c r="C13" s="40" t="s">
        <v>115</v>
      </c>
      <c r="D13" s="40" t="s">
        <v>87</v>
      </c>
      <c r="E13" s="10" t="s">
        <v>83</v>
      </c>
      <c r="F13" s="40" t="s">
        <v>108</v>
      </c>
      <c r="G13" s="40" t="s">
        <v>96</v>
      </c>
      <c r="H13" s="12" t="s">
        <v>39</v>
      </c>
      <c r="I13" s="12" t="s">
        <v>34</v>
      </c>
      <c r="J13" s="12" t="s">
        <v>40</v>
      </c>
      <c r="K13" s="46" t="s">
        <v>98</v>
      </c>
      <c r="L13" s="40" t="s">
        <v>99</v>
      </c>
      <c r="M13" s="47">
        <v>2</v>
      </c>
      <c r="N13" s="15" t="s">
        <v>34</v>
      </c>
      <c r="O13" s="15" t="s">
        <v>34</v>
      </c>
      <c r="P13" s="15" t="s">
        <v>34</v>
      </c>
      <c r="Q13" s="15" t="s">
        <v>34</v>
      </c>
      <c r="R13" s="15" t="s">
        <v>34</v>
      </c>
      <c r="S13" s="15" t="s">
        <v>34</v>
      </c>
      <c r="T13" s="15" t="s">
        <v>34</v>
      </c>
      <c r="U13" s="15" t="s">
        <v>34</v>
      </c>
      <c r="V13" s="15" t="s">
        <v>34</v>
      </c>
    </row>
    <row r="14" spans="2:22" x14ac:dyDescent="0.2">
      <c r="B14" s="16"/>
    </row>
    <row r="16" spans="2:22" x14ac:dyDescent="0.2">
      <c r="B16" s="11" t="s">
        <v>55</v>
      </c>
    </row>
    <row r="17" spans="2:2" x14ac:dyDescent="0.2">
      <c r="B17" s="11"/>
    </row>
    <row r="18" spans="2:2" x14ac:dyDescent="0.2">
      <c r="B18" s="11"/>
    </row>
  </sheetData>
  <pageMargins left="0.23622047244094491" right="0.23622047244094491" top="0.74803149606299213" bottom="0.74803149606299213" header="0.31496062992125984" footer="0.31496062992125984"/>
  <pageSetup paperSize="9" scale="6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"/>
  <sheetViews>
    <sheetView workbookViewId="0">
      <selection activeCell="A16" sqref="A16"/>
    </sheetView>
  </sheetViews>
  <sheetFormatPr defaultRowHeight="15" x14ac:dyDescent="0.25"/>
  <cols>
    <col min="3" max="3" width="95" customWidth="1"/>
    <col min="4" max="4" width="32.7109375" customWidth="1"/>
  </cols>
  <sheetData>
    <row r="2" spans="2:4" x14ac:dyDescent="0.25">
      <c r="B2" s="16" t="s">
        <v>63</v>
      </c>
    </row>
    <row r="4" spans="2:4" ht="25.5" x14ac:dyDescent="0.25">
      <c r="B4" s="19" t="s">
        <v>64</v>
      </c>
      <c r="C4" s="19" t="s">
        <v>65</v>
      </c>
      <c r="D4" s="19" t="s">
        <v>66</v>
      </c>
    </row>
    <row r="5" spans="2:4" x14ac:dyDescent="0.25">
      <c r="B5" s="15" t="s">
        <v>98</v>
      </c>
      <c r="C5" s="10" t="s">
        <v>99</v>
      </c>
      <c r="D5" s="23">
        <v>6</v>
      </c>
    </row>
  </sheetData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8"/>
  <sheetViews>
    <sheetView workbookViewId="0">
      <selection activeCell="G5" sqref="G5"/>
    </sheetView>
  </sheetViews>
  <sheetFormatPr defaultRowHeight="15" x14ac:dyDescent="0.25"/>
  <cols>
    <col min="2" max="2" width="18" customWidth="1"/>
    <col min="3" max="3" width="25.140625" customWidth="1"/>
    <col min="6" max="6" width="10.85546875" customWidth="1"/>
    <col min="7" max="7" width="11" customWidth="1"/>
    <col min="8" max="8" width="11.85546875" customWidth="1"/>
    <col min="9" max="9" width="12.28515625" customWidth="1"/>
    <col min="10" max="10" width="13" customWidth="1"/>
    <col min="11" max="11" width="14.5703125" customWidth="1"/>
  </cols>
  <sheetData>
    <row r="2" spans="2:11" x14ac:dyDescent="0.25">
      <c r="B2" s="8" t="s">
        <v>67</v>
      </c>
    </row>
    <row r="4" spans="2:11" ht="38.25" x14ac:dyDescent="0.25">
      <c r="B4" s="20" t="s">
        <v>68</v>
      </c>
      <c r="C4" s="20" t="s">
        <v>69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70</v>
      </c>
      <c r="K4" s="20" t="s">
        <v>12</v>
      </c>
    </row>
    <row r="5" spans="2:11" ht="25.5" x14ac:dyDescent="0.25">
      <c r="B5" s="10" t="s">
        <v>96</v>
      </c>
      <c r="C5" s="10" t="s">
        <v>110</v>
      </c>
      <c r="D5" s="27">
        <v>0</v>
      </c>
      <c r="E5" s="28">
        <v>0</v>
      </c>
      <c r="F5" s="27">
        <v>0</v>
      </c>
      <c r="G5" s="28">
        <v>1237948.6600000001</v>
      </c>
      <c r="H5" s="28">
        <v>0</v>
      </c>
      <c r="I5" s="28">
        <v>0</v>
      </c>
      <c r="J5" s="28">
        <v>0</v>
      </c>
      <c r="K5" s="28">
        <f>G5+H5</f>
        <v>1237948.6600000001</v>
      </c>
    </row>
    <row r="8" spans="2:11" x14ac:dyDescent="0.25">
      <c r="G8" s="4"/>
    </row>
  </sheetData>
  <pageMargins left="0.25" right="0.25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"/>
  <sheetViews>
    <sheetView workbookViewId="0">
      <selection activeCell="G11" sqref="G11"/>
    </sheetView>
  </sheetViews>
  <sheetFormatPr defaultRowHeight="15" x14ac:dyDescent="0.25"/>
  <cols>
    <col min="2" max="2" width="18" customWidth="1"/>
    <col min="3" max="3" width="25.140625" customWidth="1"/>
    <col min="4" max="4" width="10.7109375" customWidth="1"/>
    <col min="5" max="5" width="11" customWidth="1"/>
    <col min="6" max="6" width="10.5703125" customWidth="1"/>
    <col min="7" max="7" width="12.7109375" customWidth="1"/>
    <col min="8" max="8" width="12.42578125" customWidth="1"/>
    <col min="9" max="9" width="11.5703125" customWidth="1"/>
    <col min="10" max="10" width="12.28515625" customWidth="1"/>
    <col min="11" max="11" width="14.85546875" customWidth="1"/>
  </cols>
  <sheetData>
    <row r="2" spans="2:11" x14ac:dyDescent="0.25">
      <c r="B2" s="8" t="s">
        <v>71</v>
      </c>
    </row>
    <row r="4" spans="2:11" ht="38.25" x14ac:dyDescent="0.25">
      <c r="B4" s="20" t="s">
        <v>68</v>
      </c>
      <c r="C4" s="20" t="s">
        <v>69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70</v>
      </c>
      <c r="K4" s="20" t="s">
        <v>12</v>
      </c>
    </row>
    <row r="5" spans="2:11" ht="25.5" x14ac:dyDescent="0.25">
      <c r="B5" s="10" t="s">
        <v>96</v>
      </c>
      <c r="C5" s="10" t="s">
        <v>110</v>
      </c>
      <c r="D5" s="27">
        <f>'6 lentele'!D5</f>
        <v>0</v>
      </c>
      <c r="E5" s="28">
        <f>D5+'6 lentele'!E5</f>
        <v>0</v>
      </c>
      <c r="F5" s="27">
        <f>E5+'6 lentele'!F5</f>
        <v>0</v>
      </c>
      <c r="G5" s="28">
        <f>F5+'6 lentele'!G5</f>
        <v>1237948.6600000001</v>
      </c>
      <c r="H5" s="28">
        <f>G5+'6 lentele'!H5</f>
        <v>1237948.6600000001</v>
      </c>
      <c r="I5" s="28">
        <f>H5+'6 lentele'!I5</f>
        <v>1237948.6600000001</v>
      </c>
      <c r="J5" s="28">
        <f>I5+'6 lentele'!J5</f>
        <v>1237948.6600000001</v>
      </c>
      <c r="K5" s="28">
        <f>J5</f>
        <v>1237948.6600000001</v>
      </c>
    </row>
  </sheetData>
  <pageMargins left="0.25" right="0.25" top="0.75" bottom="0.75" header="0.3" footer="0.3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workbookViewId="0">
      <selection activeCell="F5" sqref="F5"/>
    </sheetView>
  </sheetViews>
  <sheetFormatPr defaultRowHeight="15" x14ac:dyDescent="0.25"/>
  <cols>
    <col min="3" max="3" width="67" customWidth="1"/>
    <col min="4" max="4" width="18.28515625" customWidth="1"/>
    <col min="5" max="5" width="18" customWidth="1"/>
    <col min="6" max="6" width="19" customWidth="1"/>
  </cols>
  <sheetData>
    <row r="2" spans="2:6" x14ac:dyDescent="0.25">
      <c r="B2" s="8" t="s">
        <v>72</v>
      </c>
    </row>
    <row r="4" spans="2:6" ht="51" x14ac:dyDescent="0.25">
      <c r="B4" s="29" t="s">
        <v>64</v>
      </c>
      <c r="C4" s="29" t="s">
        <v>73</v>
      </c>
      <c r="D4" s="29" t="s">
        <v>74</v>
      </c>
      <c r="E4" s="29" t="s">
        <v>75</v>
      </c>
      <c r="F4" s="29" t="s">
        <v>76</v>
      </c>
    </row>
    <row r="5" spans="2:6" x14ac:dyDescent="0.25">
      <c r="B5" s="30">
        <v>22</v>
      </c>
      <c r="C5" s="31" t="s">
        <v>97</v>
      </c>
      <c r="D5" s="32">
        <v>5</v>
      </c>
      <c r="E5" s="32">
        <v>5</v>
      </c>
      <c r="F5" s="33">
        <f>'2 lentele'!K10+'2 lentele'!K11+'2 lentele'!K12+'2 lentele'!K13+'2 lentele'!K14</f>
        <v>1456409.7800000003</v>
      </c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6" sqref="H6"/>
    </sheetView>
  </sheetViews>
  <sheetFormatPr defaultRowHeight="15" x14ac:dyDescent="0.25"/>
  <cols>
    <col min="2" max="2" width="27.140625" customWidth="1"/>
  </cols>
  <sheetData>
    <row r="1" spans="1:13" ht="15.75" x14ac:dyDescent="0.25">
      <c r="A1" s="25"/>
      <c r="B1" s="25"/>
      <c r="C1" s="25"/>
      <c r="D1" s="24" t="s">
        <v>88</v>
      </c>
      <c r="E1" s="24"/>
      <c r="F1" s="24"/>
      <c r="G1" s="24"/>
      <c r="H1" s="24"/>
      <c r="I1" s="24"/>
      <c r="J1" s="25"/>
      <c r="K1" s="25"/>
      <c r="L1" s="25"/>
      <c r="M1" s="25"/>
    </row>
    <row r="2" spans="1:13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x14ac:dyDescent="0.25">
      <c r="A3" s="25" t="s">
        <v>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1.5" customHeight="1" x14ac:dyDescent="0.25">
      <c r="A5" s="35" t="s">
        <v>64</v>
      </c>
      <c r="B5" s="36" t="s">
        <v>90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4" t="s">
        <v>8</v>
      </c>
      <c r="J5" s="34" t="s">
        <v>91</v>
      </c>
      <c r="K5" s="34" t="s">
        <v>92</v>
      </c>
      <c r="L5" s="34" t="s">
        <v>93</v>
      </c>
      <c r="M5" s="25"/>
    </row>
    <row r="6" spans="1:13" ht="45" x14ac:dyDescent="0.25">
      <c r="A6" s="37" t="s">
        <v>98</v>
      </c>
      <c r="B6" s="38" t="s">
        <v>99</v>
      </c>
      <c r="C6" s="39"/>
      <c r="D6" s="39"/>
      <c r="E6" s="39"/>
      <c r="F6" s="39"/>
      <c r="G6" s="39"/>
      <c r="H6" s="39">
        <v>4</v>
      </c>
      <c r="I6" s="39">
        <v>2</v>
      </c>
      <c r="J6" s="39"/>
      <c r="K6" s="39"/>
      <c r="L6" s="39"/>
      <c r="M6" s="2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2</vt:i4>
      </vt:variant>
    </vt:vector>
  </HeadingPairs>
  <TitlesOfParts>
    <vt:vector size="12" baseType="lpstr">
      <vt:lpstr>1 lentele</vt:lpstr>
      <vt:lpstr>2 lentele</vt:lpstr>
      <vt:lpstr>3 lentele</vt:lpstr>
      <vt:lpstr>4 lentele</vt:lpstr>
      <vt:lpstr>5 lentele</vt:lpstr>
      <vt:lpstr>6 lentele</vt:lpstr>
      <vt:lpstr>7 lentele</vt:lpstr>
      <vt:lpstr>8 lentele</vt:lpstr>
      <vt:lpstr>Stebėsena_4</vt:lpstr>
      <vt:lpstr>Stebėsena_5</vt:lpstr>
      <vt:lpstr>'2 lentele'!Print_Titles</vt:lpstr>
      <vt:lpstr>'3 lentele'!Print_Titles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Ingrida Venclovaitė</cp:lastModifiedBy>
  <cp:lastPrinted>2017-04-24T12:17:43Z</cp:lastPrinted>
  <dcterms:created xsi:type="dcterms:W3CDTF">2017-01-17T11:57:45Z</dcterms:created>
  <dcterms:modified xsi:type="dcterms:W3CDTF">2017-05-03T11:28:46Z</dcterms:modified>
</cp:coreProperties>
</file>