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TRAS\Documents\TARYBOS SPRENDIMAI\2017-05-10 rasytine\"/>
    </mc:Choice>
  </mc:AlternateContent>
  <bookViews>
    <workbookView xWindow="0" yWindow="0" windowWidth="21600" windowHeight="9735"/>
  </bookViews>
  <sheets>
    <sheet name="1 lentele" sheetId="9" r:id="rId1"/>
    <sheet name="2 lentele" sheetId="1" r:id="rId2"/>
    <sheet name="3 lentele" sheetId="2" r:id="rId3"/>
    <sheet name="4 lentele" sheetId="4" r:id="rId4"/>
    <sheet name="5 lentele" sheetId="11" r:id="rId5"/>
    <sheet name="6 lentele" sheetId="5" r:id="rId6"/>
    <sheet name="7 lentele" sheetId="6" r:id="rId7"/>
    <sheet name="8 lentele" sheetId="8" r:id="rId8"/>
  </sheets>
  <externalReferences>
    <externalReference r:id="rId9"/>
  </externalReferences>
  <definedNames>
    <definedName name="_xlnm._FilterDatabase" localSheetId="1" hidden="1">'2 lentele'!$D$3:$D$171</definedName>
    <definedName name="_xlnm._FilterDatabase" localSheetId="2" hidden="1">'3 lentele'!$J$1:$P$339</definedName>
    <definedName name="_xlnm._FilterDatabase" localSheetId="3" hidden="1">'4 lentele'!$J$1:$X$501</definedName>
    <definedName name="OLE_LINK1" localSheetId="4">'5 lentele'!$A$4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5" l="1"/>
  <c r="P28" i="9"/>
  <c r="O28" i="9"/>
  <c r="O12" i="9" l="1"/>
  <c r="P12" i="9"/>
  <c r="U21" i="1"/>
  <c r="J23" i="1" a="1"/>
  <c r="J23" i="1" s="1"/>
  <c r="J30" i="5" l="1"/>
  <c r="P42" i="9"/>
  <c r="O42" i="9"/>
  <c r="J23" i="5" l="1"/>
  <c r="P34" i="9" l="1"/>
  <c r="O34" i="9"/>
  <c r="K33" i="9" l="1"/>
  <c r="G23" i="9"/>
  <c r="E23" i="9"/>
  <c r="E33" i="9"/>
  <c r="J15" i="5"/>
  <c r="J16" i="5"/>
  <c r="O25" i="9"/>
  <c r="P25" i="9"/>
  <c r="J10" i="5"/>
  <c r="P17" i="9"/>
  <c r="O17" i="9"/>
  <c r="P24" i="9"/>
  <c r="O24" i="9"/>
  <c r="J32" i="5" l="1"/>
  <c r="J159" i="1" a="1"/>
  <c r="J159" i="1" s="1"/>
  <c r="P44" i="9"/>
  <c r="O44" i="9"/>
  <c r="J18" i="5" l="1"/>
  <c r="O26" i="9" l="1"/>
  <c r="P26" i="9"/>
  <c r="J91" i="1" l="1" a="1"/>
  <c r="J91" i="1" s="1"/>
  <c r="J11" i="5" l="1"/>
  <c r="P18" i="9" l="1"/>
  <c r="O18" i="9"/>
  <c r="P40" i="9" l="1"/>
  <c r="O40" i="9"/>
  <c r="O29" i="9"/>
  <c r="J27" i="5" l="1"/>
  <c r="Q91" i="2" l="1"/>
  <c r="S91" i="2"/>
  <c r="O92" i="2"/>
  <c r="Q92" i="2"/>
  <c r="S92" i="2"/>
  <c r="J107" i="1" a="1"/>
  <c r="J107" i="1" s="1"/>
  <c r="P27" i="9"/>
  <c r="O27" i="9"/>
  <c r="J95" i="1" l="1" a="1"/>
  <c r="J95" i="1" s="1"/>
  <c r="J94" i="1" a="1"/>
  <c r="J94" i="1" s="1"/>
  <c r="J122" i="1" l="1" a="1"/>
  <c r="J122" i="1" s="1"/>
  <c r="P38" i="9" l="1"/>
  <c r="O38" i="9"/>
  <c r="J34" i="5" l="1"/>
  <c r="M67" i="2" l="1"/>
  <c r="K65" i="2"/>
  <c r="K64" i="2"/>
  <c r="M63" i="2"/>
  <c r="K63" i="2"/>
  <c r="M62" i="2"/>
  <c r="K62" i="2"/>
  <c r="M61" i="2"/>
  <c r="K61" i="2"/>
  <c r="M60" i="2"/>
  <c r="K60" i="2"/>
  <c r="M59" i="2"/>
  <c r="K59" i="2"/>
  <c r="O57" i="2"/>
  <c r="K57" i="2"/>
  <c r="O56" i="2"/>
  <c r="M56" i="2"/>
  <c r="K56" i="2"/>
  <c r="O55" i="2"/>
  <c r="M55" i="2"/>
  <c r="K55" i="2"/>
  <c r="O54" i="2"/>
  <c r="M54" i="2"/>
  <c r="K54" i="2"/>
  <c r="M16" i="2"/>
  <c r="K16" i="2"/>
  <c r="M15" i="2"/>
  <c r="K15" i="2"/>
  <c r="M14" i="2"/>
  <c r="K14" i="2"/>
  <c r="M13" i="2"/>
  <c r="K13" i="2"/>
  <c r="M12" i="2"/>
  <c r="K12" i="2"/>
  <c r="J166" i="1" a="1"/>
  <c r="J166" i="1" s="1"/>
  <c r="J164" i="1" a="1"/>
  <c r="J164" i="1" s="1"/>
  <c r="J148" i="1" a="1"/>
  <c r="J148" i="1" s="1"/>
  <c r="J147" i="1" a="1"/>
  <c r="J147" i="1" s="1"/>
  <c r="J70" i="1" l="1" a="1"/>
  <c r="J70" i="1" s="1"/>
  <c r="J69" i="1" a="1"/>
  <c r="J69" i="1" s="1"/>
  <c r="J66" i="1" a="1"/>
  <c r="J66" i="1" s="1"/>
  <c r="J61" i="1" a="1"/>
  <c r="J61" i="1" s="1"/>
  <c r="J60" i="1" a="1"/>
  <c r="J60" i="1" s="1"/>
  <c r="J59" i="1" a="1"/>
  <c r="J59" i="1" s="1"/>
  <c r="J58" i="1" a="1"/>
  <c r="J58" i="1" s="1"/>
  <c r="J19" i="1" a="1"/>
  <c r="J19" i="1" s="1"/>
  <c r="J18" i="1" a="1"/>
  <c r="J18" i="1" s="1"/>
  <c r="J17" i="1" a="1"/>
  <c r="J17" i="1" s="1"/>
  <c r="J16" i="1" a="1"/>
  <c r="J16" i="1" s="1"/>
  <c r="J15" i="1" a="1"/>
  <c r="J15" i="1" s="1"/>
  <c r="J14" i="1" a="1"/>
  <c r="J14" i="1" s="1"/>
  <c r="H19" i="9" l="1"/>
  <c r="G19" i="9"/>
  <c r="G10" i="9"/>
  <c r="F10" i="9"/>
  <c r="E10" i="9"/>
  <c r="G33" i="9"/>
  <c r="G22" i="9" s="1"/>
  <c r="P46" i="9" l="1"/>
  <c r="O46" i="9"/>
  <c r="P45" i="9"/>
  <c r="O45" i="9"/>
  <c r="N33" i="9"/>
  <c r="M33" i="9"/>
  <c r="L33" i="9"/>
  <c r="J33" i="9"/>
  <c r="I33" i="9"/>
  <c r="H33" i="9"/>
  <c r="F33" i="9"/>
  <c r="D33" i="9"/>
  <c r="C33" i="9"/>
  <c r="P23" i="9"/>
  <c r="O23" i="9"/>
  <c r="N23" i="9"/>
  <c r="M23" i="9"/>
  <c r="L23" i="9"/>
  <c r="K23" i="9"/>
  <c r="J23" i="9"/>
  <c r="I23" i="9"/>
  <c r="H23" i="9"/>
  <c r="F23" i="9"/>
  <c r="D23" i="9"/>
  <c r="C23" i="9"/>
  <c r="P21" i="9"/>
  <c r="P19" i="9" s="1"/>
  <c r="O19" i="9"/>
  <c r="N19" i="9"/>
  <c r="M19" i="9"/>
  <c r="L19" i="9"/>
  <c r="K19" i="9"/>
  <c r="J19" i="9"/>
  <c r="I19" i="9"/>
  <c r="F19" i="9"/>
  <c r="E19" i="9"/>
  <c r="D19" i="9"/>
  <c r="C19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16" i="9"/>
  <c r="P13" i="9"/>
  <c r="O13" i="9"/>
  <c r="P11" i="9"/>
  <c r="O11" i="9"/>
  <c r="N10" i="9"/>
  <c r="M10" i="9"/>
  <c r="L10" i="9"/>
  <c r="K10" i="9"/>
  <c r="J10" i="9"/>
  <c r="I10" i="9"/>
  <c r="H10" i="9"/>
  <c r="D10" i="9"/>
  <c r="C10" i="9"/>
  <c r="P9" i="9"/>
  <c r="P8" i="9" s="1"/>
  <c r="O9" i="9"/>
  <c r="O8" i="9" s="1"/>
  <c r="N8" i="9"/>
  <c r="M8" i="9"/>
  <c r="L8" i="9"/>
  <c r="K8" i="9"/>
  <c r="J8" i="9"/>
  <c r="I8" i="9"/>
  <c r="H8" i="9"/>
  <c r="G8" i="9"/>
  <c r="G7" i="9" s="1"/>
  <c r="F8" i="9"/>
  <c r="E8" i="9"/>
  <c r="D8" i="9"/>
  <c r="C8" i="9"/>
  <c r="O33" i="9" l="1"/>
  <c r="O22" i="9" s="1"/>
  <c r="P33" i="9"/>
  <c r="P22" i="9" s="1"/>
  <c r="P10" i="9"/>
  <c r="P7" i="9" s="1"/>
  <c r="C7" i="9"/>
  <c r="O10" i="9"/>
  <c r="O7" i="9" s="1"/>
  <c r="D7" i="9"/>
  <c r="M7" i="9"/>
  <c r="N7" i="9"/>
  <c r="H7" i="9"/>
  <c r="E7" i="9"/>
  <c r="L7" i="9"/>
  <c r="F7" i="9"/>
  <c r="D22" i="9"/>
  <c r="H22" i="9"/>
  <c r="E22" i="9"/>
  <c r="M22" i="9"/>
  <c r="N22" i="9"/>
  <c r="J7" i="9"/>
  <c r="K7" i="9"/>
  <c r="I22" i="9"/>
  <c r="I7" i="9"/>
  <c r="L22" i="9"/>
  <c r="J22" i="9"/>
  <c r="K22" i="9"/>
  <c r="F22" i="9"/>
  <c r="C22" i="9"/>
  <c r="C50" i="9" l="1"/>
  <c r="E50" i="9"/>
  <c r="D50" i="9"/>
  <c r="M50" i="9"/>
  <c r="L50" i="9"/>
  <c r="H50" i="9"/>
  <c r="N50" i="9"/>
  <c r="G50" i="9"/>
  <c r="F50" i="9"/>
  <c r="I50" i="9"/>
  <c r="K50" i="9"/>
  <c r="J50" i="9"/>
  <c r="O50" i="9" l="1"/>
  <c r="P50" i="9"/>
  <c r="J25" i="5"/>
  <c r="J29" i="5"/>
  <c r="J36" i="5"/>
  <c r="J28" i="5"/>
  <c r="J35" i="5"/>
  <c r="J37" i="5"/>
  <c r="J22" i="5" l="1"/>
  <c r="J9" i="5"/>
  <c r="J8" i="5"/>
  <c r="J7" i="5"/>
  <c r="J6" i="5"/>
</calcChain>
</file>

<file path=xl/sharedStrings.xml><?xml version="1.0" encoding="utf-8"?>
<sst xmlns="http://schemas.openxmlformats.org/spreadsheetml/2006/main" count="4338" uniqueCount="902">
  <si>
    <t>Nr.</t>
  </si>
  <si>
    <t>Projektas</t>
  </si>
  <si>
    <t>Ministerija</t>
  </si>
  <si>
    <t>Įgyvendinimo teritorija</t>
  </si>
  <si>
    <t>Veiksmų programos įgyvendinimo plano priemonė arba Kaimo plėtros programos priemonė (Nr.)</t>
  </si>
  <si>
    <t>R/V*</t>
  </si>
  <si>
    <t>*R - regiono projektas, V - vlstybės projektas</t>
  </si>
  <si>
    <t>** ITI - projektas, įgyvendinamas pagal integruotą teritorios (-ų) vystymo programą</t>
  </si>
  <si>
    <t>***rez. - rezervinis projektas</t>
  </si>
  <si>
    <t>ITI**</t>
  </si>
  <si>
    <t>rez.***</t>
  </si>
  <si>
    <t>Iš viso:</t>
  </si>
  <si>
    <t>Savivaldybės biudžetas</t>
  </si>
  <si>
    <t>Valstybės biudžetas</t>
  </si>
  <si>
    <t>Privačios lėšos</t>
  </si>
  <si>
    <t>Kitos viešosios lėšos</t>
  </si>
  <si>
    <t>ES lėšos</t>
  </si>
  <si>
    <t>Įtraukimas į sąrašą (meta/ mėnuo)</t>
  </si>
  <si>
    <t xml:space="preserve">Paraiškos pateikimo įgyvendinančiajai institucijai (metai / mėnuo) </t>
  </si>
  <si>
    <t>Finansavimo sutarties sudarymas</t>
  </si>
  <si>
    <t>Projekto užbaigimas</t>
  </si>
  <si>
    <t>Požymiai</t>
  </si>
  <si>
    <t>Lėšų poreikis ir finansavimo šaltiniai (Eur)</t>
  </si>
  <si>
    <t>Projekto etapai</t>
  </si>
  <si>
    <t>1.1.</t>
  </si>
  <si>
    <t>1.1.1</t>
  </si>
  <si>
    <t>Uždavinys: Padidinti savivaldybių išteklių valdymo efektyvumą</t>
  </si>
  <si>
    <t>1.1.1.1.</t>
  </si>
  <si>
    <t>Priemonė: Paslaugų ir asmenų aptarnavimo kokybės gerinimas savivaldybėse</t>
  </si>
  <si>
    <t>1.1.1.1.1.</t>
  </si>
  <si>
    <t>1.1.1.1.2.</t>
  </si>
  <si>
    <t>1.1.2.</t>
  </si>
  <si>
    <t>Uždavinys: Pagerinti švietimo (ikimokyklinio, priešmokyklinio, bendrojo ugdymo, neformaliojo ugdymo) paslaugų kokybę ir prieinamumą</t>
  </si>
  <si>
    <t>1.1.2.1.</t>
  </si>
  <si>
    <t>Priemonė: Ikimokyklinio ir priešmokyklinio ugdymo prieinamumo didinimas</t>
  </si>
  <si>
    <t>1.1.2.1.1.</t>
  </si>
  <si>
    <t>1.1.2.2.</t>
  </si>
  <si>
    <t>Priemonė: Bendrojo ugdymo įstaigų tinklo veiklos efektyvumo didinimas</t>
  </si>
  <si>
    <t>1.1.2.3.</t>
  </si>
  <si>
    <t>Priemonė: Neformaliojo švietimo infrastruktūros tobulinimas</t>
  </si>
  <si>
    <t>1.1.2.3.1.</t>
  </si>
  <si>
    <t>1.1.3.</t>
  </si>
  <si>
    <t>Uždavinys: Išplėsti socialines paslaugas bei modernizuoti socialinių paslaugų infrastruktūrą</t>
  </si>
  <si>
    <t>1.1.3.1.</t>
  </si>
  <si>
    <t>Priemonė: Socialinio būsto pažeidžiamoms gyventojų grupėms prieinamumo didinimas</t>
  </si>
  <si>
    <t>1.1.3.1.1.</t>
  </si>
  <si>
    <t>1.1.3.2.</t>
  </si>
  <si>
    <t>Priemonė: Socialinių paslaugų infrastruktūros plėtra</t>
  </si>
  <si>
    <t>1.1.3.2.1.</t>
  </si>
  <si>
    <t>1.1.4.</t>
  </si>
  <si>
    <t>Uždavinys: Sustiprinti sveikatą</t>
  </si>
  <si>
    <t>1.1.4.1.</t>
  </si>
  <si>
    <t>Priemonė: Gyventojų sveikatos stiprinimas bei ligų prevencijos vykdymas</t>
  </si>
  <si>
    <t>1.1.4.1.1.</t>
  </si>
  <si>
    <t>1.1.4.2.</t>
  </si>
  <si>
    <t>Priemonė: Sveikatos priežiūros (pirminės ir visuomenės) kokybės ir prieinamumo gerinimas</t>
  </si>
  <si>
    <t>2.1.</t>
  </si>
  <si>
    <t>2.1.1.</t>
  </si>
  <si>
    <t>Uždavinys: Padidinti gyvenamųjų vietovių konkurencingumą, ekonomikos augimą ir gyvenamosios vietos patrauklumą</t>
  </si>
  <si>
    <t>2.1.1.1.</t>
  </si>
  <si>
    <t>Priemonė: Kompleksinis Panevėžio miesto dalių atnaujinimas ir plėtra</t>
  </si>
  <si>
    <t>2.1.1.2.</t>
  </si>
  <si>
    <t>2.1.1.1.1.</t>
  </si>
  <si>
    <t>Priemonė: Biržų, Kupiškio, Pasvalio ir Rokiškio miestų kompleksinė plėtra</t>
  </si>
  <si>
    <t>2.1.1.3.1.</t>
  </si>
  <si>
    <t>2.1.1.3</t>
  </si>
  <si>
    <t>Priemonė: Vietinių kelių techninių parametrų ir eismo saugos gerinimas</t>
  </si>
  <si>
    <t>2.1.1.4.</t>
  </si>
  <si>
    <t>2.1.1.4.1.</t>
  </si>
  <si>
    <t>2.1.1.5.</t>
  </si>
  <si>
    <t>2.1.1.5.1.</t>
  </si>
  <si>
    <t>2.1.1.6.</t>
  </si>
  <si>
    <t xml:space="preserve">Priemonė: Savivaldybes jungiančių turizmo trasų ir turizmo maršrutų informacinės infrastruktūros plėtra </t>
  </si>
  <si>
    <t>2.1.1.6.1</t>
  </si>
  <si>
    <t>2.1.1.7.</t>
  </si>
  <si>
    <t>2.1.1.7.1</t>
  </si>
  <si>
    <t>2.1.2.</t>
  </si>
  <si>
    <t>Uždavinys: Pagerinti gyvenamąją aplinką bei skatinti darnų išteklių naudojimą</t>
  </si>
  <si>
    <t>2.1.2.1.</t>
  </si>
  <si>
    <t>Priemonė: Kaimo gyvenamųjų vietovių (turinčių 1-6 tūkst. gyventojų) atnaujinimas ir plėtra</t>
  </si>
  <si>
    <t>2.1.2.1.1.</t>
  </si>
  <si>
    <t>2.1.2.2.</t>
  </si>
  <si>
    <t>Priemonė: Paviršinių nuotekų sistemų tvarkymas</t>
  </si>
  <si>
    <t>2.1.2.2.1.</t>
  </si>
  <si>
    <t>2.1.2.3.</t>
  </si>
  <si>
    <t>Priemonė: Komunalinių atliekų surinkimo ir pirminio rūšiavimo infrastruktūros plėtra</t>
  </si>
  <si>
    <t>2.1.2.4.</t>
  </si>
  <si>
    <t>Priemonė: Geriamojo vandens tiekimo ir nuotekų tvarkymo sistemų renovavimas ir plėtra</t>
  </si>
  <si>
    <t>2.1.2.5.</t>
  </si>
  <si>
    <t>Priemonė: Natūralaus ar urbanizuoto kraštovaizdžio atkūrimas</t>
  </si>
  <si>
    <t>2.1.2.6.</t>
  </si>
  <si>
    <t>Priemonė: Darnaus judumo miestuose skatinimas</t>
  </si>
  <si>
    <t>2.1.2.6.1.</t>
  </si>
  <si>
    <t>2.1.2.7.</t>
  </si>
  <si>
    <t>Priemonė: Aplinkai draugiško viešojo transporto plėtra</t>
  </si>
  <si>
    <t>2.1.2.7.1.</t>
  </si>
  <si>
    <t>2.1.2.8.</t>
  </si>
  <si>
    <t xml:space="preserve">Priemonė: Kaimo gyvenamųjų vietovių (turinčių iki 1 tūkst. gyventojų) atnaujinimas </t>
  </si>
  <si>
    <t>2.1.2.8.1</t>
  </si>
  <si>
    <t>2.1.2.9.</t>
  </si>
  <si>
    <t>Priemonė: Pėsčiųjų ir dviračių takų rekonstrukcija ir plėtra</t>
  </si>
  <si>
    <t>2.1.2.9.1.</t>
  </si>
  <si>
    <t>2.1.2.10.</t>
  </si>
  <si>
    <t>Priemonė: Elektromobilių įkrovimo aikštelių įrengimas</t>
  </si>
  <si>
    <t>2.1.2.10.1.</t>
  </si>
  <si>
    <t>2.1.2.11.</t>
  </si>
  <si>
    <t xml:space="preserve">Priemonė: Taršos mažinimo priemonių įgyvendinimas </t>
  </si>
  <si>
    <t>2.1.2.11.1</t>
  </si>
  <si>
    <t>R / V</t>
  </si>
  <si>
    <t>ITI</t>
  </si>
  <si>
    <t>rez.</t>
  </si>
  <si>
    <t>Kodas*</t>
  </si>
  <si>
    <t>Pagrindinė veiklų grupė (pavadinimas)</t>
  </si>
  <si>
    <t>Kodas (I)</t>
  </si>
  <si>
    <t>Susijusi veiklų grupė (I) (pavadinimas)</t>
  </si>
  <si>
    <t>Kodas (II)</t>
  </si>
  <si>
    <t>Susijusi veiklų grupė (II) (pavadinimas)</t>
  </si>
  <si>
    <t>Kodas (III)</t>
  </si>
  <si>
    <t>Susijusi veiklų grupė (III) (pavadinimas)</t>
  </si>
  <si>
    <t>Kodas (IV)</t>
  </si>
  <si>
    <t>Susijusi veiklų grupė (IV) (pavadinimas)</t>
  </si>
  <si>
    <t>4 lentelė. Projektams priskirti produkto vertinimo kriterijai</t>
  </si>
  <si>
    <t>Kodas (I)*</t>
  </si>
  <si>
    <t>Produkto vertinimo kriterijus (I) (pavadinimas)</t>
  </si>
  <si>
    <t>Siekiama reikšmė (I)</t>
  </si>
  <si>
    <t>Produkto vertinimo kriterijus (II) (pavadinimas)</t>
  </si>
  <si>
    <t>Siekiama reikšmė (II)</t>
  </si>
  <si>
    <t>Produkto vertinimo kriterijus (III) (pavadinimas)</t>
  </si>
  <si>
    <t>Siekiama reikšmė (III)</t>
  </si>
  <si>
    <t>Produkto vertinimo kriterijus (IV) (pavadinimas)</t>
  </si>
  <si>
    <t>Siekiama reikšmė (IV)</t>
  </si>
  <si>
    <t>Biržų rajono savivaldybės administracija</t>
  </si>
  <si>
    <t>Vidaus reikalų ministerija</t>
  </si>
  <si>
    <t>R</t>
  </si>
  <si>
    <t>07.1.1-CPVA-R-905</t>
  </si>
  <si>
    <t xml:space="preserve">Gamybinės teritorijos, esančios Krasnavos g., Kupiškio mieste, konversija, prielaidų privačioms investicijoms sudarymas </t>
  </si>
  <si>
    <t xml:space="preserve">Kupiškio rajoo savivaldybės administracija </t>
  </si>
  <si>
    <t>Biržų rajono savivaldybės</t>
  </si>
  <si>
    <t>Kupiškio rajono savivaldybės</t>
  </si>
  <si>
    <t>Buvusių kareivinių Kupiškio mieste teritorijos konversija, pritaikant ją komercinei veiklai</t>
  </si>
  <si>
    <t xml:space="preserve">Nenaudojamų pastatų, esančių Krantinės g. Kupiškio mieste pritaikymas komercinei veiklai </t>
  </si>
  <si>
    <t xml:space="preserve">Centrinės Kupiškio miesto dalies viešųjų erdvių modernizavimas ir pritaikymas bendruomenės veikloms </t>
  </si>
  <si>
    <t xml:space="preserve">Kupiškio miesto viešųjų erdvių sutvarkymas ir pritaikymas poilsiui, sveikatinimui, užimtumui </t>
  </si>
  <si>
    <t xml:space="preserve">Pasvalio miesto viešosios infrastruktūros plėtros II etapas </t>
  </si>
  <si>
    <t>07.1.1-CPVA-R-903</t>
  </si>
  <si>
    <t xml:space="preserve">Rokiškio rajono savivaldybės administracija </t>
  </si>
  <si>
    <t xml:space="preserve">Pasvalio rajono savivaldybės administracija </t>
  </si>
  <si>
    <t xml:space="preserve">Kupiškio rajono savivaldybės administracija </t>
  </si>
  <si>
    <t xml:space="preserve">Susisiekimo ministerija </t>
  </si>
  <si>
    <t>06.2.1-TID-R-511</t>
  </si>
  <si>
    <t>Pasvalio miesto Biržų gatvės rekonstravimas I etapas</t>
  </si>
  <si>
    <t>Vietinių kelių techninių parametrų ir eismo saugos gerinimas Panevėžio rajone</t>
  </si>
  <si>
    <t xml:space="preserve">Panevėžio rajono savivaldybės administracija </t>
  </si>
  <si>
    <t>Panevėžio rajono savivaldybė</t>
  </si>
  <si>
    <t>2.1.1.3.2.</t>
  </si>
  <si>
    <t>2.1.1.3.3.</t>
  </si>
  <si>
    <t>2.1.1.3.4.</t>
  </si>
  <si>
    <t>2.1.1.3.5.</t>
  </si>
  <si>
    <t>Panevėžio miesto savivaldybės administracija</t>
  </si>
  <si>
    <t xml:space="preserve">Panevėžio miesto savivaldybė </t>
  </si>
  <si>
    <t>07.1.1-CPVA-R-904</t>
  </si>
  <si>
    <t>Teritorijos prie „Ekrano“ marių (prie J. Biliūno g.) konversija, pritaikant ją aktyviam poilsiui, užimtumui ir vietos verslo skatinimui.</t>
  </si>
  <si>
    <t>J. Biliūno g. 12 teritorijos (buvusi karinio dalinio aviacijos dirbtuvių teritorija) pritaikymas smulkiojo ir vidutinio verslo, turizmo plėtrai</t>
  </si>
  <si>
    <t>J. Janonio gatvės (nuo žiedo iki Savitiškio g.) prieigų sutvarkymas</t>
  </si>
  <si>
    <t>Kultūros ir poilsio parko modernizavimas, gerinant miesto gamtinę aplinką ir gyvenimo kokybę, skatinant lankytojų srautus, aktyvų laisvalaikį</t>
  </si>
  <si>
    <t>Panevėžio miesto savivaldybė</t>
  </si>
  <si>
    <t>2.1.1.1.2.</t>
  </si>
  <si>
    <t>2.1.1.1.3.</t>
  </si>
  <si>
    <t>2.1.1.1.4.</t>
  </si>
  <si>
    <t>2.1.1.1.5.</t>
  </si>
  <si>
    <t>2.1.1.1.6.</t>
  </si>
  <si>
    <t>2.1.1.1.7.</t>
  </si>
  <si>
    <t>2.1.1.1.8.</t>
  </si>
  <si>
    <t>2.1.1.1.9.</t>
  </si>
  <si>
    <t xml:space="preserve">Buvusios Biržų miesto estrados teritorijos konversija, pritaikant teritoriją socialinei infrastruktūrai ir bendruomenės veiklai, sudarant prielaidas privačioms investicijoms </t>
  </si>
  <si>
    <t>Viešųjų erdvių Biržų m., regioninio parko teritorijoje, modernizavimas ir pritaikymas bendruomenės veiklai,  laisvalaikio užimtumui ir poilsiui</t>
  </si>
  <si>
    <t>Viešųjų erdvių Biržų m., piliavietės teritorijoje, modernizavimas ir pritaikymas bendruomenės veiklai, sveikatinimui, laisvalaikio užimtumui</t>
  </si>
  <si>
    <t>Sporto aikštyno prie Biržų „Saulės“ gimnazijos rekonstrukcija ir vidinio kiemo sutvarkymas bei pritaikymas bendruomenės veiklai, sveikatinimui ir laisvalaikio užimtumui</t>
  </si>
  <si>
    <t>2.1.1.3.7.</t>
  </si>
  <si>
    <t>2.1.1.3.6.</t>
  </si>
  <si>
    <t>Veiksmų programos įgyvendinimo plano priemonė (Nr.)</t>
  </si>
  <si>
    <t>Metai:</t>
  </si>
  <si>
    <t>Veiksmų programos įgyvendinimo plano priemonės pavadinimas</t>
  </si>
  <si>
    <t>Iš viso</t>
  </si>
  <si>
    <t>Kitos viešosios infrastruktūros modernizavimas (viešosios erdvės): pramoninių, buvusių karinių, inžinerinių ir pan. objektų teritorijų pritaikymas ar konversija</t>
  </si>
  <si>
    <t>Vietinės reikšmės keliai ir gatvės (rekonstrukcija)</t>
  </si>
  <si>
    <t>Užterštų teritorijų išvalymas</t>
  </si>
  <si>
    <t>Vandentvarka (naujų tinklų įrengimas)</t>
  </si>
  <si>
    <t>Kita (nepriskirta kitoms grupėms)</t>
  </si>
  <si>
    <t>Viešoji verslui skirta infrastruktūra (pramoniniai parkai, pramonės zonos ir pan.)</t>
  </si>
  <si>
    <t>Kitos viešosios infrastruktūros modernizavimas (viešosios erdvės): visuomeninės, komercinės ir bendro naudojimo paskirties teritorijos</t>
  </si>
  <si>
    <t>Kitos viešosios infrastruktūros modernizavimas (viešosios erdvės):rekreacinės teritorijos ir gamtinis karkasas</t>
  </si>
  <si>
    <t>Kitos viešosios infrastruktūros modernizavimas (pastatai ir statiniai): sveikatinimo ir sporto objektai</t>
  </si>
  <si>
    <t>2016-06</t>
  </si>
  <si>
    <t>2016-08</t>
  </si>
  <si>
    <t>2016-12</t>
  </si>
  <si>
    <t>2016-10</t>
  </si>
  <si>
    <t>2017-08</t>
  </si>
  <si>
    <t>2017-10</t>
  </si>
  <si>
    <t>2017-12</t>
  </si>
  <si>
    <t>Kitos viešosios infrastruktūros modernizavimas (viešos erdvės) gyvenamosios paskirties teritorijos</t>
  </si>
  <si>
    <t>Atliekų tvarkymas (mažinimo, rūšiavimo ir perdirbimo skatinimo priemonės)</t>
  </si>
  <si>
    <t>Lietaus nuotekų sistemų modernizavimas ir plėtra</t>
  </si>
  <si>
    <t>2016-09</t>
  </si>
  <si>
    <t>Vietinės reikšmės keliai ir gatvės (statyba)</t>
  </si>
  <si>
    <t>2016-02</t>
  </si>
  <si>
    <t>2018-10</t>
  </si>
  <si>
    <t>2019-06</t>
  </si>
  <si>
    <t>2018-06</t>
  </si>
  <si>
    <t>2018-01</t>
  </si>
  <si>
    <t>2017-04</t>
  </si>
  <si>
    <t>2017-07</t>
  </si>
  <si>
    <t>2016-03</t>
  </si>
  <si>
    <t>2016-05</t>
  </si>
  <si>
    <t>2017-06</t>
  </si>
  <si>
    <t>2019-10</t>
  </si>
  <si>
    <t>2020-01</t>
  </si>
  <si>
    <t>2017-03</t>
  </si>
  <si>
    <t>2018-04</t>
  </si>
  <si>
    <t>2018-03</t>
  </si>
  <si>
    <t>2018-05</t>
  </si>
  <si>
    <t>2018-08</t>
  </si>
  <si>
    <t>2019-02</t>
  </si>
  <si>
    <t>2018-12</t>
  </si>
  <si>
    <t>2016-11</t>
  </si>
  <si>
    <t>2018-07</t>
  </si>
  <si>
    <t>2020-05</t>
  </si>
  <si>
    <t>2020-08</t>
  </si>
  <si>
    <t>Kitos viešosios infrastruktūros modernizavimas (pastatai ir statiniai): bendruomenės, nevyriausybinių organizacijų veiklai pritaikomi pastatai</t>
  </si>
  <si>
    <t>Kitos viešosios infrastruktūros modernizavimas (viešosios erdvės): gyvenamosios paskirties teritorijos</t>
  </si>
  <si>
    <t xml:space="preserve">Sukurtos arba atnaujintos atviros erdvės miestų vietovėse </t>
  </si>
  <si>
    <t xml:space="preserve">Pastatyti arba atnaujinti viešieji arba komerciniai pastatai miestų vietovėse </t>
  </si>
  <si>
    <t>P.B.238</t>
  </si>
  <si>
    <t>P.B.239</t>
  </si>
  <si>
    <t>P.B. 214</t>
  </si>
  <si>
    <t xml:space="preserve">Bendras rekonstruotų arba atnaujintų kelių ilgis </t>
  </si>
  <si>
    <t>2016-07</t>
  </si>
  <si>
    <t>Kitos viešosios infrastruktūros modernizavimas (viešosios erdvės): rekreacinės teritorijos ir gamtinis karkasas</t>
  </si>
  <si>
    <t>10.1.3.-ESFA-R-921</t>
  </si>
  <si>
    <t>09.1.3-CPVA-R-715</t>
  </si>
  <si>
    <t>Ikimokyklinio ir priešmokyklinio ugdymo prieinamumo dinimas</t>
  </si>
  <si>
    <t>Paslaugų ir asmenų aptarnavimo kokybės gerinimas savivaldybėse</t>
  </si>
  <si>
    <t>09.1.3-CPVA-R-724</t>
  </si>
  <si>
    <t>Mokyklų tinklo efektyvumo didinimas</t>
  </si>
  <si>
    <t>09.1.3.-CPVA-R-725</t>
  </si>
  <si>
    <t>Neformaliojo švietimo infrastruktūros tobulinimas</t>
  </si>
  <si>
    <t xml:space="preserve">08.1.2-CPVA-R-408 </t>
  </si>
  <si>
    <t xml:space="preserve">Socialinio būsto fondo plėtra </t>
  </si>
  <si>
    <t xml:space="preserve">08.1.1-CPVA-R-407 </t>
  </si>
  <si>
    <t xml:space="preserve">07.1.1-CPVA-R-905 </t>
  </si>
  <si>
    <t xml:space="preserve">07.1.1-CPVA-R-903 </t>
  </si>
  <si>
    <t xml:space="preserve">06.2.1-TID-R-511 </t>
  </si>
  <si>
    <t xml:space="preserve">07.1.1-CPVA-R-305 </t>
  </si>
  <si>
    <t xml:space="preserve">Modernizuoti savivaldybių kultūros infrastruktūrą  </t>
  </si>
  <si>
    <t xml:space="preserve">05.4.1-CPVA-R-302 </t>
  </si>
  <si>
    <t xml:space="preserve">Aktualizuoti savivaldybių kultūros paveldo objektus </t>
  </si>
  <si>
    <t xml:space="preserve">08.2.1-CPVA-R-908 </t>
  </si>
  <si>
    <t xml:space="preserve">05.1.1-APVA-R-007 </t>
  </si>
  <si>
    <t xml:space="preserve">05.2.1-APVA-R-008 </t>
  </si>
  <si>
    <t xml:space="preserve">05.3.2-APVA-R-014 </t>
  </si>
  <si>
    <t xml:space="preserve">05.5.1-APVA-R-019 </t>
  </si>
  <si>
    <t xml:space="preserve">04.5.1-TID-R-514 </t>
  </si>
  <si>
    <t xml:space="preserve">04.5.1-TID-R-518 </t>
  </si>
  <si>
    <t>Pagrindinės paslaugos ir kaimų atnaujinimas kaimo vietovėse</t>
  </si>
  <si>
    <t xml:space="preserve">Pėščiųjų ir dviračių takų rekonstrukcija ir plėtra </t>
  </si>
  <si>
    <t xml:space="preserve">Didžiųjų miestų kompleksinė plėtra </t>
  </si>
  <si>
    <t xml:space="preserve">Miestų kompleksinė plėtra </t>
  </si>
  <si>
    <t xml:space="preserve">Pereinamojo laikotarpio tikslinių teritorijų vystymas. II </t>
  </si>
  <si>
    <t xml:space="preserve">Vietinių kelių techninių parametrų ir eismo saugos gerinimas </t>
  </si>
  <si>
    <t xml:space="preserve">Savivaldybes jungiančių turizmo trasų ir turizmo maršrutų informacinės infrastruktūros plėtra </t>
  </si>
  <si>
    <t xml:space="preserve">Kaimo gyvenamųjų vietovių atnaujinimas </t>
  </si>
  <si>
    <t xml:space="preserve">Paviršinių nuotekų sistemų tvarkymas </t>
  </si>
  <si>
    <t xml:space="preserve">Komunalinių atliekų rūšiuojamojo surinkimo infrastruktūros plėtra </t>
  </si>
  <si>
    <t xml:space="preserve">Geriamojo vandens tiekimo ir nuotekų tvarkymo sistemų renovavimas ir plėtra, įmonių valdymo tobulinimas </t>
  </si>
  <si>
    <t xml:space="preserve">Kraštovaizdžio apsauga </t>
  </si>
  <si>
    <t>04.5.1-TID-R-516</t>
  </si>
  <si>
    <t>08.1.3-CPVA-R-609</t>
  </si>
  <si>
    <t>08.4.2-ESFA-R-626</t>
  </si>
  <si>
    <t>06.1.1-TID-V-501</t>
  </si>
  <si>
    <t xml:space="preserve"> TEN-T kelių tinklo techninių parametrų gerinimas ir pralaidumo didinimas</t>
  </si>
  <si>
    <t>04.5.1-TID-V-515</t>
  </si>
  <si>
    <t>05.6.1-APVA-V-021</t>
  </si>
  <si>
    <t>Aplinkos oro kokybės gerinimas</t>
  </si>
  <si>
    <t>Elektromobilių įkrovimo stotelių tinklo kūrimas</t>
  </si>
  <si>
    <t xml:space="preserve">Vietinio susisiekimo viešojo transporto priemonių parko atnaujinimas </t>
  </si>
  <si>
    <t xml:space="preserve">Pirminės asmens ir visuomenės sveikatos priežiūros veiklos efektyvumo didinimas </t>
  </si>
  <si>
    <t>Pirminės asmens ir visuomenės sveikatos priežiūros veiklos efektyvumo didinimas</t>
  </si>
  <si>
    <t>Darnaus judumo priemonių diegimas</t>
  </si>
  <si>
    <t>04.5.1-TID-V-517</t>
  </si>
  <si>
    <t>Miesto viešojo transporto priemonių parko atnaujinimas</t>
  </si>
  <si>
    <t>Darnaus judumo planų rengimas</t>
  </si>
  <si>
    <t>8 lentelė. Veiklų grupių suvestinė</t>
  </si>
  <si>
    <t>Kodas</t>
  </si>
  <si>
    <t>Projektų, kuriems priskirta veiklų grupė skaičius</t>
  </si>
  <si>
    <t>Projektų, kuriems veiklų grupė priskirta kaip pagrindinė, skaičius</t>
  </si>
  <si>
    <t>Atsinaujinančių energijos šaltinių diegimas</t>
  </si>
  <si>
    <t>Viešųjų pastatų energinio efektyvumo didinimas</t>
  </si>
  <si>
    <t>Viešosios infrastruktūros (išskyrus pastatus) energinio efektyvumo didinimas</t>
  </si>
  <si>
    <t>Gyvenamųjų namų energinio efektyvumo didinimas</t>
  </si>
  <si>
    <t>Vandentvarka (esamų geriamo vandens ir nuotekų tinklų modernizavimas)</t>
  </si>
  <si>
    <t>Viešojo transporto infrastruktūra</t>
  </si>
  <si>
    <t>Viešojo transporto priemonių įsigijimas</t>
  </si>
  <si>
    <t>Valstybinės reikšmės keliai ir gatvės (statyba)</t>
  </si>
  <si>
    <t>Valstybinės reikšmės keliai ir gatvės (rekonstrukcija)</t>
  </si>
  <si>
    <t>Daugiarūšio transporto plėtra</t>
  </si>
  <si>
    <t>Oro uostų ir aerodromų infrastruktūra</t>
  </si>
  <si>
    <t>Regioninė ir vietinė vandens transporto infrastruktūra</t>
  </si>
  <si>
    <t>Intelektinės transporto sistemos</t>
  </si>
  <si>
    <t>Aukštojo mokslo įstaigų modernizavimas</t>
  </si>
  <si>
    <t>Profesinio ar suaugusiųjų mokymo įstaigų modernizavimas</t>
  </si>
  <si>
    <t>Bendrojo lavinimo mokyklų modernizavimas</t>
  </si>
  <si>
    <t>Ikimokyklinio ar priešmokyklinio ugdymo įstaigų modernizavimas</t>
  </si>
  <si>
    <t>Neformaliojo švietimo įstaigų modernizavimas</t>
  </si>
  <si>
    <t>Socialinio būsto infrastruktūra (nauja statyba arba pritaikymas)</t>
  </si>
  <si>
    <t>Socialinio būsto įsigijimas</t>
  </si>
  <si>
    <t>Socialinių paslaugų infrastruktūra</t>
  </si>
  <si>
    <t>Kitos viešosios infrastruktūros modernizavimas (pastatai ir statiniai): kultūros objektai</t>
  </si>
  <si>
    <t>Viešoji tyrimų ir inovacijų infrastruktūra</t>
  </si>
  <si>
    <t>Oro kokybės gerinimas (gatvių valymo technikos įsigijimas, technologijų diegimas)</t>
  </si>
  <si>
    <t>Kraštovaizdžio tvarkymas (kraštovaizdžio etalonai, pažeistos teritorijos ir pan.)</t>
  </si>
  <si>
    <t>Pėsčiųjų ir dviračių takai (ne miesto vietovėse)</t>
  </si>
  <si>
    <t>Viešoji turizmo infrastruktūra</t>
  </si>
  <si>
    <t>Viešosios turizmo paslaugos</t>
  </si>
  <si>
    <t>Kultūros paveldo objektų sutvarkymas ir pritaikymas</t>
  </si>
  <si>
    <t>Gamtos paveldo objektų sutvarkymas ir pritaikymas</t>
  </si>
  <si>
    <t>Kompleksinių paveldo objektų sutvarkymas ir pritaikymas</t>
  </si>
  <si>
    <t>Sveikatos paslaugų plėtra (ne infrastruktūra)</t>
  </si>
  <si>
    <t>Socialinių paslaugų plėtra (ne infrastruktūra)</t>
  </si>
  <si>
    <t>Viešojo valdymo tobulinimas</t>
  </si>
  <si>
    <t>2017-02</t>
  </si>
  <si>
    <t>Pareiškėjas</t>
  </si>
  <si>
    <t>Biržų rajono savivaldybė</t>
  </si>
  <si>
    <t>Kupiškio rajono savivaldybė</t>
  </si>
  <si>
    <t>3 lentelė. Projektams priskirtos veiklų grupės</t>
  </si>
  <si>
    <t>2015 m.</t>
  </si>
  <si>
    <t>2016 m.</t>
  </si>
  <si>
    <t>2017 m.</t>
  </si>
  <si>
    <t>2018 m.</t>
  </si>
  <si>
    <t>2019 m.</t>
  </si>
  <si>
    <t>2020 m.</t>
  </si>
  <si>
    <t>Iš viso 2014-2020 m. (be rezervinių projektų)</t>
  </si>
  <si>
    <t>Lėšų poreikis (EUR)</t>
  </si>
  <si>
    <t xml:space="preserve">Iš viso </t>
  </si>
  <si>
    <t>Tikslas: Padidinti viešųjų ir administracinių paslaugų kokybę ir prieinamumą</t>
  </si>
  <si>
    <t>Uždavinys: Padidinti savivaldybių išteklių valdymo efektyvumą.</t>
  </si>
  <si>
    <t>1.1.1.1</t>
  </si>
  <si>
    <t>1.1.2</t>
  </si>
  <si>
    <t>1.1.2.1</t>
  </si>
  <si>
    <t>1.1.2.2</t>
  </si>
  <si>
    <t>1.1.2.3</t>
  </si>
  <si>
    <t>1.1.3</t>
  </si>
  <si>
    <t>1.1.3.1</t>
  </si>
  <si>
    <t>1.1.3.2</t>
  </si>
  <si>
    <t>1.1.4</t>
  </si>
  <si>
    <t>1.1.4.1</t>
  </si>
  <si>
    <t>1.1.4.2</t>
  </si>
  <si>
    <t>2.1.1.1</t>
  </si>
  <si>
    <t>2.1.1.2</t>
  </si>
  <si>
    <t>2.1.1.4</t>
  </si>
  <si>
    <t>2.1.1.5</t>
  </si>
  <si>
    <t>2.1.1.6</t>
  </si>
  <si>
    <t>2.1.1.7</t>
  </si>
  <si>
    <t>2.1.2</t>
  </si>
  <si>
    <t>2.1.2.1</t>
  </si>
  <si>
    <t>2.1.2.2</t>
  </si>
  <si>
    <t>2.1.2.3</t>
  </si>
  <si>
    <t>2.1.2.4</t>
  </si>
  <si>
    <t>2.1.2.5</t>
  </si>
  <si>
    <t>2.1.2.6</t>
  </si>
  <si>
    <t>2.1.2.7</t>
  </si>
  <si>
    <t>2.1.2.8</t>
  </si>
  <si>
    <t>2.1.2.9</t>
  </si>
  <si>
    <t>2.1.2.10</t>
  </si>
  <si>
    <t>Priemonė: Elektoromobilių įkrovimo aikštelių įrengimas</t>
  </si>
  <si>
    <t>2.1.2.11</t>
  </si>
  <si>
    <t>Kultūros ministerija</t>
  </si>
  <si>
    <t>Rokiškio  rajono savivaldybė</t>
  </si>
  <si>
    <t>Rokiškio rajono savivaldybės administracija</t>
  </si>
  <si>
    <t xml:space="preserve">Švietimo ir mokslo ministerija </t>
  </si>
  <si>
    <t>Rokiškio rajono savivaldybė</t>
  </si>
  <si>
    <t>09.1.3-CPVA-R-725</t>
  </si>
  <si>
    <t>Susisiekimo ministerija</t>
  </si>
  <si>
    <t>04.5.1-TID-R-518</t>
  </si>
  <si>
    <t>UAB "Auštaitijos vandenys"</t>
  </si>
  <si>
    <t>Aplinkos ministerija</t>
  </si>
  <si>
    <t>07.1.1-CPVA-R-305</t>
  </si>
  <si>
    <t>Pasvalio krašto muziejus – modernus kultūros populiarinimo, edukacijos ir relaksacijos centras</t>
  </si>
  <si>
    <t>2.1.1.4.2.</t>
  </si>
  <si>
    <t>Pasvalio rajono savivaldybės administarcija</t>
  </si>
  <si>
    <t>Pasvalio rajono savivaldybė</t>
  </si>
  <si>
    <t>1.1.2.3.2.</t>
  </si>
  <si>
    <t>Pasvalio rajono savivaldybės administracija</t>
  </si>
  <si>
    <t>2.1.2.9.2.</t>
  </si>
  <si>
    <t>2.1.2.7.2.</t>
  </si>
  <si>
    <t>Priemonė: Kultūros infrastruktūros modernizavimas</t>
  </si>
  <si>
    <t>Priemonė: Kultūros paveldo objektų aktualizavimas</t>
  </si>
  <si>
    <r>
      <t>Regionų judumo didinimas plėtojant regionų jungtis (</t>
    </r>
    <r>
      <rPr>
        <i/>
        <sz val="10"/>
        <rFont val="Times New Roman"/>
        <family val="1"/>
      </rPr>
      <t>Via Valtica</t>
    </r>
    <r>
      <rPr>
        <sz val="10"/>
        <rFont val="Times New Roman"/>
        <family val="1"/>
      </rPr>
      <t>)</t>
    </r>
  </si>
  <si>
    <t>0.8.4.2-ESFA-R-6XX</t>
  </si>
  <si>
    <t xml:space="preserve">Socialinės apsaugos ir darbo ministerija </t>
  </si>
  <si>
    <t xml:space="preserve">08.1.2-CPVA-R-408  </t>
  </si>
  <si>
    <t>Joniškėlio miesto viešosios infrastruktūros plėtra</t>
  </si>
  <si>
    <t>Vidaus reikalų minsterija</t>
  </si>
  <si>
    <t>Darnaus judumo priemonės miestuose (pėsčiųjų ir dviračių takų infrastruktūra, Park and Ride, Bike and Ride aikštelės, elektromobilių įkrovimo stotelių įrengimas ir kita)</t>
  </si>
  <si>
    <t>P.S.379</t>
  </si>
  <si>
    <t>Švietimo ir kitų
švietimo teikėjų
įstaigos, kuriose
pagal veiksmų
programą ERPF
lėšomis sukurta ar
atnaujinta ne mažiau
nei viena edukacinė
erdvė</t>
  </si>
  <si>
    <t>P.S.362</t>
  </si>
  <si>
    <t>P.N.304</t>
  </si>
  <si>
    <t>Modernizuoti kultūros infrastruktūros objektai</t>
  </si>
  <si>
    <t xml:space="preserve">Naujai įrengtų ar įsigytų socialinių būstų skaičius </t>
  </si>
  <si>
    <t>R.N.091</t>
  </si>
  <si>
    <t>P.S.364</t>
  </si>
  <si>
    <t>P.S.325</t>
  </si>
  <si>
    <t>Įsigytos naujos ekologiškos viešojo transporto priemonės</t>
  </si>
  <si>
    <t>P.S.321</t>
  </si>
  <si>
    <t>Įrengtų naujų dviračių ir / ar pėsčiųjų takų ir / ar trasų ilgis</t>
  </si>
  <si>
    <t>UAB "Pasvalio vandenys"</t>
  </si>
  <si>
    <t>P.N.050</t>
  </si>
  <si>
    <t>P.N.053</t>
  </si>
  <si>
    <t>Gyventojai, kuriems teikiamos paslaugos naujai pastatytais nuotekų surinkimo tinklais</t>
  </si>
  <si>
    <t>P.N.054</t>
  </si>
  <si>
    <t xml:space="preserve">Panevėžio rajono savivaldybės socialinio būsto fondo plėtra </t>
  </si>
  <si>
    <t>Panevėžio rajono savivaldybės administracija</t>
  </si>
  <si>
    <t>Socialinės apsaugos ir darbo ministerija</t>
  </si>
  <si>
    <t>08.1.2-CPVA-R-408</t>
  </si>
  <si>
    <t>Gyvenimo kokybės ir aplinkos gerinimas Ramygaloje, Panevėžio rajone</t>
  </si>
  <si>
    <t>08.2.1-CPVA-R-908</t>
  </si>
  <si>
    <t>Gyvenimo kokybės ir aplinkos gerinimas Piniavoje, Panevėžio rajone</t>
  </si>
  <si>
    <t>Gyvenimo kokybės ir aplinkos gerinimas Krekenavoje, Panevėžio rajone</t>
  </si>
  <si>
    <t>Gyvenimo kokybės ir aplinkos gerinimas Velžyje, Panevėžio rajone</t>
  </si>
  <si>
    <t>05.3.2-APVA-R-014</t>
  </si>
  <si>
    <t>05.5.1-APVA-R-019</t>
  </si>
  <si>
    <t>05.5.1-APVA-R-020</t>
  </si>
  <si>
    <t>Naujai įrengtų ar įsigytų socialinių būstų skaičius</t>
  </si>
  <si>
    <t xml:space="preserve">P.S.364 </t>
  </si>
  <si>
    <t>P.S.365</t>
  </si>
  <si>
    <t>Gyventojai, kuriems teikiamos vandens tiekimo paslaugos naujai pastatytais geriamojo vandens tiekimo tinklais</t>
  </si>
  <si>
    <t>P.N.051</t>
  </si>
  <si>
    <t>Gyventojai, kuriems teikiamos vandens tiekimo paslaugos iš naujai pastatytų ir (arba) rekonstruotų geriamojo vandens gerinimo įrenginių</t>
  </si>
  <si>
    <t>P.S.338</t>
  </si>
  <si>
    <t>Išsaugotų, sutvarkytų ar atkurtų įvairaus teritorinio lygmens kraštovaizdžio arealų, skaičius</t>
  </si>
  <si>
    <t>P.S.339</t>
  </si>
  <si>
    <t>Likviduotų kraštovaizdį darkančių bešeimininkių apleistų statinių ir įrenginių, skaičius</t>
  </si>
  <si>
    <t>2017-01</t>
  </si>
  <si>
    <t>Socialinio būsto fondo plėtra Rokiškio rajono savivaldybėje</t>
  </si>
  <si>
    <t>Juodupės miestelio gyvenamosios vietovės atnaujinimas</t>
  </si>
  <si>
    <t>2017-05</t>
  </si>
  <si>
    <t xml:space="preserve"> Obelių miesto gyvenamosios vietovės atnaujinimas</t>
  </si>
  <si>
    <t>Vandens tiekimo ir nuotekų tvarkymo sistemų renovavimas ir plėtra Rokiškio rajone</t>
  </si>
  <si>
    <t>UAB "Rokiškio vandenys"</t>
  </si>
  <si>
    <t>Kitos viešosios infrastruktūros modernizavimas (viešos erdvės: visuomeninės, komercinės ir bendro naudojimo paskirties teritorijos)</t>
  </si>
  <si>
    <t>Vandentvarka (esamų geriamo vandns ir nuotekų tinklų modernizavimas)</t>
  </si>
  <si>
    <t>Švietimo ir kitų švietimo tiekėjų įstaigos, kuriose pagal veiksmų programą ERPF lėšomis sukurta ar atnaujinta ne mažiau nei viena edukacinė erdvė</t>
  </si>
  <si>
    <t>P.N.723</t>
  </si>
  <si>
    <t>Pagal veiksmų programą ERPF lėšomis atnaujintos neformaliojo ugdymo įstaigos</t>
  </si>
  <si>
    <t>Naujai įrengti ar įsigyti socialiniai būstai</t>
  </si>
  <si>
    <t>P.S 364</t>
  </si>
  <si>
    <t>P.S.333</t>
  </si>
  <si>
    <t>Išsaugotų, sutvarkytų ar atkurtų įvairaus teritorinio lygmens kraštovaizdžio arealų</t>
  </si>
  <si>
    <t>P.N.093</t>
  </si>
  <si>
    <t>Likviduotų kraštovaizdį darkančių bešeimininkių apleistų statinių ir įrenginių skaičius</t>
  </si>
  <si>
    <t>Kupiškio rajono savivaldybės administracija</t>
  </si>
  <si>
    <t xml:space="preserve">Vandentvarka (naujų tinklų įrengimas) </t>
  </si>
  <si>
    <t>Socialinio būsto fondo plėtra Kupiškio rajono savivaldybėje</t>
  </si>
  <si>
    <t>2017-09</t>
  </si>
  <si>
    <t>2018-02</t>
  </si>
  <si>
    <t xml:space="preserve">Pažeistų Kupiškio rajono savivaldybės kraštovaizdžio teritorijų tvarkymas </t>
  </si>
  <si>
    <t>P.S. 362</t>
  </si>
  <si>
    <t>09.1.3-CPVA-R-705</t>
  </si>
  <si>
    <t>L/d „Rugelis“ pastato vidaus patalpų ir ugdymo aplinkos modernizavimas</t>
  </si>
  <si>
    <t>Švietimo ir mokslo ministerija</t>
  </si>
  <si>
    <t xml:space="preserve">09.1.3-CPVA-R-705 </t>
  </si>
  <si>
    <t>1.1.2.1.2.</t>
  </si>
  <si>
    <t>K.Ramanausko l/d pastato vidaus patalpų ir ugdymo aplinkos modernizavimas</t>
  </si>
  <si>
    <t>-</t>
  </si>
  <si>
    <t>1.1.2.1.3.</t>
  </si>
  <si>
    <t>L/d „Žibutė“ pastato vidaus patalpų ir ugdymo aplinkos modernizavimas</t>
  </si>
  <si>
    <t>1.1.2.1.4.</t>
  </si>
  <si>
    <t>L/d „Sigutė“ pastato vidaus patalpų ir ugdymo aplinkos modernizavimas</t>
  </si>
  <si>
    <t>1.1.2.1.5.</t>
  </si>
  <si>
    <t>L/d „Nykštukas“ pastato vidaus patalpų ir ugdymo aplinkos modernizavimas</t>
  </si>
  <si>
    <t>2017-11</t>
  </si>
  <si>
    <t>1.1.2.1.6.</t>
  </si>
  <si>
    <t>Regos centro „Linelis“ pastato vidaus patalpų ir ugdymo aplinkos modernizavimas</t>
  </si>
  <si>
    <t xml:space="preserve">09.1.3-CPVA-R-724 </t>
  </si>
  <si>
    <t xml:space="preserve">09.1.3-CPVA-R-725 </t>
  </si>
  <si>
    <t>Socialinio būsto plėtra</t>
  </si>
  <si>
    <t>VšĮ Šv. Juozapo globos namų infrastuktūros modernizavimas ir plėtra įkuriant savarankiško gyvenimo namus</t>
  </si>
  <si>
    <t>VšĮ Šv. Juozapo globos namai</t>
  </si>
  <si>
    <t>Moigių namų pastatų komplekso modernizavimas ir pritaikymas visuomenės poreikiams</t>
  </si>
  <si>
    <t>Juozo Miltinio dramos teatras</t>
  </si>
  <si>
    <t>07.1.1-CPVA-V-304</t>
  </si>
  <si>
    <t>V</t>
  </si>
  <si>
    <t>Panevėžio apskrities Gabrielės Petkevičaitės-Bitės viešosios bibliotekos pastato modernizavimas, Aukštaičių g.4, Panevėžys</t>
  </si>
  <si>
    <t xml:space="preserve">Gabrielės Petkevičaitės-Bitės viešosioji biblioteka </t>
  </si>
  <si>
    <t>Panevėžio miesto Dailės galerijos aktualizavimas</t>
  </si>
  <si>
    <t>Lietaus vandens surinkimo, valymo ir nuotekų bei drenažo sistemų projektavimas, diegimas ir renovavimas</t>
  </si>
  <si>
    <t>05.1.1-APVA-R-007</t>
  </si>
  <si>
    <t>Komunalinių atliekų rūšiuojamojo surinkimo infrastruktūra</t>
  </si>
  <si>
    <t>UAB "Panevėžio gatves"</t>
  </si>
  <si>
    <t>Magistralės „Via Baltica“ sujungimas su Panevėžio  laisvąja ekonomine zona</t>
  </si>
  <si>
    <t>A17 Panevėžio miesto aplinkelio kelio rekontravimas (nuo 0,8 km. iki 22,25 km.)</t>
  </si>
  <si>
    <t>Lietuvos automobilių kelių direkcija</t>
  </si>
  <si>
    <t>A10 Panevėžys–Pasvalys–Ryga kelio rekontravimas (nuo 9,4 km iki 66,1 km)</t>
  </si>
  <si>
    <t>Darnaus judumo planų parengimas</t>
  </si>
  <si>
    <t>04.5.1-TID-V-513</t>
  </si>
  <si>
    <t>„Bike sharing“ sistemos diegimas ir dviračių parkavimo vietų įrengimas</t>
  </si>
  <si>
    <t>04.5.1-TID-R-514</t>
  </si>
  <si>
    <t>2018-09</t>
  </si>
  <si>
    <t>Ekologiško viešojo transporto plėtra</t>
  </si>
  <si>
    <t>Elektromobilių akumuliatorių įkrovimo stotelių įrengimas</t>
  </si>
  <si>
    <t>Oro kokybės valdymo planų parengimas ir taršos mažinimo priemonių įgyvendinimas</t>
  </si>
  <si>
    <t>Nepriskirta kitoms grupėms)</t>
  </si>
  <si>
    <t>Kitos viešosiso infrastruktūros modernizavimas (viešosios erdvės): gyvenamosios paskirties teritorijos</t>
  </si>
  <si>
    <t xml:space="preserve">Kitos viešosiso infrastruktūros modernizavimas (viešosios erdvės): rekreacinės teritorijos ir gamtinis karkasas </t>
  </si>
  <si>
    <t xml:space="preserve">Vietinės reikšmės keliai ir gatvės (rekonstrukcija) </t>
  </si>
  <si>
    <t xml:space="preserve">Atliekų tvarkymas (mažinimo, rūšiavimo ir perdirbimo skatinimo priemonės) </t>
  </si>
  <si>
    <t>P.N.717</t>
  </si>
  <si>
    <t>Pagal veiksmų
programą ERPF
lėšomis atnaujintos
ikimokyklinio
ugdymo mokyklos</t>
  </si>
  <si>
    <t>P.N.722</t>
  </si>
  <si>
    <t>Pagal veiksmų
programą ERPF
lėšomis atnaujintos
bendrojo ugdymo
mokyklos</t>
  </si>
  <si>
    <t>Pagal veiksmų
programą ERPF
lėšomis atnaujintos
neformaliojo ugdymo įstaigos</t>
  </si>
  <si>
    <t>R.N.404</t>
  </si>
  <si>
    <t>Investicijas gavusiose įstaigose esančios vietos socialinių paslaugų gavėjams</t>
  </si>
  <si>
    <t>P.S.342</t>
  </si>
  <si>
    <t>P.S.335</t>
  </si>
  <si>
    <t>Sutvarkyti, įrengti ir pritaikyti lankymui gamtos ir kultūros paveldo objektai ir teritorijos</t>
  </si>
  <si>
    <t>P.S.328</t>
  </si>
  <si>
    <t>Lietaus nuotėkio plotas, iš kurio surenkamam paviršiniam (lietaus) vandeniui tvarkyti, įrengta ir (ar) rekonstruota infrastruktūra</t>
  </si>
  <si>
    <t>P.S.329</t>
  </si>
  <si>
    <t>Sukurti /pagerinti atskiro komunalinių atliekų surinkimo pajėgumai</t>
  </si>
  <si>
    <t>Išsaugoti, sutvarkyti ar atkurti įvairaus teritorinio lygmens kraštovaizdžio arealai</t>
  </si>
  <si>
    <t>P.N.507</t>
  </si>
  <si>
    <t>Parengti darnaus judumo
mieste planai</t>
  </si>
  <si>
    <t>P.S.323</t>
  </si>
  <si>
    <t>Įgyvendintos darnaus judumo priemonės</t>
  </si>
  <si>
    <t>P.S.322</t>
  </si>
  <si>
    <t>Rekonstruotų dviračių ir/ar pėsčiųjų takų ir/ar
trasų ilgis</t>
  </si>
  <si>
    <t>P.N.509</t>
  </si>
  <si>
    <t>Įrengtos elektromobilių įkrovimo stotelės</t>
  </si>
  <si>
    <t>P.N.097</t>
  </si>
  <si>
    <t>Parengti aplinkos oro kokybės valdymo priemonių planai</t>
  </si>
  <si>
    <t>Įsigyti gatvių valymo įrenginiai</t>
  </si>
  <si>
    <t>1.1.4.2.1.</t>
  </si>
  <si>
    <t>Gyvenamosios aplinkos gerinimas gyvenamuosiuose daugiabučių namų rajonuose Biržų m.</t>
  </si>
  <si>
    <t>Ekologiško viešojo transporto plėtra Kupiškio rajono savivaldybėje</t>
  </si>
  <si>
    <t xml:space="preserve">04.5.1-TID-R-516 </t>
  </si>
  <si>
    <r>
      <t xml:space="preserve">Tikslas: </t>
    </r>
    <r>
      <rPr>
        <b/>
        <i/>
        <sz val="12"/>
        <rFont val="Times New Roman"/>
        <family val="1"/>
      </rPr>
      <t>Padidinti viešųjų ir administracinių paslaugų kokybę ir prieinamumą</t>
    </r>
  </si>
  <si>
    <t>Panevėžio regiono atliekų tvarkymo centras</t>
  </si>
  <si>
    <t>Panevėžio apskritis</t>
  </si>
  <si>
    <t>Modernizuoti kultūros infrastruktūrą</t>
  </si>
  <si>
    <t>2021</t>
  </si>
  <si>
    <t>Biržų rajono savivaldybės socialinio būsto fondo plėtra</t>
  </si>
  <si>
    <t>Nenaudojamo kitos paskirties pastato Biržuose, Rotušės g. 2A, pritaikymas kultūros reikmėms</t>
  </si>
  <si>
    <t>2019</t>
  </si>
  <si>
    <t>2020</t>
  </si>
  <si>
    <t>UAB „Biržų vandenys"</t>
  </si>
  <si>
    <t>2018</t>
  </si>
  <si>
    <t xml:space="preserve">Biržų miesto teritorijų kraštovaizdžio formavimas ir ekologinės būklės gerinimas </t>
  </si>
  <si>
    <t>2019-03</t>
  </si>
  <si>
    <t>Ekologiško viešojo transporto Biržų rajono savivaldybėje plėtra, įsigyjant ekologiškas transporto priemones</t>
  </si>
  <si>
    <t xml:space="preserve">04.5.1-TID-R-518  </t>
  </si>
  <si>
    <t>Panevėžio rajono savivaldybė, Pasvalio rajono savivaldybė</t>
  </si>
  <si>
    <t xml:space="preserve">Likviduoti kraštovaizdį darkantys bešeimininkiai apleisti statiniai ir įrenginiai (skaičius) </t>
  </si>
  <si>
    <t xml:space="preserve">Įsigytos naujos ekologiškos viešojo transporto priemonės </t>
  </si>
  <si>
    <t>Biržų kaimo gyvenųjų vietovių atnaujinimas</t>
  </si>
  <si>
    <t>Vabalninko miesto gyvenamųjų vietovių atnaujinimas</t>
  </si>
  <si>
    <t>1.1.2.3.3.</t>
  </si>
  <si>
    <t>1.1.2.3.4.</t>
  </si>
  <si>
    <t>1.1.2.3.5.</t>
  </si>
  <si>
    <t>1.1.3.1.2.</t>
  </si>
  <si>
    <t>1.1.3.1.3.</t>
  </si>
  <si>
    <t>1.1.3.1.4.</t>
  </si>
  <si>
    <t>1.1.3.1.5.</t>
  </si>
  <si>
    <t>1.1.3.1.6.</t>
  </si>
  <si>
    <t>2.1.1.2.1.</t>
  </si>
  <si>
    <t>2.1.1.2.2.</t>
  </si>
  <si>
    <t>2.1.1.2.3.</t>
  </si>
  <si>
    <t>2.1.1.2.4.</t>
  </si>
  <si>
    <t>2.1.1.2.5.</t>
  </si>
  <si>
    <t>2.1.1.2.6.</t>
  </si>
  <si>
    <t>2.1.1.2.7.</t>
  </si>
  <si>
    <t>2.1.1.2.8.</t>
  </si>
  <si>
    <t>2.1.1.2.9.</t>
  </si>
  <si>
    <t>2.1.1.2.10.</t>
  </si>
  <si>
    <t>2.1.1.2.11.</t>
  </si>
  <si>
    <t>2.1.1.2.12.</t>
  </si>
  <si>
    <t>2.1.1.4.3.</t>
  </si>
  <si>
    <t>2.1.1.4.4.</t>
  </si>
  <si>
    <t>2.1.1.4.5.</t>
  </si>
  <si>
    <t>2.1.1.4.6.</t>
  </si>
  <si>
    <t>2.1.1.7.2</t>
  </si>
  <si>
    <t>2.1.1.7.3</t>
  </si>
  <si>
    <t>2.1.2.1.2.</t>
  </si>
  <si>
    <t>2.1.2.1.3.</t>
  </si>
  <si>
    <t>2.1.2.1.4.</t>
  </si>
  <si>
    <t>2.1.2.1.5.</t>
  </si>
  <si>
    <t>2.1.2.1.6.</t>
  </si>
  <si>
    <t>2.1.2.1.7.</t>
  </si>
  <si>
    <t>2.1.2.1.8.</t>
  </si>
  <si>
    <t>2.1.2.1.9.</t>
  </si>
  <si>
    <t>2.1.2.6.2.</t>
  </si>
  <si>
    <t>2.1.2.7.3.</t>
  </si>
  <si>
    <t>2.1.2.9.3.</t>
  </si>
  <si>
    <t>2.1.2.9.4.</t>
  </si>
  <si>
    <t>2.1.2.9.5.</t>
  </si>
  <si>
    <t>2.1.2.1.1</t>
  </si>
  <si>
    <t>2.1.2.1.2</t>
  </si>
  <si>
    <t>2.1.2.1.3</t>
  </si>
  <si>
    <t>2.1.2.1.4</t>
  </si>
  <si>
    <t>2.1.2.1.5</t>
  </si>
  <si>
    <t>2.1.2.1.6</t>
  </si>
  <si>
    <t>2.1.2.1.7</t>
  </si>
  <si>
    <t>2.1.2.1.8</t>
  </si>
  <si>
    <t>2.1.2.1.9</t>
  </si>
  <si>
    <t>2.1.2.3.1</t>
  </si>
  <si>
    <t>2.1.2.3.2</t>
  </si>
  <si>
    <t>2.1.2.4.1</t>
  </si>
  <si>
    <t>2.1.2.4.2</t>
  </si>
  <si>
    <t>2.1.2.4.3</t>
  </si>
  <si>
    <t>2.1.2.4.4</t>
  </si>
  <si>
    <t>2.1.2.4.5</t>
  </si>
  <si>
    <t>2.1.2.4.6</t>
  </si>
  <si>
    <t>2.1.2.5.1</t>
  </si>
  <si>
    <t>2.1.2.5.2</t>
  </si>
  <si>
    <t>2.1.2.5.3</t>
  </si>
  <si>
    <t>2.1.2.5.4</t>
  </si>
  <si>
    <t>2.1.2.5.5</t>
  </si>
  <si>
    <t>2.1.2.5.6</t>
  </si>
  <si>
    <t>2.1.2.5.7</t>
  </si>
  <si>
    <t>2.1.2.5.8</t>
  </si>
  <si>
    <t>2.1.2.5.9</t>
  </si>
  <si>
    <t>2.1.2.6.1</t>
  </si>
  <si>
    <t>2.1.2.6.2</t>
  </si>
  <si>
    <t>2.1.2.7.1</t>
  </si>
  <si>
    <t>2.1.2.7.2</t>
  </si>
  <si>
    <t>2.1.2.7.3</t>
  </si>
  <si>
    <t>2.1.2.9.1</t>
  </si>
  <si>
    <t>2.1.2.9.2</t>
  </si>
  <si>
    <t>2.1.2.9.3</t>
  </si>
  <si>
    <t>2.1.2.9.4</t>
  </si>
  <si>
    <t>2.1.2.9.5</t>
  </si>
  <si>
    <t>2 lentelė. Projektams įgyvendinti reikalingų lėšų poreikis, finansavimo šaltiniai ir pagrindinių projektų įgyvendinimo etapų terminai</t>
  </si>
  <si>
    <t>Europos infrastruktūros tinklų priemonės fondo priemonė</t>
  </si>
  <si>
    <t>Projektų, kuriems veiklų grupė priskirta kaip pagrindinė, lėšų poreikis (iš viso, EUR)</t>
  </si>
  <si>
    <t>2394561,65</t>
  </si>
  <si>
    <t>2294612,20</t>
  </si>
  <si>
    <t>1 lentelė. Priemonės, joms įgyvendinti reikalingų lėšų poreikis ir finansavimo šaltiniai</t>
  </si>
  <si>
    <t xml:space="preserve">Panevėžio miesto savivaldybės administracija </t>
  </si>
  <si>
    <t>Pasvalio  rajono savivaldybė</t>
  </si>
  <si>
    <t>Sveikos gyvensenos skatinimas regioniniu lygiu</t>
  </si>
  <si>
    <t>M07</t>
  </si>
  <si>
    <t>VšĮ Velžio komunalinis ūkis</t>
  </si>
  <si>
    <t>P.S.361</t>
  </si>
  <si>
    <t>Investicijas gavę socialinių paslaugų infrastruktūros objektai</t>
  </si>
  <si>
    <t>Produkto vertinimo kriterijus (pavadinimas)</t>
  </si>
  <si>
    <t>Viešojo valdymo institucijos, pagal veiksmų programą ESF lėšomis įgyvendinusios paslaugų ir (ar) aptarnavimo kokybei gerinti skirtas priemones (vnt.)</t>
  </si>
  <si>
    <t>Švietimo ir kitų švietimo teikėjų įstaigos, kuriose pagal veiksmų programą ERPF lėšomis sukurta ar atnaujinta ne mažiau nei viena edukacinė erdvė (vnt.)</t>
  </si>
  <si>
    <t>Naujai įrengti ar įsigyti socialiniai būstai (vnt.)</t>
  </si>
  <si>
    <t>Tikslinių grupių asmenys, kurie dalyvavo informavimo, švietimo ir mokymo renginiuose bei sveikatos raštingumą didinančiose veiklose (asm.)</t>
  </si>
  <si>
    <t>12 000</t>
  </si>
  <si>
    <t>Viešąsias sveikatos priežiūros paslaugas teikiančių įstaigų, kuriose pagerinta paslaugų teikimo infrastruktūra, skaičius (vnt.)</t>
  </si>
  <si>
    <t xml:space="preserve">Sutvarkyti, įrengti ir pritaikyti lankymui gamtos ir kultūros paveldo objektai ir teritorijos (vnt.) </t>
  </si>
  <si>
    <t>Lietaus nuotėkio plotas, iš kurio surenkamam paviršiniam (lietaus) vandeniui tvarkyti, įrengta ir (ar) rekonstruota infrastruktūra  (ha)</t>
  </si>
  <si>
    <t>Išsaugoti, sutvarkyti ar atkurti įvairaus teritorinio lygmens kraštovaizdžio arealai (vnt.)</t>
  </si>
  <si>
    <t>Įgyvendintos darnaus judumo priemonės (vnt.)</t>
  </si>
  <si>
    <t>Įsigytos naujos ekologiškos viešojo transporto priemonės (vnt.)</t>
  </si>
  <si>
    <t xml:space="preserve">Atnaujinta gyvenamųjų vietovių (vnt.) </t>
  </si>
  <si>
    <t>Įrengtų naujų dviračių ir / ar pėsčiųjų takų ir / ar trasų ilgis (km)</t>
  </si>
  <si>
    <t>Rekonstruotų dviračių ir/ar pėsčiųjų takų ir/ar trasų ilgis (km)</t>
  </si>
  <si>
    <t>Įrengtos elektromobilių įkrovimo stotelės (vnt)</t>
  </si>
  <si>
    <t>Įsigyti gatvių valymo automobiliai (vnt.)</t>
  </si>
  <si>
    <t xml:space="preserve">5 lentelė. Numatomų sukurti produktų (siektinų produkto vertinimo kriterijų reikšmių) suvestinė. </t>
  </si>
  <si>
    <t>UAB "Kupiškio vandenys"</t>
  </si>
  <si>
    <t>2.1.2.2.1</t>
  </si>
  <si>
    <t>P.N.028</t>
  </si>
  <si>
    <t>Inventorizuota neapskaityto paviršinių nuotekų nuotakyno dalis</t>
  </si>
  <si>
    <t>Inventorizuota neapskaityto paviršinių nuotekų nuotakyno dalis (proc)</t>
  </si>
  <si>
    <t xml:space="preserve">Sukurti / pagerinti atskiro komunalinių atliekų surinkimo pajėgumai (t /m) </t>
  </si>
  <si>
    <t>Pasvalio rajono savivaldybės socialinio būsto fondo plėtra</t>
  </si>
  <si>
    <t>Urbanistinės teritorijos Rokiškio mieste tarp Respublikos-Aušros-Parko-Taikos-Vilties-P.Širvio-Jaunystės-Panevėžio-Perkūno-Kauno-J.Basanavičiaus-Ąžuolų-Tyzenhauzų-Pievų-Juodupės-Laisvės gatvių sutvarkymas ir plėtra, III etapas</t>
  </si>
  <si>
    <t>Sukurtos arba atnaujintos atviros erdvės miestų vietovėse, kv. m.</t>
  </si>
  <si>
    <t>Socialinio būsto fondo plėtra Panevėžio rajono savivaldybėje</t>
  </si>
  <si>
    <t>1.1</t>
  </si>
  <si>
    <t>2.1</t>
  </si>
  <si>
    <t>Vandens tiekimo ir nuotekų tvarkymo infrastruktūros plėtra ir rekonstrukcija Biržų rajone</t>
  </si>
  <si>
    <t xml:space="preserve">Geriamojo vandens tiekimo ir nuotekų tvarkymo infrastruktūros plėtra Kupiškio rajone </t>
  </si>
  <si>
    <t xml:space="preserve"> Geriamojo vandens tiekimo ir nuotekų tvarkymo sistemų renovavimas ir plėtra Panevėžio mieste ir rajone</t>
  </si>
  <si>
    <t>Geriamojo vandens tiekimo ir nuotekų tvarkymo sistemų statyba Paįstrio k., Gegužinės k. ir Ėriškių k. Panevėžio rajone</t>
  </si>
  <si>
    <t xml:space="preserve">Vandens tiekimo ir nuotekų tvarkymo infrastruktūros plėtra ir rekonstravimas Pasvalio rajone </t>
  </si>
  <si>
    <t>UAB "Aukštaitijos vandenys"</t>
  </si>
  <si>
    <t>Gyventojai, kuriems teikiamos vandens tiekimo paslaugos naujai pastatytais geriamojo vandens tiekimo tinklais (skaičius)</t>
  </si>
  <si>
    <t>Gyventojai, kuriems teikiamos vandens tiekimo paslaugos iš naujai pastatytų ir (arba) rekonstruotų geriamojo vandens gerinimo įrenginių (skaičius)</t>
  </si>
  <si>
    <t>Gyventojai, kuriems teikiamos paslaugos naujai pastatytais nuotekų surinkimo tinklais (GE)</t>
  </si>
  <si>
    <t xml:space="preserve">Gyventojai, kuriems teikiamos nuotekų valymo paslaugos naujai pastatytais ir (arba) rekonstruotais nuotekų valymo įrenginiais (GE) </t>
  </si>
  <si>
    <t xml:space="preserve">Rekonstruotų vandens tiekimo ir nuotekų surinkimo tinklų ilgis, km </t>
  </si>
  <si>
    <t>Gyventojai, kuriems teikiamos paslaugos naujai pastatytais nuotekų surinkimo tinklais (skaičius)</t>
  </si>
  <si>
    <t>Gyventojai, kuriems teikiamos nuotekų valymo paslaugos naujai pastatytais (ir (arba) rekonstruotais valymo įrenginiais (GE)</t>
  </si>
  <si>
    <t>Rekonstruotų vandens tiekimo ir nuotekų surinkimo tinklų ilgis, km</t>
  </si>
  <si>
    <t>P.N. 050</t>
  </si>
  <si>
    <t xml:space="preserve">Gyventojai, kuriems teikiamos vandens tiekimo paslaugos naujai pastatytais geriamojo vandens tiekimo tinklais (skaičius) </t>
  </si>
  <si>
    <t>P.N. 053</t>
  </si>
  <si>
    <t xml:space="preserve">Gyventojai, kuriems teikiamos paslaugos naujai pastatytais nuotekų surinkimo tinklais (GE) </t>
  </si>
  <si>
    <t>P.N. 054</t>
  </si>
  <si>
    <t>Teritorijų, kuriose įgyvendintos kraštovaizdžio formavimo priemonės, plotas (ha)</t>
  </si>
  <si>
    <t>Likviduoti kraštovaizdį darkantys bešeimininkiai apleisti statiniai ir įrenginiai (vnt)</t>
  </si>
  <si>
    <t>P.N.508</t>
  </si>
  <si>
    <t>P.S.415</t>
  </si>
  <si>
    <t>Investicijas gavusių socialinių paslaugų infrastruktūros objektų skaičius (vnt.)</t>
  </si>
  <si>
    <t>Įrengti ženklinimo infrastruktūros objektai (vnt.)</t>
  </si>
  <si>
    <t>P.N.817</t>
  </si>
  <si>
    <t>P.S.363</t>
  </si>
  <si>
    <t>Kompleksinių  paveldo objektų sutvarkymas ir pritaikymas</t>
  </si>
  <si>
    <t>Naujos atviros erdvės vietovėse nuo 1 iki 6 tūkst. gyv. (išskyrus savivaldybių centrus), kv. m.</t>
  </si>
  <si>
    <t xml:space="preserve">Naujos atviros erdvės vietovėse nuo 1 iki 6 tūkst. gyv. (išskyrus savivaldybių centrus), kv. m. </t>
  </si>
  <si>
    <t>Atnaujinti ir pritaikyti naujai paskirčiai pastatai ir statiniai kaimo vietovės, kv. m.</t>
  </si>
  <si>
    <t>Atnaujinti ir pritaikyti naujai paskirčiai pastatai, statiniai kaimo vietovėse, kv. m.</t>
  </si>
  <si>
    <t xml:space="preserve">Atnaujinti ir pritaikyti naujai paskirčiai pastatai, statiniai kaimo vietovėse, kv. m. </t>
  </si>
  <si>
    <t>Modernizuoti kultūros infrastruktūros objektai (vnt.)</t>
  </si>
  <si>
    <t>6 (4 R ir 2 V)</t>
  </si>
  <si>
    <t>Atnaujinti ir (ar) pritaikyti naujai paskirčiai pastatai ir statiniai kaimo vietovėse  (m2)</t>
  </si>
  <si>
    <t>Parengti aplinkos oro kokybės valdymo priemonių planai (vnt.)</t>
  </si>
  <si>
    <t>Natūra 2000 teritorijų tvarkymas ir pritaikymas</t>
  </si>
  <si>
    <t>Juozo Miltinio dramos teatro įrangos atnaujinimas</t>
  </si>
  <si>
    <t>05.4.1-CPVA-R-302</t>
  </si>
  <si>
    <t>2.1.1.5.2.</t>
  </si>
  <si>
    <t>2.1.1.5.3.</t>
  </si>
  <si>
    <t>Palėvenės buvusio dominikonų vienuolyno ansamblio restauravimas ir pritaikymas šiuolaikinės visuomenės socialiniams ir ekonominiams poreikiams</t>
  </si>
  <si>
    <t>2020-12</t>
  </si>
  <si>
    <t>P.B.209</t>
  </si>
  <si>
    <t>Numatomo apsilankymų remiamuose kultūros ir gamtos paveldo objektuose bei turistų traukos vietose skaičiaus padidėjimas</t>
  </si>
  <si>
    <t>6 lentelė. Lėšų pasiskirstymas pagal Veiksmų programos įgyvendinimo plano priemones (Eur ) (numatomos sudaryti projektų finansavimo sutartys pamečiui)</t>
  </si>
  <si>
    <t>Rekonstruotų 
vandens tiekimo ir nuotekų surinkimo tinklų ilgis</t>
  </si>
  <si>
    <t>7 lentelė. Lėšų pasiskirstymas pagal veiksmų programos įgyvendinimo plano priemones (Eur) (numatomos sudaryti projektų finansavimo sutartys, kaupiamuoju būdu)</t>
  </si>
  <si>
    <r>
      <t xml:space="preserve">Tikslas: </t>
    </r>
    <r>
      <rPr>
        <b/>
        <i/>
        <sz val="12"/>
        <rFont val="Times New Roman"/>
        <family val="1"/>
      </rPr>
      <t>Padidinti teritorinę sanglaudą ir gerinti aplinkos būklę</t>
    </r>
  </si>
  <si>
    <r>
      <t>Rokiškio miesto Aušros g. (nuo sankirtos su J. Gruodžio g. iki sankirtos su Kauno g.) rekonstravimas</t>
    </r>
    <r>
      <rPr>
        <sz val="11"/>
        <rFont val="Times New Roman"/>
        <family val="1"/>
      </rPr>
      <t xml:space="preserve"> </t>
    </r>
  </si>
  <si>
    <t>Upytės dvaro svirno tvarkyba ir aktualizavimas“</t>
  </si>
  <si>
    <r>
      <t>Priemonė: Regiono judumo didinimas plėtojant regionų jungtis (</t>
    </r>
    <r>
      <rPr>
        <i/>
        <sz val="12"/>
        <rFont val="Times New Roman"/>
        <family val="1"/>
      </rPr>
      <t>Via Baltica</t>
    </r>
    <r>
      <rPr>
        <sz val="12"/>
        <rFont val="Times New Roman"/>
        <family val="1"/>
      </rPr>
      <t>)</t>
    </r>
  </si>
  <si>
    <r>
      <t>Pėsčiųjų ir dviračių takų plėtra Rokiškio miesto Vilties, Aušros gatvėse</t>
    </r>
    <r>
      <rPr>
        <sz val="11"/>
        <rFont val="Times New Roman"/>
        <family val="1"/>
      </rPr>
      <t xml:space="preserve"> </t>
    </r>
  </si>
  <si>
    <r>
      <t xml:space="preserve">Darnaus judumo priemonės miestuose (pėsčiųjų ir dviračių takų infrastruktūra, </t>
    </r>
    <r>
      <rPr>
        <i/>
        <sz val="12"/>
        <rFont val="Times New Roman"/>
        <family val="1"/>
      </rPr>
      <t>Park and Ride</t>
    </r>
    <r>
      <rPr>
        <sz val="12"/>
        <rFont val="Times New Roman"/>
        <family val="1"/>
      </rPr>
      <t xml:space="preserve">, </t>
    </r>
    <r>
      <rPr>
        <i/>
        <sz val="12"/>
        <rFont val="Times New Roman"/>
        <family val="1"/>
      </rPr>
      <t>Bike and Ride</t>
    </r>
    <r>
      <rPr>
        <sz val="12"/>
        <rFont val="Times New Roman"/>
        <family val="1"/>
      </rPr>
      <t xml:space="preserve"> aikštelės, elektromobilių įkrovimo stotelių įrengimas ir kita</t>
    </r>
  </si>
  <si>
    <r>
      <t xml:space="preserve">Darnaus judumo priemonės miestuose (pėsčiųjų ir dviračių takų infrastruktūra, </t>
    </r>
    <r>
      <rPr>
        <i/>
        <sz val="12"/>
        <rFont val="Times New Roman"/>
        <family val="1"/>
      </rPr>
      <t>Park and Ride</t>
    </r>
    <r>
      <rPr>
        <sz val="12"/>
        <rFont val="Times New Roman"/>
        <family val="1"/>
      </rPr>
      <t xml:space="preserve">, </t>
    </r>
    <r>
      <rPr>
        <i/>
        <sz val="12"/>
        <rFont val="Times New Roman"/>
        <family val="1"/>
      </rPr>
      <t>Bike and Ride</t>
    </r>
    <r>
      <rPr>
        <sz val="12"/>
        <rFont val="Times New Roman"/>
        <family val="1"/>
      </rPr>
      <t xml:space="preserve"> aikštelės, elektromobilių įkrovimo stotelių įrengimas ir kita)</t>
    </r>
  </si>
  <si>
    <r>
      <t xml:space="preserve">Tikslas: </t>
    </r>
    <r>
      <rPr>
        <b/>
        <i/>
        <sz val="10"/>
        <rFont val="Times New Roman"/>
        <family val="1"/>
      </rPr>
      <t>Padidinti teritorinę sanglaudą ir gerinti aplinkos būklę</t>
    </r>
  </si>
  <si>
    <t>2022</t>
  </si>
  <si>
    <t>Kodas (V)</t>
  </si>
  <si>
    <t>Produkto vertinimo kriterijus (V) (pavadinimas)</t>
  </si>
  <si>
    <t>Siekiama reikšmė (V)</t>
  </si>
  <si>
    <t xml:space="preserve">05.4.1-LVPA-R-821 </t>
  </si>
  <si>
    <t>P.N.092</t>
  </si>
  <si>
    <t>Kraštovaizdžio ir (ar) gamtinio karkaso formavimo aspektais pakeisti ar pakoreguoti savivaldybių ar jų dalių bendrieji planai</t>
  </si>
  <si>
    <t>P.N.094</t>
  </si>
  <si>
    <t>Rekultyvuotos atvirais kasiniais pažeistos žemės (vnt)</t>
  </si>
  <si>
    <t>Konteinerinės atliekų surinkimo sistemos tobulinimas ir vystymas Kupiškio rajone</t>
  </si>
  <si>
    <t>2.1.2.3.3</t>
  </si>
  <si>
    <t>Panevėžio regiono komunalinių atliekų tvarkymo infrastruktūros plėtra</t>
  </si>
  <si>
    <t>3 510 750,80</t>
  </si>
  <si>
    <t>526 612,62</t>
  </si>
  <si>
    <t>2 984 138,18</t>
  </si>
  <si>
    <t>Panevėžio miesto ir Panevėžio rajono turizmo  informacinės infrastruktūros plėtra</t>
  </si>
  <si>
    <t>Ūkio ministerija</t>
  </si>
  <si>
    <t>Panevėžio miesto, Panevėžio rajono savivaldybės</t>
  </si>
  <si>
    <t>05.4.1-LVPA-R-821</t>
  </si>
  <si>
    <t>2.1.1.6.2</t>
  </si>
  <si>
    <t>Turizmo trasų ir turizmo maršrutų informacinės infrastruktūros plėtra Biržų, Kupiškio, Pasvalio ir Rokiškio rajonų savivaldybėse</t>
  </si>
  <si>
    <t>Biržų, Kupiškio, Pasvalio ir Rokiškio rajonų savivaldybės</t>
  </si>
  <si>
    <t>Kraštovaizdžio apsauga Biržų rajono savivaldybėje</t>
  </si>
  <si>
    <t>Kraštovaizdžio formavimas ir ekologinės būklės gerinimas Panevėžio mieste</t>
  </si>
  <si>
    <t>Kraštovaizdžio apsaugos priemonių įgyvendinimas Panevėžio rajone I etapas</t>
  </si>
  <si>
    <t>Kraštovaizdžio apsaugos priemonių įgyvendinimas Panevėžio rajone II etapas</t>
  </si>
  <si>
    <t>Kraštovaizdžio formavimas ir ekologinės būklės gerinimas Joniškėlio dvaro parke</t>
  </si>
  <si>
    <t>Kraštovaizdžio ir gamtinio karkaso sprendinių keitimas Pasvalio rajono savivaldybės teritorijos bendrajame plane</t>
  </si>
  <si>
    <t>Rokiškio rajono teritorijų kraštovaizdžio formavimas ir ekologinės būklės gerinimas</t>
  </si>
  <si>
    <t>2.1.2.5.10</t>
  </si>
  <si>
    <t>Rokiškio miesto teritorijų kraštovaizdžio formavimas ir ekologinės būklės gerinimas</t>
  </si>
  <si>
    <t>Kita (nepriskirta kitoms veikloms)</t>
  </si>
  <si>
    <t>P.N. 817</t>
  </si>
  <si>
    <t>Įrengti įženklinimo infrastruktūros objektai</t>
  </si>
  <si>
    <t xml:space="preserve">Sukurti/pagerinti atskiro komunalinių atliekų surinkimo pajėgumai </t>
  </si>
  <si>
    <t>P.S. 338</t>
  </si>
  <si>
    <t xml:space="preserve">Išsaugoti, sutvarkyti ar atkurti įvairaus  teritorinio
lygmens kraštovaizdžio arealai 
</t>
  </si>
  <si>
    <t>Teritorijų, kuriose įgyvendintos kraštovaizdžio formavimo priemonės, plotas, ha</t>
  </si>
  <si>
    <t>R.N.092</t>
  </si>
  <si>
    <t>Rekultyvuotos atvirais kasiniais pažeistos žemės</t>
  </si>
  <si>
    <t>Biržų rajono Legailių globos namų socialinių  paslaugų  infrastruktūros  modernizavimas</t>
  </si>
  <si>
    <t>1.1.3.2.2.</t>
  </si>
  <si>
    <t>Dalies patalpų Krantinės g. 28. Kupiškio m., modernizavimas įkuriant savarankiško gyvenimo namus</t>
  </si>
  <si>
    <t>Kupiškio rajono savialdybė</t>
  </si>
  <si>
    <t>1.1.3.2.3.</t>
  </si>
  <si>
    <t>Panevėžio miestas</t>
  </si>
  <si>
    <t>1.1.3.2.4.</t>
  </si>
  <si>
    <t>Socialinių paslaugų infrastruktūros plėtra Pasvalio rajone</t>
  </si>
  <si>
    <t>Pasvalio r. Paslaugų ir Užimtumo Centras Pagyvenusiems ir Neįgaliesiems</t>
  </si>
  <si>
    <t>1.1.3.2.5.</t>
  </si>
  <si>
    <t>Socialinių paslaugų infrastruktūros plėtra Panevėžio rajono savivaldybėje</t>
  </si>
  <si>
    <t>Panevėžio  rajono socialinių paslaugų centras</t>
  </si>
  <si>
    <t>Panevėžio rajonas</t>
  </si>
  <si>
    <t xml:space="preserve">Panevėžio rajono savivaldybė </t>
  </si>
  <si>
    <t>Investicijas gavusių socialinių paslaugų infrastruktūros objektų skaičius</t>
  </si>
  <si>
    <t>R.N.403</t>
  </si>
  <si>
    <t>Tikslinių grupių asmenys, gavę tiesioginės naudos iš investicijų į socialinių paslaugų infrastruktūrą</t>
  </si>
  <si>
    <t>Tikslinių grupių asmenys, gavę tiesioginės naudos iš investicijų į socialinį paslaugų infrastruktūrą</t>
  </si>
  <si>
    <t>Vietinių kelių vystymas</t>
  </si>
  <si>
    <t>08.1.1-CPVA-R-407</t>
  </si>
  <si>
    <t>Socialinių paslaugų infrastruktūros plėtra</t>
  </si>
  <si>
    <t xml:space="preserve">Rokiškio rajono savivaldybės Juozo Keliuočio viešosios bibliotekos pastato Rokiškyje, Nepriklausomybės a. 16, ir kiemo rekonstravimas bei modernizavimas bei priestato statyba </t>
  </si>
  <si>
    <t>Rokiškio rajono savivaldybės Juozo Keliuočio viešosios bibliotekos pastato Rokiškyje, Nepriklausomybės a. 16, ir kiemo rekonstravimas bei modernizavimas bei priestato statyba</t>
  </si>
  <si>
    <t>2.1.1.3.1</t>
  </si>
  <si>
    <t>2.1.1.3.2</t>
  </si>
  <si>
    <t>Transporto infrastruktūros modernizavimas Kupiškio mieste, S. Dariaus ir S. Girėno g., Topolių g. ir Račiupėnų g.</t>
  </si>
  <si>
    <t>2.1.1.3.3</t>
  </si>
  <si>
    <t>2.1.1.3.4</t>
  </si>
  <si>
    <t>2.1.1.3.5</t>
  </si>
  <si>
    <t>2.1.1.3.6</t>
  </si>
  <si>
    <t>2.1.1.3.7</t>
  </si>
  <si>
    <t>A. Jakšto gatvės rekonstrukcija</t>
  </si>
  <si>
    <t xml:space="preserve">Biržų miesto D.Poškos–J.Šimkaus–P.Jakubėno ir Žvejų - Ežero gatvių rekonstravimas </t>
  </si>
  <si>
    <t>Bendras rekonstruotų arba atnaujintų kelių ilgis, km</t>
  </si>
  <si>
    <t>P.S. 342</t>
  </si>
  <si>
    <t>Įdiegtos saugų eismą gerinančios ir aplinkosaugos priemonės, vnt.</t>
  </si>
  <si>
    <t>Įdiegtos saugų eismą gerinančios ir aplinkosaugos,
priemonės, vnt.</t>
  </si>
  <si>
    <t xml:space="preserve">Bendras rekonstruotų arba atnaujintų kelių ilgis, km </t>
  </si>
  <si>
    <t>Įdiegtos saugų eismą gerinančios ir aplinkosaugos
priemonės, vnt.</t>
  </si>
  <si>
    <t>Bendras naujai nutiestų kelių ilgis (km)</t>
  </si>
  <si>
    <t>P.B.214</t>
  </si>
  <si>
    <t xml:space="preserve">Bendras rekonstruotų arba atnaujintų kelių ilgis, m </t>
  </si>
  <si>
    <t>Dviračių ir pėsčiųjų tako Biržų mieste J. Basanavičiaus, Malūno, Atgimimo ir Jaunimo g. prie Širvėnos ežero įrengimas (II etapas)</t>
  </si>
  <si>
    <t>„Dviračių transporto infrastruktūros plėtra Kupiškio mieste, K. Šimonio g.“</t>
  </si>
  <si>
    <t xml:space="preserve">Dviračių takų plėtra Panevėžyje (Nemuno gatvės dviračių tako, nuo Klaipėdos g. iki Ramygalos g.) rekonstrukcija ir trūkstamų atkarpų įrengimas) </t>
  </si>
  <si>
    <t>2.1.2.9.6.</t>
  </si>
  <si>
    <t>Pėsčiųjų ir dviračių takų plėtra Ramygalos miesto parke ir Parko g., Panevėžio rajone</t>
  </si>
  <si>
    <t xml:space="preserve">Įrengtų naujų dviračių ir / ar pėsčiųjų takų ir / ar 
trasų ilgis, km 
</t>
  </si>
  <si>
    <t>0,455 km</t>
  </si>
  <si>
    <t>Rekonstruotų dviračių ir/ar pėsčiųjų takų ir/ar
trasų ilgis, km</t>
  </si>
  <si>
    <t>Įrengtų naujų dviračių ir / ar pėsčiųjų takų ir / ar trasų ilgis, km</t>
  </si>
  <si>
    <t>2.1.2.9.6</t>
  </si>
  <si>
    <t>Panevėžio miesto autobusų stoties prieigų sutvarkymas</t>
  </si>
  <si>
    <t>Panevėžio miesto autobusų stoties teritorijos konversija, pritaikant ją komercinei ir bendruomenių veiklai</t>
  </si>
  <si>
    <t>Jaunimo sodo sutvarkymas</t>
  </si>
  <si>
    <t>Laisvės aikštės ir jos prieigų kompleksinis sutvarkymas</t>
  </si>
  <si>
    <t xml:space="preserve">Panevėžio Senvagės teritorijos kompleksinis sutvarkymas </t>
  </si>
  <si>
    <t>Viešųjų erdvių prie Panevėžio bendruomenių rūmų sutvarkymas</t>
  </si>
  <si>
    <t>Nepriklausomybės aikštės ir jos prieigų sutvarkymas</t>
  </si>
  <si>
    <t>Nevėžio upės ir pakrančių sutvarkymas (atkarpa nuo Stoties g. tilto iki Nemuno g. tilto)</t>
  </si>
  <si>
    <t>Skaistakalnio parko ir jo prieigų sutvarkymas</t>
  </si>
  <si>
    <t>2019-12</t>
  </si>
  <si>
    <t>Daugiabučių gyvenamųjų namų aplinkos gerinimas</t>
  </si>
  <si>
    <t>2020-02</t>
  </si>
  <si>
    <t>2.1.1.1.11.</t>
  </si>
  <si>
    <t>2.1.1.1.12.</t>
  </si>
  <si>
    <t>2.1.1.1.13.</t>
  </si>
  <si>
    <t>2.1.1.1.14.</t>
  </si>
  <si>
    <t>2.1.1.1.10.</t>
  </si>
  <si>
    <t>Vaikų ir jaunimo neformalaus ugdymosi galimybių plėtra Rokiškio rajone</t>
  </si>
  <si>
    <t xml:space="preserve"> 2017-08</t>
  </si>
  <si>
    <t xml:space="preserve"> 2017-09</t>
  </si>
  <si>
    <t xml:space="preserve"> 2018-01</t>
  </si>
  <si>
    <t xml:space="preserve"> 2017-05</t>
  </si>
  <si>
    <t xml:space="preserve"> 2017-10</t>
  </si>
  <si>
    <t xml:space="preserve"> 2018-02</t>
  </si>
  <si>
    <t xml:space="preserve">Neformalaus ugdymosi galimybių plėtra Pasvalio muzikos mokykloje </t>
  </si>
  <si>
    <t xml:space="preserve"> 2017-07</t>
  </si>
  <si>
    <t>1.1.2.3.6.</t>
  </si>
  <si>
    <t>Neformaliojo švietimo infrastruktūros tobulinimas Panevėžio r. muzikos mokykloje</t>
  </si>
  <si>
    <t>Panevėžio r. muzikos mokykla</t>
  </si>
  <si>
    <t xml:space="preserve"> 2017-04</t>
  </si>
  <si>
    <t xml:space="preserve"> 2017-08 </t>
  </si>
  <si>
    <t xml:space="preserve"> 2017-11</t>
  </si>
  <si>
    <t>P.B. 235</t>
  </si>
  <si>
    <t>Investicijas gavusios vaikų priežiūros arba švietimo infrastruktūros pajėgumas</t>
  </si>
  <si>
    <t>P.N. 723</t>
  </si>
  <si>
    <t>Neformaliojo švietimo infrastruktūros tobulinimas Panevėžio mieste</t>
  </si>
  <si>
    <t>Pagal veiksmų programą ERPF lėšomis atnaujintos ikimokyklinio ugdymo mokyklos</t>
  </si>
  <si>
    <t>Pagal veiksmų programą ERPF lėšomis atnaujintos bendrojo ugdymo mokyklos</t>
  </si>
  <si>
    <t>P.B.235</t>
  </si>
  <si>
    <t>Parengti darnaus judumo mieste planai</t>
  </si>
  <si>
    <t xml:space="preserve">Rokiškio miesto Kauno ir Perkūno gatvių dalių rekonstravimas   </t>
  </si>
  <si>
    <t>91,75 (12,85 (R keliai ir 78,9 V keliai)</t>
  </si>
  <si>
    <t>Neformalaus ugdymo galimybių plėtojimas, modernizuojant Biržų Vlado Jakubėno muzikos mokyklos ir  rajono kūno kultūros ir sporto centro infrastruktūrą</t>
  </si>
  <si>
    <t xml:space="preserve"> 2017-06</t>
  </si>
  <si>
    <t>Infrastruktūros pritaikymas neformaliajam vaikų švietimui Kupiškio rajone</t>
  </si>
  <si>
    <t xml:space="preserve">Dviračių transporto infrastruktūros plėtra Taikos gatvėje Pasvalio mieste </t>
  </si>
  <si>
    <t xml:space="preserve"> 2017-12</t>
  </si>
  <si>
    <r>
      <t xml:space="preserve">Teritorijų, kuriose įgyvendintos kraštovaizdžio formavimo priemonės, plotas, </t>
    </r>
    <r>
      <rPr>
        <sz val="12"/>
        <rFont val="Times New Roman"/>
        <family val="1"/>
        <charset val="186"/>
      </rPr>
      <t>ha</t>
    </r>
  </si>
  <si>
    <r>
      <t>Biržų miesto</t>
    </r>
    <r>
      <rPr>
        <sz val="12"/>
        <rFont val="Times New Roman"/>
        <family val="1"/>
        <charset val="186"/>
      </rPr>
      <t xml:space="preserve"> </t>
    </r>
    <r>
      <rPr>
        <sz val="12"/>
        <rFont val="Times New Roman"/>
        <family val="1"/>
      </rPr>
      <t xml:space="preserve">D.Poškos–J.Šimkaus–P.Jakubėno ir Žvejų - Ežero gatvių rekonstravimas </t>
    </r>
  </si>
  <si>
    <r>
      <t xml:space="preserve">Siekiama reikšmė </t>
    </r>
    <r>
      <rPr>
        <i/>
        <sz val="12"/>
        <rFont val="Times New Roman"/>
        <family val="1"/>
      </rPr>
      <t>(projektams priskirtų kriterijų reikšmių suma)</t>
    </r>
  </si>
  <si>
    <r>
      <t>Sukurtos arba atnaujintos atviros erdvės miestų vietovėse (m</t>
    </r>
    <r>
      <rPr>
        <vertAlign val="superscript"/>
        <sz val="12"/>
        <rFont val="Times New Roman"/>
        <family val="1"/>
      </rPr>
      <t>2</t>
    </r>
    <r>
      <rPr>
        <sz val="12"/>
        <rFont val="Times New Roman"/>
        <family val="1"/>
      </rPr>
      <t>)</t>
    </r>
  </si>
  <si>
    <r>
      <t>Pastatyti arba atnaujinti viešieji arba komerciniai pastatai miestų vietovėse (m</t>
    </r>
    <r>
      <rPr>
        <vertAlign val="superscript"/>
        <sz val="12"/>
        <rFont val="Times New Roman"/>
        <family val="1"/>
      </rPr>
      <t>2</t>
    </r>
    <r>
      <rPr>
        <sz val="12"/>
        <rFont val="Times New Roman"/>
        <family val="1"/>
      </rPr>
      <t>)</t>
    </r>
  </si>
  <si>
    <r>
      <t>Naujos atviros erdvės vietovėse nuo 1 iki 6 tūkst. gyv. (išskyrus savivaldybių centrus) (m</t>
    </r>
    <r>
      <rPr>
        <vertAlign val="superscript"/>
        <sz val="12"/>
        <rFont val="Times New Roman"/>
        <family val="1"/>
      </rPr>
      <t>2</t>
    </r>
    <r>
      <rPr>
        <sz val="12"/>
        <rFont val="Times New Roman"/>
        <family val="1"/>
      </rPr>
      <t>)</t>
    </r>
  </si>
  <si>
    <t>Miesto viešojo transporto priemonių parko atnaujinimas Panevėžio mieste</t>
  </si>
  <si>
    <t>1.1.2.2.1</t>
  </si>
  <si>
    <t>Mokyklų tinklo efektyvumo didinimas Biržų rajono savivaldybėje</t>
  </si>
  <si>
    <t xml:space="preserve">Biržų rajono savivaldybė </t>
  </si>
  <si>
    <t>1.1.2.2.2</t>
  </si>
  <si>
    <t>Modernių ir saugių mokymosi erdvių pradiniam ugdymui sukūrimas Kupiškio P.Matulionio progimnazijoje</t>
  </si>
  <si>
    <t xml:space="preserve">Kupiškio rajono savivaldybė </t>
  </si>
  <si>
    <t>1.1.2.2.3</t>
  </si>
  <si>
    <t>Panevėžio „Vilties“ progimnazijos vidaus patalpų ir ugdymo aplinkos modernizavimas</t>
  </si>
  <si>
    <t>1.1.2.2.4</t>
  </si>
  <si>
    <t>Mokyklų tinklo efektyvumo didinimas Panevėžio rajono savivaldybėje</t>
  </si>
  <si>
    <t>1.1.2.2.5</t>
  </si>
  <si>
    <t>Pasvalio P. Vileišio  gimnazijos modernizavimas</t>
  </si>
  <si>
    <t>1.1.2.2.6</t>
  </si>
  <si>
    <t>“Ugdymo aplinkos modernizavimas Rokiškio J. Tumo-Vaižganto gimnazijoje bei Rokiškio J. Tūbelio progimnazijoje“</t>
  </si>
  <si>
    <t>P. B. 235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</si>
</sst>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L_t_-;\-* #,##0.00\ _L_t_-;_-* &quot;-&quot;??\ _L_t_-;_-@_-"/>
    <numFmt numFmtId="164" formatCode="##;&quot;&quot;"/>
    <numFmt numFmtId="165" formatCode="#,###;&quot;&quot;"/>
    <numFmt numFmtId="166" formatCode="#,###.00;&quot;&quot;"/>
    <numFmt numFmtId="167" formatCode="#,##0.000"/>
    <numFmt numFmtId="168" formatCode="#,##0.0"/>
    <numFmt numFmtId="169" formatCode="0.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2"/>
      <name val="Times New Roman"/>
      <family val="1"/>
    </font>
    <font>
      <sz val="11"/>
      <name val="Calibri"/>
      <family val="2"/>
      <scheme val="minor"/>
    </font>
    <font>
      <sz val="9"/>
      <name val="Times New Roman"/>
      <family val="1"/>
    </font>
    <font>
      <sz val="10"/>
      <name val="Times New Roman"/>
      <family val="1"/>
    </font>
    <font>
      <i/>
      <sz val="10"/>
      <name val="Times New Roman"/>
      <family val="1"/>
    </font>
    <font>
      <sz val="8"/>
      <name val="Times New Roman"/>
      <family val="1"/>
    </font>
    <font>
      <sz val="12"/>
      <name val="Times New Roman"/>
      <family val="1"/>
      <charset val="186"/>
    </font>
    <font>
      <sz val="12"/>
      <name val="Calibri"/>
      <family val="2"/>
      <scheme val="minor"/>
    </font>
    <font>
      <b/>
      <sz val="12"/>
      <name val="Times New Roman"/>
      <family val="1"/>
    </font>
    <font>
      <b/>
      <i/>
      <sz val="12"/>
      <name val="Times New Roman"/>
      <family val="1"/>
    </font>
    <font>
      <sz val="12"/>
      <name val="Times New Roman"/>
      <family val="1"/>
      <charset val="1"/>
    </font>
    <font>
      <sz val="11"/>
      <name val="Times New Roman"/>
      <family val="1"/>
    </font>
    <font>
      <sz val="11"/>
      <color indexed="8"/>
      <name val="Calibri"/>
      <family val="2"/>
      <charset val="186"/>
    </font>
    <font>
      <i/>
      <sz val="12"/>
      <name val="Times New Roman"/>
      <family val="1"/>
    </font>
    <font>
      <sz val="11"/>
      <name val="Times New Roman"/>
      <family val="1"/>
      <charset val="186"/>
    </font>
    <font>
      <sz val="11"/>
      <name val="Times New Roman"/>
      <family val="1"/>
      <charset val="1"/>
    </font>
    <font>
      <b/>
      <sz val="10"/>
      <name val="Times New Roman"/>
      <family val="1"/>
    </font>
    <font>
      <b/>
      <i/>
      <sz val="10"/>
      <name val="Times New Roman"/>
      <family val="1"/>
    </font>
    <font>
      <sz val="12"/>
      <name val="Calibri"/>
      <family val="2"/>
      <charset val="186"/>
    </font>
    <font>
      <sz val="11"/>
      <name val="Calibri"/>
      <family val="2"/>
    </font>
    <font>
      <sz val="11"/>
      <name val="Calibri"/>
      <family val="2"/>
      <charset val="186"/>
    </font>
    <font>
      <vertAlign val="superscript"/>
      <sz val="12"/>
      <name val="Times New Roman"/>
      <family val="1"/>
    </font>
    <font>
      <sz val="12"/>
      <name val="Calibri"/>
      <family val="2"/>
      <charset val="186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4" fillId="0" borderId="0"/>
    <xf numFmtId="0" fontId="14" fillId="0" borderId="0"/>
    <xf numFmtId="0" fontId="1" fillId="0" borderId="0"/>
  </cellStyleXfs>
  <cellXfs count="505">
    <xf numFmtId="0" fontId="0" fillId="0" borderId="0" xfId="0"/>
    <xf numFmtId="0" fontId="2" fillId="0" borderId="1" xfId="0" applyFont="1" applyFill="1" applyBorder="1" applyAlignment="1">
      <alignment vertical="top"/>
    </xf>
    <xf numFmtId="0" fontId="2" fillId="0" borderId="1" xfId="0" applyFont="1" applyFill="1" applyBorder="1" applyAlignment="1">
      <alignment vertical="top" wrapText="1"/>
    </xf>
    <xf numFmtId="0" fontId="2" fillId="0" borderId="3" xfId="0" applyFont="1" applyFill="1" applyBorder="1" applyAlignment="1">
      <alignment vertical="top"/>
    </xf>
    <xf numFmtId="0" fontId="2" fillId="0" borderId="9" xfId="0" applyFont="1" applyFill="1" applyBorder="1" applyAlignment="1">
      <alignment vertical="top"/>
    </xf>
    <xf numFmtId="0" fontId="2" fillId="0" borderId="1" xfId="0" applyFont="1" applyFill="1" applyBorder="1" applyAlignment="1">
      <alignment wrapText="1"/>
    </xf>
    <xf numFmtId="0" fontId="2" fillId="0" borderId="2" xfId="0" applyFont="1" applyFill="1" applyBorder="1" applyAlignment="1">
      <alignment vertical="top"/>
    </xf>
    <xf numFmtId="0" fontId="2" fillId="0" borderId="0" xfId="0" applyFont="1" applyFill="1" applyAlignment="1">
      <alignment vertical="top"/>
    </xf>
    <xf numFmtId="0" fontId="3" fillId="0" borderId="0" xfId="0" applyFont="1" applyFill="1" applyAlignment="1">
      <alignment vertical="top"/>
    </xf>
    <xf numFmtId="0" fontId="2" fillId="0" borderId="9" xfId="0" applyFont="1" applyFill="1" applyBorder="1" applyAlignment="1">
      <alignment vertical="top" wrapText="1"/>
    </xf>
    <xf numFmtId="0" fontId="2" fillId="0" borderId="3" xfId="0" applyFont="1" applyFill="1" applyBorder="1" applyAlignment="1">
      <alignment vertical="top" wrapText="1"/>
    </xf>
    <xf numFmtId="0" fontId="8" fillId="0" borderId="1" xfId="0" applyFont="1" applyFill="1" applyBorder="1" applyAlignment="1">
      <alignment vertical="top" wrapText="1"/>
    </xf>
    <xf numFmtId="0" fontId="2" fillId="0" borderId="2" xfId="0" applyFont="1" applyFill="1" applyBorder="1" applyAlignment="1">
      <alignment vertical="top" wrapText="1"/>
    </xf>
    <xf numFmtId="0" fontId="2" fillId="0" borderId="18" xfId="0" applyFont="1" applyFill="1" applyBorder="1" applyAlignment="1">
      <alignment vertical="top"/>
    </xf>
    <xf numFmtId="0" fontId="2" fillId="0" borderId="18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left" vertical="top"/>
    </xf>
    <xf numFmtId="0" fontId="8" fillId="0" borderId="1" xfId="0" applyFont="1" applyFill="1" applyBorder="1" applyAlignment="1">
      <alignment vertical="top"/>
    </xf>
    <xf numFmtId="0" fontId="2" fillId="0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vertical="top"/>
    </xf>
    <xf numFmtId="164" fontId="8" fillId="0" borderId="9" xfId="0" applyNumberFormat="1" applyFont="1" applyFill="1" applyBorder="1" applyAlignment="1">
      <alignment vertical="top"/>
    </xf>
    <xf numFmtId="4" fontId="3" fillId="0" borderId="0" xfId="0" applyNumberFormat="1" applyFont="1" applyFill="1"/>
    <xf numFmtId="0" fontId="3" fillId="0" borderId="0" xfId="0" applyFont="1" applyFill="1"/>
    <xf numFmtId="164" fontId="2" fillId="0" borderId="1" xfId="0" applyNumberFormat="1" applyFont="1" applyFill="1" applyBorder="1" applyAlignment="1">
      <alignment horizontal="center" vertical="top"/>
    </xf>
    <xf numFmtId="164" fontId="2" fillId="0" borderId="1" xfId="0" applyNumberFormat="1" applyFont="1" applyFill="1" applyBorder="1" applyAlignment="1">
      <alignment vertical="top"/>
    </xf>
    <xf numFmtId="0" fontId="2" fillId="0" borderId="0" xfId="0" applyFont="1" applyFill="1"/>
    <xf numFmtId="0" fontId="8" fillId="0" borderId="1" xfId="0" applyFont="1" applyFill="1" applyBorder="1" applyAlignment="1">
      <alignment horizontal="left" vertical="top"/>
    </xf>
    <xf numFmtId="0" fontId="12" fillId="0" borderId="5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vertical="top" wrapText="1"/>
    </xf>
    <xf numFmtId="0" fontId="12" fillId="0" borderId="5" xfId="0" applyFont="1" applyFill="1" applyBorder="1" applyAlignment="1">
      <alignment vertical="top" wrapText="1"/>
    </xf>
    <xf numFmtId="0" fontId="2" fillId="0" borderId="5" xfId="0" applyFont="1" applyFill="1" applyBorder="1" applyAlignment="1">
      <alignment vertical="top" wrapText="1"/>
    </xf>
    <xf numFmtId="0" fontId="12" fillId="0" borderId="6" xfId="0" applyFont="1" applyFill="1" applyBorder="1" applyAlignment="1">
      <alignment vertical="top" wrapText="1"/>
    </xf>
    <xf numFmtId="0" fontId="12" fillId="0" borderId="30" xfId="1" applyFont="1" applyFill="1" applyBorder="1" applyAlignment="1">
      <alignment vertical="top"/>
    </xf>
    <xf numFmtId="0" fontId="12" fillId="0" borderId="31" xfId="1" applyFont="1" applyFill="1" applyBorder="1" applyAlignment="1">
      <alignment vertical="top" wrapText="1"/>
    </xf>
    <xf numFmtId="164" fontId="8" fillId="0" borderId="1" xfId="0" applyNumberFormat="1" applyFont="1" applyFill="1" applyBorder="1" applyAlignment="1">
      <alignment horizontal="left" vertical="top" wrapText="1"/>
    </xf>
    <xf numFmtId="164" fontId="2" fillId="0" borderId="1" xfId="0" applyNumberFormat="1" applyFont="1" applyFill="1" applyBorder="1" applyAlignment="1">
      <alignment vertical="top" wrapText="1"/>
    </xf>
    <xf numFmtId="0" fontId="12" fillId="0" borderId="32" xfId="1" applyFont="1" applyFill="1" applyBorder="1" applyAlignment="1">
      <alignment vertical="top"/>
    </xf>
    <xf numFmtId="0" fontId="12" fillId="0" borderId="33" xfId="1" applyFont="1" applyFill="1" applyBorder="1" applyAlignment="1">
      <alignment vertical="top" wrapText="1"/>
    </xf>
    <xf numFmtId="164" fontId="2" fillId="0" borderId="3" xfId="0" applyNumberFormat="1" applyFont="1" applyFill="1" applyBorder="1" applyAlignment="1">
      <alignment vertical="top"/>
    </xf>
    <xf numFmtId="0" fontId="2" fillId="0" borderId="1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  <xf numFmtId="164" fontId="8" fillId="0" borderId="1" xfId="0" applyNumberFormat="1" applyFont="1" applyFill="1" applyBorder="1" applyAlignment="1">
      <alignment horizontal="left" vertical="top"/>
    </xf>
    <xf numFmtId="0" fontId="2" fillId="0" borderId="0" xfId="0" applyFont="1" applyFill="1" applyAlignment="1">
      <alignment vertical="top" wrapText="1"/>
    </xf>
    <xf numFmtId="0" fontId="2" fillId="0" borderId="2" xfId="0" applyFont="1" applyFill="1" applyBorder="1" applyAlignment="1">
      <alignment vertical="center" wrapText="1"/>
    </xf>
    <xf numFmtId="0" fontId="5" fillId="0" borderId="24" xfId="0" applyFont="1" applyFill="1" applyBorder="1" applyAlignment="1">
      <alignment vertical="center" wrapText="1"/>
    </xf>
    <xf numFmtId="4" fontId="3" fillId="0" borderId="0" xfId="0" applyNumberFormat="1" applyFont="1" applyFill="1" applyAlignment="1">
      <alignment wrapText="1"/>
    </xf>
    <xf numFmtId="164" fontId="2" fillId="0" borderId="1" xfId="0" applyNumberFormat="1" applyFont="1" applyFill="1" applyBorder="1" applyAlignment="1">
      <alignment horizontal="left" vertical="top" wrapText="1"/>
    </xf>
    <xf numFmtId="164" fontId="2" fillId="0" borderId="2" xfId="0" applyNumberFormat="1" applyFont="1" applyFill="1" applyBorder="1" applyAlignment="1">
      <alignment vertical="top"/>
    </xf>
    <xf numFmtId="164" fontId="2" fillId="0" borderId="1" xfId="0" applyNumberFormat="1" applyFont="1" applyFill="1" applyBorder="1" applyAlignment="1">
      <alignment horizontal="left" vertical="top"/>
    </xf>
    <xf numFmtId="164" fontId="8" fillId="0" borderId="2" xfId="0" applyNumberFormat="1" applyFont="1" applyFill="1" applyBorder="1" applyAlignment="1">
      <alignment vertical="top"/>
    </xf>
    <xf numFmtId="164" fontId="8" fillId="0" borderId="1" xfId="2" applyNumberFormat="1" applyFont="1" applyFill="1" applyBorder="1" applyAlignment="1">
      <alignment horizontal="left" vertical="top" wrapText="1"/>
    </xf>
    <xf numFmtId="0" fontId="9" fillId="0" borderId="0" xfId="0" applyFont="1" applyFill="1" applyAlignment="1">
      <alignment vertical="top"/>
    </xf>
    <xf numFmtId="0" fontId="12" fillId="0" borderId="31" xfId="1" applyFont="1" applyFill="1" applyBorder="1" applyAlignment="1">
      <alignment horizontal="left" vertical="top"/>
    </xf>
    <xf numFmtId="0" fontId="2" fillId="0" borderId="4" xfId="0" applyFont="1" applyFill="1" applyBorder="1" applyAlignment="1">
      <alignment vertical="top"/>
    </xf>
    <xf numFmtId="164" fontId="8" fillId="0" borderId="5" xfId="0" applyNumberFormat="1" applyFont="1" applyFill="1" applyBorder="1" applyAlignment="1">
      <alignment horizontal="left" vertical="top" wrapText="1"/>
    </xf>
    <xf numFmtId="164" fontId="2" fillId="0" borderId="5" xfId="0" applyNumberFormat="1" applyFont="1" applyFill="1" applyBorder="1" applyAlignment="1">
      <alignment horizontal="left" vertical="top"/>
    </xf>
    <xf numFmtId="0" fontId="8" fillId="0" borderId="5" xfId="0" applyFont="1" applyFill="1" applyBorder="1" applyAlignment="1">
      <alignment vertical="top" wrapText="1"/>
    </xf>
    <xf numFmtId="0" fontId="8" fillId="0" borderId="5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vertical="top" wrapText="1" shrinkToFit="1"/>
    </xf>
    <xf numFmtId="164" fontId="8" fillId="0" borderId="3" xfId="0" applyNumberFormat="1" applyFont="1" applyFill="1" applyBorder="1" applyAlignment="1">
      <alignment vertical="top"/>
    </xf>
    <xf numFmtId="0" fontId="8" fillId="0" borderId="18" xfId="0" applyFont="1" applyFill="1" applyBorder="1" applyAlignment="1">
      <alignment vertical="top"/>
    </xf>
    <xf numFmtId="164" fontId="2" fillId="0" borderId="9" xfId="0" applyNumberFormat="1" applyFont="1" applyFill="1" applyBorder="1" applyAlignment="1">
      <alignment vertical="top"/>
    </xf>
    <xf numFmtId="0" fontId="2" fillId="0" borderId="18" xfId="0" applyFont="1" applyFill="1" applyBorder="1" applyAlignment="1">
      <alignment horizontal="center" vertical="top"/>
    </xf>
    <xf numFmtId="0" fontId="8" fillId="0" borderId="18" xfId="0" applyFont="1" applyFill="1" applyBorder="1" applyAlignment="1">
      <alignment vertical="top" wrapText="1"/>
    </xf>
    <xf numFmtId="164" fontId="8" fillId="0" borderId="1" xfId="0" applyNumberFormat="1" applyFont="1" applyFill="1" applyBorder="1" applyAlignment="1">
      <alignment vertical="top" wrapText="1"/>
    </xf>
    <xf numFmtId="0" fontId="16" fillId="0" borderId="3" xfId="0" applyFont="1" applyFill="1" applyBorder="1" applyAlignment="1">
      <alignment vertical="top" wrapText="1" shrinkToFit="1"/>
    </xf>
    <xf numFmtId="0" fontId="2" fillId="0" borderId="28" xfId="0" applyFont="1" applyFill="1" applyBorder="1" applyAlignment="1">
      <alignment vertical="top"/>
    </xf>
    <xf numFmtId="0" fontId="8" fillId="0" borderId="35" xfId="0" applyFont="1" applyFill="1" applyBorder="1" applyAlignment="1">
      <alignment vertical="top" wrapText="1"/>
    </xf>
    <xf numFmtId="164" fontId="2" fillId="0" borderId="35" xfId="0" applyNumberFormat="1" applyFont="1" applyFill="1" applyBorder="1" applyAlignment="1">
      <alignment horizontal="left" vertical="top" wrapText="1"/>
    </xf>
    <xf numFmtId="0" fontId="2" fillId="0" borderId="35" xfId="0" applyFont="1" applyFill="1" applyBorder="1" applyAlignment="1">
      <alignment horizontal="left" vertical="top" wrapText="1"/>
    </xf>
    <xf numFmtId="0" fontId="2" fillId="0" borderId="35" xfId="0" applyFont="1" applyFill="1" applyBorder="1" applyAlignment="1">
      <alignment vertical="top"/>
    </xf>
    <xf numFmtId="0" fontId="2" fillId="0" borderId="35" xfId="0" applyFont="1" applyFill="1" applyBorder="1" applyAlignment="1">
      <alignment horizontal="left" vertical="top"/>
    </xf>
    <xf numFmtId="0" fontId="2" fillId="0" borderId="37" xfId="0" applyFont="1" applyFill="1" applyBorder="1" applyAlignment="1">
      <alignment vertical="top"/>
    </xf>
    <xf numFmtId="0" fontId="2" fillId="0" borderId="35" xfId="0" applyFont="1" applyFill="1" applyBorder="1" applyAlignment="1">
      <alignment vertical="top" wrapText="1"/>
    </xf>
    <xf numFmtId="0" fontId="12" fillId="0" borderId="30" xfId="1" applyFont="1" applyFill="1" applyBorder="1" applyAlignment="1">
      <alignment vertical="top" wrapText="1"/>
    </xf>
    <xf numFmtId="0" fontId="17" fillId="0" borderId="34" xfId="1" applyFont="1" applyFill="1" applyBorder="1" applyAlignment="1">
      <alignment vertical="top"/>
    </xf>
    <xf numFmtId="0" fontId="17" fillId="0" borderId="31" xfId="1" applyFont="1" applyFill="1" applyBorder="1" applyAlignment="1">
      <alignment vertical="top" wrapText="1"/>
    </xf>
    <xf numFmtId="0" fontId="17" fillId="0" borderId="31" xfId="1" applyFont="1" applyFill="1" applyBorder="1" applyAlignment="1">
      <alignment vertical="top"/>
    </xf>
    <xf numFmtId="0" fontId="17" fillId="0" borderId="32" xfId="1" applyFont="1" applyFill="1" applyBorder="1" applyAlignment="1">
      <alignment vertical="top" wrapText="1"/>
    </xf>
    <xf numFmtId="0" fontId="17" fillId="0" borderId="34" xfId="1" applyFont="1" applyFill="1" applyBorder="1" applyAlignment="1">
      <alignment vertical="top" wrapText="1"/>
    </xf>
    <xf numFmtId="0" fontId="13" fillId="0" borderId="18" xfId="0" applyFont="1" applyFill="1" applyBorder="1" applyAlignment="1">
      <alignment vertical="top" wrapText="1"/>
    </xf>
    <xf numFmtId="0" fontId="13" fillId="0" borderId="1" xfId="0" applyFont="1" applyFill="1" applyBorder="1" applyAlignment="1">
      <alignment vertical="top"/>
    </xf>
    <xf numFmtId="0" fontId="13" fillId="0" borderId="3" xfId="0" applyFont="1" applyFill="1" applyBorder="1" applyAlignment="1">
      <alignment vertical="top"/>
    </xf>
    <xf numFmtId="164" fontId="8" fillId="0" borderId="5" xfId="0" applyNumberFormat="1" applyFont="1" applyFill="1" applyBorder="1" applyAlignment="1">
      <alignment vertical="top" wrapText="1"/>
    </xf>
    <xf numFmtId="164" fontId="2" fillId="0" borderId="5" xfId="0" applyNumberFormat="1" applyFont="1" applyFill="1" applyBorder="1" applyAlignment="1">
      <alignment vertical="top" wrapText="1"/>
    </xf>
    <xf numFmtId="164" fontId="2" fillId="0" borderId="10" xfId="0" applyNumberFormat="1" applyFont="1" applyFill="1" applyBorder="1" applyAlignment="1">
      <alignment vertical="top"/>
    </xf>
    <xf numFmtId="164" fontId="2" fillId="0" borderId="4" xfId="0" applyNumberFormat="1" applyFont="1" applyFill="1" applyBorder="1" applyAlignment="1">
      <alignment vertical="top"/>
    </xf>
    <xf numFmtId="164" fontId="2" fillId="0" borderId="6" xfId="0" applyNumberFormat="1" applyFont="1" applyFill="1" applyBorder="1" applyAlignment="1">
      <alignment vertical="top"/>
    </xf>
    <xf numFmtId="0" fontId="2" fillId="0" borderId="26" xfId="0" applyFont="1" applyFill="1" applyBorder="1" applyAlignment="1">
      <alignment vertical="top"/>
    </xf>
    <xf numFmtId="0" fontId="2" fillId="0" borderId="5" xfId="0" applyFont="1" applyFill="1" applyBorder="1" applyAlignment="1">
      <alignment vertical="top"/>
    </xf>
    <xf numFmtId="0" fontId="2" fillId="0" borderId="6" xfId="0" applyFont="1" applyFill="1" applyBorder="1" applyAlignment="1">
      <alignment vertical="top"/>
    </xf>
    <xf numFmtId="4" fontId="2" fillId="0" borderId="3" xfId="0" applyNumberFormat="1" applyFont="1" applyFill="1" applyBorder="1" applyAlignment="1">
      <alignment horizontal="right" wrapText="1"/>
    </xf>
    <xf numFmtId="0" fontId="2" fillId="0" borderId="0" xfId="0" applyFont="1" applyFill="1" applyBorder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wrapText="1"/>
    </xf>
    <xf numFmtId="3" fontId="2" fillId="0" borderId="0" xfId="0" applyNumberFormat="1" applyFont="1" applyFill="1" applyAlignment="1">
      <alignment horizontal="right"/>
    </xf>
    <xf numFmtId="0" fontId="5" fillId="0" borderId="21" xfId="0" applyFont="1" applyFill="1" applyBorder="1" applyAlignment="1">
      <alignment vertical="center" wrapText="1"/>
    </xf>
    <xf numFmtId="4" fontId="5" fillId="0" borderId="24" xfId="0" applyNumberFormat="1" applyFont="1" applyFill="1" applyBorder="1" applyAlignment="1">
      <alignment vertical="center" wrapText="1"/>
    </xf>
    <xf numFmtId="4" fontId="3" fillId="0" borderId="0" xfId="0" applyNumberFormat="1" applyFont="1" applyFill="1" applyAlignment="1">
      <alignment vertical="center" wrapText="1"/>
    </xf>
    <xf numFmtId="4" fontId="5" fillId="0" borderId="24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top"/>
    </xf>
    <xf numFmtId="0" fontId="2" fillId="2" borderId="1" xfId="0" applyFont="1" applyFill="1" applyBorder="1" applyAlignment="1">
      <alignment horizontal="left" vertical="top"/>
    </xf>
    <xf numFmtId="0" fontId="2" fillId="3" borderId="2" xfId="0" applyFont="1" applyFill="1" applyBorder="1" applyAlignment="1">
      <alignment vertical="top"/>
    </xf>
    <xf numFmtId="0" fontId="2" fillId="3" borderId="1" xfId="0" applyFont="1" applyFill="1" applyBorder="1" applyAlignment="1">
      <alignment horizontal="left" vertical="top"/>
    </xf>
    <xf numFmtId="0" fontId="2" fillId="4" borderId="2" xfId="0" applyFont="1" applyFill="1" applyBorder="1" applyAlignment="1">
      <alignment vertical="top"/>
    </xf>
    <xf numFmtId="0" fontId="2" fillId="4" borderId="1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vertical="top" wrapText="1"/>
    </xf>
    <xf numFmtId="0" fontId="2" fillId="3" borderId="1" xfId="0" applyFont="1" applyFill="1" applyBorder="1" applyAlignment="1">
      <alignment vertical="top"/>
    </xf>
    <xf numFmtId="0" fontId="2" fillId="3" borderId="9" xfId="0" applyFont="1" applyFill="1" applyBorder="1" applyAlignment="1">
      <alignment vertical="top"/>
    </xf>
    <xf numFmtId="0" fontId="2" fillId="3" borderId="3" xfId="0" applyFont="1" applyFill="1" applyBorder="1" applyAlignment="1">
      <alignment vertical="top"/>
    </xf>
    <xf numFmtId="0" fontId="2" fillId="3" borderId="18" xfId="0" applyFont="1" applyFill="1" applyBorder="1" applyAlignment="1">
      <alignment vertical="top"/>
    </xf>
    <xf numFmtId="0" fontId="5" fillId="4" borderId="16" xfId="0" applyFont="1" applyFill="1" applyBorder="1" applyAlignment="1">
      <alignment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vertical="center" wrapText="1"/>
    </xf>
    <xf numFmtId="0" fontId="18" fillId="4" borderId="24" xfId="0" applyFont="1" applyFill="1" applyBorder="1" applyAlignment="1">
      <alignment vertical="center" wrapText="1"/>
    </xf>
    <xf numFmtId="4" fontId="18" fillId="4" borderId="24" xfId="0" applyNumberFormat="1" applyFont="1" applyFill="1" applyBorder="1" applyAlignment="1">
      <alignment vertical="center" wrapText="1"/>
    </xf>
    <xf numFmtId="0" fontId="5" fillId="3" borderId="24" xfId="0" applyFont="1" applyFill="1" applyBorder="1" applyAlignment="1">
      <alignment vertical="center" wrapText="1"/>
    </xf>
    <xf numFmtId="4" fontId="7" fillId="3" borderId="24" xfId="0" applyNumberFormat="1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vertical="center" wrapText="1"/>
    </xf>
    <xf numFmtId="4" fontId="7" fillId="2" borderId="24" xfId="0" applyNumberFormat="1" applyFont="1" applyFill="1" applyBorder="1" applyAlignment="1">
      <alignment horizontal="center" vertical="center" wrapText="1"/>
    </xf>
    <xf numFmtId="0" fontId="5" fillId="4" borderId="24" xfId="0" applyFont="1" applyFill="1" applyBorder="1" applyAlignment="1">
      <alignment vertical="center" wrapText="1"/>
    </xf>
    <xf numFmtId="0" fontId="3" fillId="4" borderId="25" xfId="0" applyFont="1" applyFill="1" applyBorder="1" applyAlignment="1">
      <alignment vertical="center" wrapText="1"/>
    </xf>
    <xf numFmtId="4" fontId="18" fillId="4" borderId="24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/>
    </xf>
    <xf numFmtId="0" fontId="2" fillId="2" borderId="9" xfId="0" applyFont="1" applyFill="1" applyBorder="1" applyAlignment="1">
      <alignment vertical="top"/>
    </xf>
    <xf numFmtId="0" fontId="2" fillId="2" borderId="3" xfId="0" applyFont="1" applyFill="1" applyBorder="1" applyAlignment="1">
      <alignment vertical="top"/>
    </xf>
    <xf numFmtId="0" fontId="2" fillId="2" borderId="18" xfId="0" applyFont="1" applyFill="1" applyBorder="1" applyAlignment="1">
      <alignment vertical="top"/>
    </xf>
    <xf numFmtId="0" fontId="10" fillId="4" borderId="1" xfId="0" applyFont="1" applyFill="1" applyBorder="1" applyAlignment="1">
      <alignment vertical="top" wrapText="1"/>
    </xf>
    <xf numFmtId="0" fontId="2" fillId="4" borderId="1" xfId="0" applyFont="1" applyFill="1" applyBorder="1" applyAlignment="1">
      <alignment vertical="top"/>
    </xf>
    <xf numFmtId="0" fontId="2" fillId="4" borderId="9" xfId="0" applyFont="1" applyFill="1" applyBorder="1" applyAlignment="1">
      <alignment vertical="top"/>
    </xf>
    <xf numFmtId="0" fontId="2" fillId="4" borderId="3" xfId="0" applyFont="1" applyFill="1" applyBorder="1" applyAlignment="1">
      <alignment vertical="top"/>
    </xf>
    <xf numFmtId="0" fontId="2" fillId="4" borderId="18" xfId="0" applyFont="1" applyFill="1" applyBorder="1" applyAlignment="1">
      <alignment vertical="top"/>
    </xf>
    <xf numFmtId="0" fontId="19" fillId="2" borderId="24" xfId="0" applyFont="1" applyFill="1" applyBorder="1" applyAlignment="1">
      <alignment vertical="center" wrapText="1"/>
    </xf>
    <xf numFmtId="0" fontId="4" fillId="4" borderId="21" xfId="0" applyFont="1" applyFill="1" applyBorder="1" applyAlignment="1">
      <alignment vertical="center" wrapText="1"/>
    </xf>
    <xf numFmtId="4" fontId="7" fillId="4" borderId="24" xfId="0" applyNumberFormat="1" applyFont="1" applyFill="1" applyBorder="1" applyAlignment="1">
      <alignment horizontal="center" vertical="center" wrapText="1"/>
    </xf>
    <xf numFmtId="0" fontId="18" fillId="2" borderId="24" xfId="0" applyFont="1" applyFill="1" applyBorder="1" applyAlignment="1">
      <alignment vertical="center" wrapText="1"/>
    </xf>
    <xf numFmtId="0" fontId="12" fillId="0" borderId="1" xfId="1" applyFont="1" applyFill="1" applyBorder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/>
    </xf>
    <xf numFmtId="0" fontId="2" fillId="0" borderId="1" xfId="0" applyNumberFormat="1" applyFont="1" applyFill="1" applyBorder="1" applyAlignment="1">
      <alignment vertical="top" wrapText="1"/>
    </xf>
    <xf numFmtId="0" fontId="12" fillId="0" borderId="31" xfId="1" applyFont="1" applyFill="1" applyBorder="1" applyAlignment="1">
      <alignment vertical="top"/>
    </xf>
    <xf numFmtId="0" fontId="5" fillId="3" borderId="16" xfId="0" applyFont="1" applyFill="1" applyBorder="1" applyAlignment="1">
      <alignment vertical="center" wrapText="1"/>
    </xf>
    <xf numFmtId="0" fontId="5" fillId="3" borderId="17" xfId="0" applyFont="1" applyFill="1" applyBorder="1" applyAlignment="1">
      <alignment vertical="center" wrapText="1"/>
    </xf>
    <xf numFmtId="0" fontId="2" fillId="0" borderId="43" xfId="0" applyFont="1" applyFill="1" applyBorder="1" applyAlignment="1">
      <alignment vertical="top"/>
    </xf>
    <xf numFmtId="0" fontId="2" fillId="0" borderId="44" xfId="0" applyFont="1" applyFill="1" applyBorder="1" applyAlignment="1">
      <alignment vertical="top"/>
    </xf>
    <xf numFmtId="0" fontId="2" fillId="0" borderId="1" xfId="0" applyFont="1" applyFill="1" applyBorder="1" applyAlignment="1">
      <alignment vertical="center"/>
    </xf>
    <xf numFmtId="0" fontId="2" fillId="0" borderId="13" xfId="0" applyFont="1" applyFill="1" applyBorder="1" applyAlignment="1">
      <alignment vertical="center"/>
    </xf>
    <xf numFmtId="0" fontId="2" fillId="0" borderId="14" xfId="0" applyFont="1" applyFill="1" applyBorder="1" applyAlignment="1">
      <alignment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right" vertical="center"/>
    </xf>
    <xf numFmtId="0" fontId="2" fillId="0" borderId="4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/>
    </xf>
    <xf numFmtId="0" fontId="2" fillId="0" borderId="6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vertical="center" wrapText="1"/>
    </xf>
    <xf numFmtId="3" fontId="2" fillId="0" borderId="3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3" fontId="2" fillId="0" borderId="46" xfId="0" applyNumberFormat="1" applyFont="1" applyFill="1" applyBorder="1" applyAlignment="1">
      <alignment horizontal="center" vertical="center" wrapText="1"/>
    </xf>
    <xf numFmtId="3" fontId="2" fillId="0" borderId="3" xfId="0" applyNumberFormat="1" applyFont="1" applyFill="1" applyBorder="1" applyAlignment="1">
      <alignment horizontal="center"/>
    </xf>
    <xf numFmtId="4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center" vertical="top"/>
    </xf>
    <xf numFmtId="49" fontId="2" fillId="0" borderId="3" xfId="0" applyNumberFormat="1" applyFont="1" applyFill="1" applyBorder="1" applyAlignment="1">
      <alignment horizontal="center" vertical="top"/>
    </xf>
    <xf numFmtId="4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center" vertical="top" wrapText="1"/>
    </xf>
    <xf numFmtId="49" fontId="2" fillId="0" borderId="3" xfId="0" applyNumberFormat="1" applyFont="1" applyFill="1" applyBorder="1" applyAlignment="1">
      <alignment horizontal="center" vertical="top" wrapText="1"/>
    </xf>
    <xf numFmtId="14" fontId="2" fillId="0" borderId="1" xfId="0" applyNumberFormat="1" applyFont="1" applyFill="1" applyBorder="1" applyAlignment="1">
      <alignment horizontal="center" vertical="top" wrapText="1"/>
    </xf>
    <xf numFmtId="166" fontId="2" fillId="0" borderId="1" xfId="0" applyNumberFormat="1" applyFont="1" applyFill="1" applyBorder="1" applyAlignment="1">
      <alignment horizontal="center" vertical="top"/>
    </xf>
    <xf numFmtId="164" fontId="2" fillId="0" borderId="3" xfId="0" applyNumberFormat="1" applyFont="1" applyFill="1" applyBorder="1" applyAlignment="1">
      <alignment horizontal="center" vertical="top"/>
    </xf>
    <xf numFmtId="14" fontId="2" fillId="0" borderId="1" xfId="0" applyNumberFormat="1" applyFont="1" applyFill="1" applyBorder="1" applyAlignment="1">
      <alignment horizontal="center" vertical="top"/>
    </xf>
    <xf numFmtId="0" fontId="2" fillId="0" borderId="3" xfId="0" applyFont="1" applyFill="1" applyBorder="1" applyAlignment="1">
      <alignment horizontal="center" vertical="top"/>
    </xf>
    <xf numFmtId="165" fontId="2" fillId="0" borderId="1" xfId="0" applyNumberFormat="1" applyFont="1" applyFill="1" applyBorder="1" applyAlignment="1">
      <alignment horizontal="center" vertical="top"/>
    </xf>
    <xf numFmtId="164" fontId="2" fillId="0" borderId="18" xfId="0" applyNumberFormat="1" applyFont="1" applyFill="1" applyBorder="1" applyAlignment="1">
      <alignment horizontal="left" vertical="top"/>
    </xf>
    <xf numFmtId="164" fontId="2" fillId="0" borderId="18" xfId="0" applyNumberFormat="1" applyFont="1" applyFill="1" applyBorder="1" applyAlignment="1">
      <alignment vertical="top"/>
    </xf>
    <xf numFmtId="164" fontId="8" fillId="0" borderId="3" xfId="0" applyNumberFormat="1" applyFont="1" applyFill="1" applyBorder="1" applyAlignment="1">
      <alignment horizontal="left" vertical="top" wrapText="1"/>
    </xf>
    <xf numFmtId="164" fontId="2" fillId="0" borderId="9" xfId="0" applyNumberFormat="1" applyFont="1" applyFill="1" applyBorder="1" applyAlignment="1">
      <alignment horizontal="center" vertical="top"/>
    </xf>
    <xf numFmtId="0" fontId="2" fillId="4" borderId="47" xfId="0" applyFont="1" applyFill="1" applyBorder="1" applyAlignment="1">
      <alignment vertical="top"/>
    </xf>
    <xf numFmtId="0" fontId="3" fillId="0" borderId="0" xfId="0" applyFont="1" applyFill="1" applyBorder="1" applyAlignment="1">
      <alignment vertical="top"/>
    </xf>
    <xf numFmtId="0" fontId="2" fillId="4" borderId="22" xfId="0" applyFont="1" applyFill="1" applyBorder="1" applyAlignment="1">
      <alignment vertical="top"/>
    </xf>
    <xf numFmtId="164" fontId="8" fillId="0" borderId="18" xfId="0" applyNumberFormat="1" applyFont="1" applyFill="1" applyBorder="1" applyAlignment="1">
      <alignment vertical="top"/>
    </xf>
    <xf numFmtId="164" fontId="8" fillId="0" borderId="3" xfId="0" applyNumberFormat="1" applyFont="1" applyFill="1" applyBorder="1" applyAlignment="1">
      <alignment horizontal="left" vertical="top"/>
    </xf>
    <xf numFmtId="0" fontId="2" fillId="0" borderId="18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  <xf numFmtId="0" fontId="8" fillId="0" borderId="3" xfId="0" applyFont="1" applyFill="1" applyBorder="1" applyAlignment="1">
      <alignment vertical="top"/>
    </xf>
    <xf numFmtId="0" fontId="8" fillId="0" borderId="26" xfId="0" applyFont="1" applyFill="1" applyBorder="1" applyAlignment="1">
      <alignment vertical="top" wrapText="1"/>
    </xf>
    <xf numFmtId="0" fontId="8" fillId="0" borderId="6" xfId="0" applyFont="1" applyFill="1" applyBorder="1" applyAlignment="1">
      <alignment vertical="top" wrapText="1"/>
    </xf>
    <xf numFmtId="0" fontId="2" fillId="0" borderId="1" xfId="0" applyNumberFormat="1" applyFont="1" applyFill="1" applyBorder="1" applyAlignment="1">
      <alignment vertical="top"/>
    </xf>
    <xf numFmtId="0" fontId="4" fillId="3" borderId="21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169" fontId="2" fillId="0" borderId="1" xfId="0" applyNumberFormat="1" applyFont="1" applyFill="1" applyBorder="1" applyAlignment="1">
      <alignment vertical="top"/>
    </xf>
    <xf numFmtId="167" fontId="2" fillId="0" borderId="3" xfId="0" applyNumberFormat="1" applyFont="1" applyFill="1" applyBorder="1" applyAlignment="1">
      <alignment horizontal="center" vertical="center" wrapText="1"/>
    </xf>
    <xf numFmtId="17" fontId="2" fillId="0" borderId="1" xfId="0" applyNumberFormat="1" applyFont="1" applyFill="1" applyBorder="1" applyAlignment="1">
      <alignment horizontal="center" vertical="top"/>
    </xf>
    <xf numFmtId="0" fontId="2" fillId="0" borderId="0" xfId="0" applyFont="1" applyAlignment="1">
      <alignment vertical="top"/>
    </xf>
    <xf numFmtId="0" fontId="2" fillId="0" borderId="0" xfId="0" applyFont="1" applyBorder="1" applyAlignment="1">
      <alignment vertical="top"/>
    </xf>
    <xf numFmtId="0" fontId="10" fillId="0" borderId="0" xfId="0" applyFont="1" applyAlignment="1">
      <alignment vertical="top"/>
    </xf>
    <xf numFmtId="0" fontId="2" fillId="0" borderId="13" xfId="0" applyFont="1" applyBorder="1" applyAlignment="1">
      <alignment vertical="top"/>
    </xf>
    <xf numFmtId="0" fontId="2" fillId="0" borderId="14" xfId="0" applyFont="1" applyBorder="1" applyAlignment="1">
      <alignment vertical="top"/>
    </xf>
    <xf numFmtId="0" fontId="2" fillId="0" borderId="14" xfId="0" applyFont="1" applyBorder="1" applyAlignment="1">
      <alignment vertical="top" wrapText="1"/>
    </xf>
    <xf numFmtId="0" fontId="10" fillId="0" borderId="14" xfId="0" applyFont="1" applyBorder="1" applyAlignment="1">
      <alignment vertical="top"/>
    </xf>
    <xf numFmtId="0" fontId="10" fillId="0" borderId="14" xfId="0" applyFont="1" applyFill="1" applyBorder="1" applyAlignment="1">
      <alignment vertical="top"/>
    </xf>
    <xf numFmtId="0" fontId="2" fillId="0" borderId="15" xfId="0" applyFont="1" applyBorder="1" applyAlignment="1">
      <alignment vertical="top" wrapText="1"/>
    </xf>
    <xf numFmtId="0" fontId="3" fillId="0" borderId="0" xfId="0" applyFont="1" applyAlignment="1">
      <alignment vertical="top"/>
    </xf>
    <xf numFmtId="0" fontId="2" fillId="5" borderId="1" xfId="0" applyFont="1" applyFill="1" applyBorder="1" applyAlignment="1">
      <alignment vertical="top"/>
    </xf>
    <xf numFmtId="0" fontId="2" fillId="5" borderId="3" xfId="0" applyFont="1" applyFill="1" applyBorder="1" applyAlignment="1">
      <alignment vertical="top"/>
    </xf>
    <xf numFmtId="164" fontId="8" fillId="0" borderId="1" xfId="0" applyNumberFormat="1" applyFont="1" applyFill="1" applyBorder="1" applyAlignment="1">
      <alignment vertical="top"/>
    </xf>
    <xf numFmtId="0" fontId="20" fillId="0" borderId="1" xfId="0" applyFont="1" applyFill="1" applyBorder="1" applyAlignment="1">
      <alignment vertical="top"/>
    </xf>
    <xf numFmtId="0" fontId="10" fillId="7" borderId="1" xfId="0" applyFont="1" applyFill="1" applyBorder="1" applyAlignment="1">
      <alignment vertical="top" wrapText="1"/>
    </xf>
    <xf numFmtId="0" fontId="2" fillId="7" borderId="1" xfId="0" applyFont="1" applyFill="1" applyBorder="1" applyAlignment="1">
      <alignment vertical="top"/>
    </xf>
    <xf numFmtId="0" fontId="10" fillId="3" borderId="1" xfId="0" applyFont="1" applyFill="1" applyBorder="1" applyAlignment="1">
      <alignment vertical="top"/>
    </xf>
    <xf numFmtId="164" fontId="8" fillId="0" borderId="1" xfId="0" applyNumberFormat="1" applyFont="1" applyFill="1" applyBorder="1" applyAlignment="1">
      <alignment horizontal="center" vertical="top"/>
    </xf>
    <xf numFmtId="0" fontId="8" fillId="0" borderId="1" xfId="2" applyFont="1" applyFill="1" applyBorder="1" applyAlignment="1">
      <alignment vertical="top"/>
    </xf>
    <xf numFmtId="0" fontId="2" fillId="0" borderId="2" xfId="0" applyFont="1" applyBorder="1" applyAlignment="1">
      <alignment vertical="top"/>
    </xf>
    <xf numFmtId="0" fontId="2" fillId="0" borderId="1" xfId="0" applyFont="1" applyBorder="1" applyAlignment="1">
      <alignment vertical="top"/>
    </xf>
    <xf numFmtId="49" fontId="2" fillId="0" borderId="1" xfId="0" applyNumberFormat="1" applyFont="1" applyBorder="1" applyAlignment="1">
      <alignment vertical="top" wrapText="1"/>
    </xf>
    <xf numFmtId="0" fontId="12" fillId="0" borderId="2" xfId="1" applyFont="1" applyFill="1" applyBorder="1" applyAlignment="1">
      <alignment vertical="top"/>
    </xf>
    <xf numFmtId="0" fontId="12" fillId="0" borderId="1" xfId="1" applyFont="1" applyFill="1" applyBorder="1" applyAlignment="1">
      <alignment vertical="top"/>
    </xf>
    <xf numFmtId="0" fontId="2" fillId="0" borderId="1" xfId="1" applyNumberFormat="1" applyFont="1" applyFill="1" applyBorder="1" applyAlignment="1">
      <alignment vertical="top" wrapText="1"/>
    </xf>
    <xf numFmtId="0" fontId="2" fillId="3" borderId="1" xfId="0" applyFont="1" applyFill="1" applyBorder="1" applyAlignment="1">
      <alignment horizontal="left" vertical="top" wrapText="1"/>
    </xf>
    <xf numFmtId="4" fontId="2" fillId="3" borderId="1" xfId="0" applyNumberFormat="1" applyFont="1" applyFill="1" applyBorder="1" applyAlignment="1">
      <alignment vertical="top"/>
    </xf>
    <xf numFmtId="0" fontId="2" fillId="3" borderId="1" xfId="0" applyFont="1" applyFill="1" applyBorder="1" applyAlignment="1">
      <alignment horizontal="right" vertical="top"/>
    </xf>
    <xf numFmtId="0" fontId="3" fillId="3" borderId="1" xfId="0" applyFont="1" applyFill="1" applyBorder="1" applyAlignment="1">
      <alignment vertical="top"/>
    </xf>
    <xf numFmtId="0" fontId="8" fillId="0" borderId="0" xfId="0" applyFont="1" applyFill="1" applyAlignment="1">
      <alignment vertical="top" wrapText="1"/>
    </xf>
    <xf numFmtId="164" fontId="2" fillId="0" borderId="1" xfId="0" applyNumberFormat="1" applyFont="1" applyBorder="1" applyAlignment="1">
      <alignment vertical="top" wrapText="1"/>
    </xf>
    <xf numFmtId="164" fontId="8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vertical="top"/>
    </xf>
    <xf numFmtId="164" fontId="2" fillId="0" borderId="1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0" fontId="12" fillId="0" borderId="1" xfId="0" applyFont="1" applyFill="1" applyBorder="1" applyAlignment="1">
      <alignment vertical="top" wrapText="1"/>
    </xf>
    <xf numFmtId="0" fontId="12" fillId="0" borderId="3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/>
    </xf>
    <xf numFmtId="0" fontId="12" fillId="0" borderId="1" xfId="0" applyFont="1" applyFill="1" applyBorder="1" applyAlignment="1">
      <alignment horizontal="left" vertical="top" wrapText="1"/>
    </xf>
    <xf numFmtId="0" fontId="12" fillId="0" borderId="40" xfId="1" applyFont="1" applyFill="1" applyBorder="1" applyAlignment="1">
      <alignment vertical="top"/>
    </xf>
    <xf numFmtId="0" fontId="12" fillId="0" borderId="40" xfId="1" applyFont="1" applyFill="1" applyBorder="1" applyAlignment="1">
      <alignment vertical="top" wrapText="1"/>
    </xf>
    <xf numFmtId="0" fontId="3" fillId="0" borderId="0" xfId="0" applyFont="1"/>
    <xf numFmtId="0" fontId="8" fillId="0" borderId="1" xfId="0" applyFont="1" applyFill="1" applyBorder="1" applyAlignment="1">
      <alignment vertical="top" wrapText="1" shrinkToFit="1"/>
    </xf>
    <xf numFmtId="0" fontId="2" fillId="0" borderId="36" xfId="0" applyFont="1" applyFill="1" applyBorder="1" applyAlignment="1">
      <alignment vertical="top"/>
    </xf>
    <xf numFmtId="0" fontId="12" fillId="0" borderId="42" xfId="1" applyFont="1" applyFill="1" applyBorder="1" applyAlignment="1">
      <alignment vertical="top" wrapText="1"/>
    </xf>
    <xf numFmtId="0" fontId="12" fillId="0" borderId="41" xfId="1" applyFont="1" applyFill="1" applyBorder="1" applyAlignment="1">
      <alignment vertical="top" wrapText="1"/>
    </xf>
    <xf numFmtId="0" fontId="2" fillId="0" borderId="29" xfId="0" applyFont="1" applyFill="1" applyBorder="1" applyAlignment="1">
      <alignment vertical="top"/>
    </xf>
    <xf numFmtId="0" fontId="12" fillId="0" borderId="41" xfId="1" applyFont="1" applyFill="1" applyBorder="1" applyAlignment="1">
      <alignment vertical="top"/>
    </xf>
    <xf numFmtId="0" fontId="12" fillId="0" borderId="34" xfId="1" applyFont="1" applyFill="1" applyBorder="1" applyAlignment="1">
      <alignment vertical="top" wrapText="1"/>
    </xf>
    <xf numFmtId="0" fontId="2" fillId="0" borderId="0" xfId="0" applyFont="1" applyFill="1" applyBorder="1" applyAlignment="1">
      <alignment horizontal="left" vertical="top" wrapText="1"/>
    </xf>
    <xf numFmtId="0" fontId="21" fillId="0" borderId="1" xfId="0" applyFont="1" applyFill="1" applyBorder="1" applyAlignment="1">
      <alignment vertical="top" wrapText="1"/>
    </xf>
    <xf numFmtId="2" fontId="2" fillId="0" borderId="1" xfId="0" applyNumberFormat="1" applyFont="1" applyFill="1" applyBorder="1" applyAlignment="1">
      <alignment vertical="top" wrapText="1"/>
    </xf>
    <xf numFmtId="2" fontId="2" fillId="0" borderId="1" xfId="0" applyNumberFormat="1" applyFont="1" applyFill="1" applyBorder="1" applyAlignment="1">
      <alignment horizontal="right" vertical="top"/>
    </xf>
    <xf numFmtId="167" fontId="2" fillId="0" borderId="1" xfId="0" applyNumberFormat="1" applyFont="1" applyFill="1" applyBorder="1" applyAlignment="1">
      <alignment vertical="top"/>
    </xf>
    <xf numFmtId="2" fontId="2" fillId="0" borderId="1" xfId="0" applyNumberFormat="1" applyFont="1" applyFill="1" applyBorder="1" applyAlignment="1">
      <alignment vertical="top"/>
    </xf>
    <xf numFmtId="0" fontId="2" fillId="0" borderId="1" xfId="0" applyFont="1" applyFill="1" applyBorder="1" applyAlignment="1">
      <alignment horizontal="right" vertical="top"/>
    </xf>
    <xf numFmtId="164" fontId="2" fillId="0" borderId="5" xfId="0" applyNumberFormat="1" applyFont="1" applyFill="1" applyBorder="1" applyAlignment="1">
      <alignment vertical="top"/>
    </xf>
    <xf numFmtId="164" fontId="2" fillId="0" borderId="5" xfId="0" applyNumberFormat="1" applyFont="1" applyFill="1" applyBorder="1" applyAlignment="1">
      <alignment horizontal="center" vertical="top"/>
    </xf>
    <xf numFmtId="0" fontId="10" fillId="0" borderId="0" xfId="0" applyFont="1"/>
    <xf numFmtId="0" fontId="10" fillId="0" borderId="0" xfId="0" applyFont="1" applyFill="1"/>
    <xf numFmtId="4" fontId="3" fillId="0" borderId="0" xfId="0" applyNumberFormat="1" applyFont="1"/>
    <xf numFmtId="0" fontId="10" fillId="0" borderId="0" xfId="0" applyFont="1" applyAlignment="1">
      <alignment horizontal="left" vertical="top"/>
    </xf>
    <xf numFmtId="4" fontId="2" fillId="0" borderId="0" xfId="0" applyNumberFormat="1" applyFont="1" applyAlignment="1">
      <alignment vertical="top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horizontal="left" vertical="top"/>
    </xf>
    <xf numFmtId="4" fontId="2" fillId="0" borderId="1" xfId="0" applyNumberFormat="1" applyFont="1" applyBorder="1" applyAlignment="1">
      <alignment vertical="top"/>
    </xf>
    <xf numFmtId="4" fontId="2" fillId="0" borderId="1" xfId="0" applyNumberFormat="1" applyFont="1" applyBorder="1" applyAlignment="1">
      <alignment vertical="top" wrapText="1"/>
    </xf>
    <xf numFmtId="0" fontId="2" fillId="0" borderId="3" xfId="0" applyFont="1" applyBorder="1" applyAlignment="1">
      <alignment horizontal="left" vertical="top" wrapText="1"/>
    </xf>
    <xf numFmtId="0" fontId="10" fillId="2" borderId="1" xfId="0" applyFont="1" applyFill="1" applyBorder="1" applyAlignment="1">
      <alignment horizontal="left" vertical="top" wrapText="1"/>
    </xf>
    <xf numFmtId="4" fontId="2" fillId="2" borderId="1" xfId="0" applyNumberFormat="1" applyFont="1" applyFill="1" applyBorder="1" applyAlignment="1">
      <alignment vertical="top"/>
    </xf>
    <xf numFmtId="0" fontId="2" fillId="2" borderId="1" xfId="0" applyFont="1" applyFill="1" applyBorder="1" applyAlignment="1">
      <alignment horizontal="right" vertical="top"/>
    </xf>
    <xf numFmtId="0" fontId="2" fillId="2" borderId="3" xfId="0" applyFont="1" applyFill="1" applyBorder="1" applyAlignment="1">
      <alignment horizontal="right" vertical="top"/>
    </xf>
    <xf numFmtId="0" fontId="10" fillId="4" borderId="1" xfId="0" applyFont="1" applyFill="1" applyBorder="1" applyAlignment="1">
      <alignment horizontal="left" vertical="top" wrapText="1"/>
    </xf>
    <xf numFmtId="4" fontId="2" fillId="4" borderId="1" xfId="0" applyNumberFormat="1" applyFont="1" applyFill="1" applyBorder="1" applyAlignment="1">
      <alignment vertical="top"/>
    </xf>
    <xf numFmtId="0" fontId="2" fillId="4" borderId="1" xfId="0" applyFont="1" applyFill="1" applyBorder="1" applyAlignment="1">
      <alignment horizontal="right" vertical="top"/>
    </xf>
    <xf numFmtId="0" fontId="2" fillId="4" borderId="3" xfId="0" applyFont="1" applyFill="1" applyBorder="1" applyAlignment="1">
      <alignment horizontal="right" vertical="top"/>
    </xf>
    <xf numFmtId="0" fontId="2" fillId="3" borderId="3" xfId="0" applyFont="1" applyFill="1" applyBorder="1" applyAlignment="1">
      <alignment horizontal="right" vertical="top"/>
    </xf>
    <xf numFmtId="4" fontId="2" fillId="0" borderId="1" xfId="0" applyNumberFormat="1" applyFont="1" applyFill="1" applyBorder="1" applyAlignment="1">
      <alignment vertical="top"/>
    </xf>
    <xf numFmtId="0" fontId="2" fillId="0" borderId="3" xfId="0" applyFont="1" applyFill="1" applyBorder="1" applyAlignment="1">
      <alignment horizontal="right" vertical="top"/>
    </xf>
    <xf numFmtId="165" fontId="3" fillId="0" borderId="0" xfId="0" applyNumberFormat="1" applyFont="1" applyFill="1" applyAlignment="1">
      <alignment vertical="top"/>
    </xf>
    <xf numFmtId="4" fontId="8" fillId="0" borderId="1" xfId="0" applyNumberFormat="1" applyFont="1" applyFill="1" applyBorder="1" applyAlignment="1">
      <alignment horizontal="center" vertical="top"/>
    </xf>
    <xf numFmtId="4" fontId="2" fillId="3" borderId="1" xfId="0" applyNumberFormat="1" applyFont="1" applyFill="1" applyBorder="1" applyAlignment="1">
      <alignment horizontal="center" vertical="top"/>
    </xf>
    <xf numFmtId="0" fontId="2" fillId="3" borderId="1" xfId="0" applyFont="1" applyFill="1" applyBorder="1" applyAlignment="1">
      <alignment horizontal="center" vertical="top"/>
    </xf>
    <xf numFmtId="0" fontId="2" fillId="3" borderId="3" xfId="0" applyFont="1" applyFill="1" applyBorder="1" applyAlignment="1">
      <alignment horizontal="center" vertical="top"/>
    </xf>
    <xf numFmtId="165" fontId="8" fillId="0" borderId="1" xfId="0" applyNumberFormat="1" applyFont="1" applyFill="1" applyBorder="1" applyAlignment="1">
      <alignment horizontal="center" vertical="top"/>
    </xf>
    <xf numFmtId="4" fontId="3" fillId="0" borderId="0" xfId="0" applyNumberFormat="1" applyFont="1" applyFill="1" applyAlignment="1">
      <alignment vertical="top"/>
    </xf>
    <xf numFmtId="4" fontId="2" fillId="4" borderId="1" xfId="0" applyNumberFormat="1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center" vertical="top"/>
    </xf>
    <xf numFmtId="0" fontId="2" fillId="4" borderId="3" xfId="0" applyFont="1" applyFill="1" applyBorder="1" applyAlignment="1">
      <alignment horizontal="center" vertical="top"/>
    </xf>
    <xf numFmtId="17" fontId="2" fillId="0" borderId="1" xfId="0" applyNumberFormat="1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left" vertical="top"/>
    </xf>
    <xf numFmtId="0" fontId="2" fillId="6" borderId="2" xfId="0" applyFont="1" applyFill="1" applyBorder="1" applyAlignment="1">
      <alignment vertical="top"/>
    </xf>
    <xf numFmtId="0" fontId="8" fillId="6" borderId="0" xfId="0" applyFont="1" applyFill="1" applyAlignment="1">
      <alignment vertical="top" wrapText="1"/>
    </xf>
    <xf numFmtId="0" fontId="8" fillId="6" borderId="1" xfId="0" applyFont="1" applyFill="1" applyBorder="1" applyAlignment="1">
      <alignment horizontal="left" vertical="top" wrapText="1"/>
    </xf>
    <xf numFmtId="164" fontId="8" fillId="6" borderId="1" xfId="0" applyNumberFormat="1" applyFont="1" applyFill="1" applyBorder="1" applyAlignment="1">
      <alignment horizontal="left" vertical="top" wrapText="1"/>
    </xf>
    <xf numFmtId="164" fontId="8" fillId="6" borderId="1" xfId="0" applyNumberFormat="1" applyFont="1" applyFill="1" applyBorder="1" applyAlignment="1">
      <alignment horizontal="left" vertical="top"/>
    </xf>
    <xf numFmtId="0" fontId="8" fillId="6" borderId="1" xfId="0" applyFont="1" applyFill="1" applyBorder="1" applyAlignment="1">
      <alignment horizontal="left" vertical="top"/>
    </xf>
    <xf numFmtId="4" fontId="8" fillId="6" borderId="1" xfId="0" applyNumberFormat="1" applyFont="1" applyFill="1" applyBorder="1" applyAlignment="1">
      <alignment horizontal="center" vertical="top"/>
    </xf>
    <xf numFmtId="49" fontId="8" fillId="6" borderId="1" xfId="0" applyNumberFormat="1" applyFont="1" applyFill="1" applyBorder="1" applyAlignment="1">
      <alignment horizontal="center" vertical="top"/>
    </xf>
    <xf numFmtId="164" fontId="8" fillId="6" borderId="1" xfId="0" applyNumberFormat="1" applyFont="1" applyFill="1" applyBorder="1" applyAlignment="1">
      <alignment horizontal="center" vertical="top"/>
    </xf>
    <xf numFmtId="0" fontId="2" fillId="6" borderId="2" xfId="0" applyFont="1" applyFill="1" applyBorder="1" applyAlignment="1">
      <alignment vertical="top" wrapText="1"/>
    </xf>
    <xf numFmtId="0" fontId="2" fillId="6" borderId="1" xfId="0" applyFont="1" applyFill="1" applyBorder="1" applyAlignment="1">
      <alignment horizontal="left" vertical="top" wrapText="1"/>
    </xf>
    <xf numFmtId="164" fontId="2" fillId="6" borderId="1" xfId="0" applyNumberFormat="1" applyFont="1" applyFill="1" applyBorder="1" applyAlignment="1">
      <alignment horizontal="left" vertical="top" wrapText="1"/>
    </xf>
    <xf numFmtId="164" fontId="2" fillId="6" borderId="1" xfId="0" applyNumberFormat="1" applyFont="1" applyFill="1" applyBorder="1" applyAlignment="1">
      <alignment horizontal="left" vertical="top"/>
    </xf>
    <xf numFmtId="4" fontId="2" fillId="6" borderId="1" xfId="0" applyNumberFormat="1" applyFont="1" applyFill="1" applyBorder="1" applyAlignment="1">
      <alignment horizontal="center" vertical="top"/>
    </xf>
    <xf numFmtId="2" fontId="2" fillId="6" borderId="1" xfId="0" applyNumberFormat="1" applyFont="1" applyFill="1" applyBorder="1" applyAlignment="1">
      <alignment horizontal="center" vertical="top"/>
    </xf>
    <xf numFmtId="49" fontId="2" fillId="6" borderId="1" xfId="0" applyNumberFormat="1" applyFont="1" applyFill="1" applyBorder="1" applyAlignment="1">
      <alignment horizontal="center" vertical="top"/>
    </xf>
    <xf numFmtId="164" fontId="2" fillId="6" borderId="1" xfId="0" applyNumberFormat="1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/>
    </xf>
    <xf numFmtId="4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/>
    </xf>
    <xf numFmtId="0" fontId="2" fillId="2" borderId="3" xfId="0" applyFont="1" applyFill="1" applyBorder="1" applyAlignment="1">
      <alignment horizontal="center" vertical="top"/>
    </xf>
    <xf numFmtId="49" fontId="8" fillId="0" borderId="1" xfId="0" applyNumberFormat="1" applyFont="1" applyFill="1" applyBorder="1" applyAlignment="1">
      <alignment horizontal="center" vertical="top"/>
    </xf>
    <xf numFmtId="164" fontId="8" fillId="0" borderId="3" xfId="0" applyNumberFormat="1" applyFont="1" applyFill="1" applyBorder="1" applyAlignment="1">
      <alignment horizontal="center" vertical="top"/>
    </xf>
    <xf numFmtId="3" fontId="3" fillId="0" borderId="0" xfId="0" applyNumberFormat="1" applyFont="1" applyFill="1" applyAlignment="1">
      <alignment vertical="top"/>
    </xf>
    <xf numFmtId="4" fontId="2" fillId="0" borderId="1" xfId="0" applyNumberFormat="1" applyFont="1" applyFill="1" applyBorder="1" applyAlignment="1">
      <alignment horizontal="right" vertical="top"/>
    </xf>
    <xf numFmtId="166" fontId="2" fillId="0" borderId="1" xfId="0" applyNumberFormat="1" applyFont="1" applyFill="1" applyBorder="1" applyAlignment="1">
      <alignment horizontal="right" vertical="top"/>
    </xf>
    <xf numFmtId="49" fontId="2" fillId="0" borderId="1" xfId="0" applyNumberFormat="1" applyFont="1" applyFill="1" applyBorder="1" applyAlignment="1">
      <alignment horizontal="right" vertical="top"/>
    </xf>
    <xf numFmtId="49" fontId="2" fillId="0" borderId="1" xfId="0" applyNumberFormat="1" applyFont="1" applyBorder="1" applyAlignment="1">
      <alignment horizontal="right" vertical="top"/>
    </xf>
    <xf numFmtId="0" fontId="2" fillId="0" borderId="3" xfId="0" applyFont="1" applyBorder="1" applyAlignment="1">
      <alignment horizontal="right" vertical="top"/>
    </xf>
    <xf numFmtId="0" fontId="2" fillId="0" borderId="1" xfId="0" applyNumberFormat="1" applyFont="1" applyFill="1" applyBorder="1" applyAlignment="1">
      <alignment horizontal="center" vertical="top"/>
    </xf>
    <xf numFmtId="0" fontId="2" fillId="0" borderId="3" xfId="0" applyNumberFormat="1" applyFont="1" applyFill="1" applyBorder="1" applyAlignment="1">
      <alignment horizontal="center" vertical="top"/>
    </xf>
    <xf numFmtId="0" fontId="12" fillId="0" borderId="31" xfId="1" applyFont="1" applyFill="1" applyBorder="1" applyAlignment="1">
      <alignment horizontal="left" vertical="top" wrapText="1"/>
    </xf>
    <xf numFmtId="4" fontId="12" fillId="0" borderId="31" xfId="1" applyNumberFormat="1" applyFont="1" applyFill="1" applyBorder="1" applyAlignment="1">
      <alignment horizontal="center" vertical="top" wrapText="1"/>
    </xf>
    <xf numFmtId="49" fontId="12" fillId="0" borderId="31" xfId="1" applyNumberFormat="1" applyFont="1" applyFill="1" applyBorder="1" applyAlignment="1">
      <alignment horizontal="center" vertical="top" wrapText="1"/>
    </xf>
    <xf numFmtId="4" fontId="9" fillId="0" borderId="1" xfId="0" applyNumberFormat="1" applyFont="1" applyFill="1" applyBorder="1" applyAlignment="1">
      <alignment horizontal="center" vertical="top"/>
    </xf>
    <xf numFmtId="49" fontId="2" fillId="0" borderId="18" xfId="0" applyNumberFormat="1" applyFont="1" applyFill="1" applyBorder="1" applyAlignment="1">
      <alignment horizontal="center" vertical="top"/>
    </xf>
    <xf numFmtId="49" fontId="2" fillId="0" borderId="27" xfId="0" applyNumberFormat="1" applyFont="1" applyFill="1" applyBorder="1" applyAlignment="1">
      <alignment horizontal="center" vertical="top"/>
    </xf>
    <xf numFmtId="4" fontId="8" fillId="0" borderId="1" xfId="0" applyNumberFormat="1" applyFont="1" applyFill="1" applyBorder="1" applyAlignment="1">
      <alignment horizontal="right" vertical="top" wrapText="1" readingOrder="1"/>
    </xf>
    <xf numFmtId="164" fontId="8" fillId="0" borderId="1" xfId="0" applyNumberFormat="1" applyFont="1" applyBorder="1" applyAlignment="1">
      <alignment horizontal="left" vertical="top" wrapText="1"/>
    </xf>
    <xf numFmtId="164" fontId="2" fillId="0" borderId="1" xfId="0" applyNumberFormat="1" applyFont="1" applyBorder="1" applyAlignment="1">
      <alignment horizontal="left" vertical="top" wrapText="1"/>
    </xf>
    <xf numFmtId="164" fontId="2" fillId="0" borderId="1" xfId="0" applyNumberFormat="1" applyFont="1" applyBorder="1" applyAlignment="1">
      <alignment horizontal="left" vertical="top"/>
    </xf>
    <xf numFmtId="165" fontId="2" fillId="0" borderId="1" xfId="0" applyNumberFormat="1" applyFont="1" applyBorder="1" applyAlignment="1">
      <alignment horizontal="center" vertical="top"/>
    </xf>
    <xf numFmtId="4" fontId="2" fillId="0" borderId="1" xfId="0" applyNumberFormat="1" applyFont="1" applyBorder="1" applyAlignment="1">
      <alignment horizontal="center" vertical="top"/>
    </xf>
    <xf numFmtId="164" fontId="2" fillId="0" borderId="3" xfId="0" applyNumberFormat="1" applyFont="1" applyBorder="1" applyAlignment="1">
      <alignment horizontal="right" vertical="top"/>
    </xf>
    <xf numFmtId="4" fontId="2" fillId="0" borderId="1" xfId="0" applyNumberFormat="1" applyFont="1" applyBorder="1" applyAlignment="1">
      <alignment horizontal="right" vertical="top"/>
    </xf>
    <xf numFmtId="0" fontId="8" fillId="0" borderId="0" xfId="0" applyFont="1" applyFill="1" applyBorder="1" applyAlignment="1">
      <alignment vertical="top" wrapText="1"/>
    </xf>
    <xf numFmtId="14" fontId="8" fillId="0" borderId="1" xfId="0" applyNumberFormat="1" applyFont="1" applyFill="1" applyBorder="1" applyAlignment="1">
      <alignment horizontal="center" vertical="top" wrapText="1"/>
    </xf>
    <xf numFmtId="49" fontId="8" fillId="0" borderId="1" xfId="0" applyNumberFormat="1" applyFont="1" applyFill="1" applyBorder="1" applyAlignment="1">
      <alignment horizontal="center" vertical="top" wrapText="1"/>
    </xf>
    <xf numFmtId="0" fontId="8" fillId="0" borderId="3" xfId="0" applyFont="1" applyFill="1" applyBorder="1" applyAlignment="1">
      <alignment horizontal="center" vertical="top" wrapText="1"/>
    </xf>
    <xf numFmtId="43" fontId="8" fillId="0" borderId="1" xfId="0" applyNumberFormat="1" applyFont="1" applyFill="1" applyBorder="1" applyAlignment="1">
      <alignment horizontal="center" vertical="top"/>
    </xf>
    <xf numFmtId="0" fontId="12" fillId="0" borderId="5" xfId="0" applyFont="1" applyFill="1" applyBorder="1" applyAlignment="1">
      <alignment horizontal="left" vertical="top"/>
    </xf>
    <xf numFmtId="4" fontId="12" fillId="0" borderId="5" xfId="0" applyNumberFormat="1" applyFont="1" applyFill="1" applyBorder="1" applyAlignment="1">
      <alignment horizontal="center" vertical="top"/>
    </xf>
    <xf numFmtId="49" fontId="12" fillId="0" borderId="5" xfId="0" applyNumberFormat="1" applyFont="1" applyFill="1" applyBorder="1" applyAlignment="1">
      <alignment horizontal="center" vertical="top"/>
    </xf>
    <xf numFmtId="0" fontId="12" fillId="0" borderId="6" xfId="0" applyNumberFormat="1" applyFont="1" applyFill="1" applyBorder="1" applyAlignment="1">
      <alignment horizontal="center" vertical="top"/>
    </xf>
    <xf numFmtId="4" fontId="2" fillId="0" borderId="1" xfId="0" applyNumberFormat="1" applyFont="1" applyFill="1" applyBorder="1" applyAlignment="1">
      <alignment vertical="top" wrapText="1"/>
    </xf>
    <xf numFmtId="4" fontId="13" fillId="0" borderId="1" xfId="0" applyNumberFormat="1" applyFont="1" applyFill="1" applyBorder="1" applyAlignment="1">
      <alignment vertical="top"/>
    </xf>
    <xf numFmtId="4" fontId="9" fillId="0" borderId="0" xfId="0" applyNumberFormat="1" applyFont="1" applyFill="1" applyAlignment="1">
      <alignment vertical="top"/>
    </xf>
    <xf numFmtId="0" fontId="8" fillId="0" borderId="0" xfId="0" applyFont="1" applyFill="1" applyAlignment="1">
      <alignment wrapText="1" shrinkToFit="1"/>
    </xf>
    <xf numFmtId="4" fontId="12" fillId="0" borderId="31" xfId="1" applyNumberFormat="1" applyFont="1" applyFill="1" applyBorder="1" applyAlignment="1">
      <alignment vertical="top"/>
    </xf>
    <xf numFmtId="0" fontId="12" fillId="0" borderId="32" xfId="1" applyFont="1" applyFill="1" applyBorder="1" applyAlignment="1">
      <alignment horizontal="center" vertical="top" wrapText="1"/>
    </xf>
    <xf numFmtId="4" fontId="12" fillId="0" borderId="31" xfId="1" applyNumberFormat="1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left" wrapText="1"/>
    </xf>
    <xf numFmtId="164" fontId="2" fillId="0" borderId="5" xfId="0" applyNumberFormat="1" applyFont="1" applyFill="1" applyBorder="1" applyAlignment="1">
      <alignment horizontal="left" vertical="top" wrapText="1"/>
    </xf>
    <xf numFmtId="4" fontId="2" fillId="0" borderId="5" xfId="0" applyNumberFormat="1" applyFont="1" applyFill="1" applyBorder="1" applyAlignment="1">
      <alignment horizontal="center" vertical="top"/>
    </xf>
    <xf numFmtId="165" fontId="2" fillId="0" borderId="5" xfId="0" applyNumberFormat="1" applyFont="1" applyFill="1" applyBorder="1" applyAlignment="1">
      <alignment horizontal="center" vertical="top"/>
    </xf>
    <xf numFmtId="49" fontId="2" fillId="0" borderId="5" xfId="0" applyNumberFormat="1" applyFont="1" applyFill="1" applyBorder="1" applyAlignment="1">
      <alignment horizontal="center" vertical="top"/>
    </xf>
    <xf numFmtId="164" fontId="2" fillId="0" borderId="6" xfId="0" applyNumberFormat="1" applyFont="1" applyFill="1" applyBorder="1" applyAlignment="1">
      <alignment horizontal="center" vertical="top"/>
    </xf>
    <xf numFmtId="0" fontId="3" fillId="0" borderId="0" xfId="0" applyFont="1" applyAlignment="1">
      <alignment horizontal="left" vertical="top"/>
    </xf>
    <xf numFmtId="4" fontId="3" fillId="0" borderId="0" xfId="0" applyNumberFormat="1" applyFont="1" applyAlignment="1">
      <alignment vertical="top"/>
    </xf>
    <xf numFmtId="0" fontId="3" fillId="0" borderId="0" xfId="0" applyFont="1" applyAlignment="1">
      <alignment horizontal="right" vertical="top"/>
    </xf>
    <xf numFmtId="0" fontId="10" fillId="0" borderId="0" xfId="0" applyFont="1" applyFill="1" applyAlignment="1">
      <alignment vertical="top"/>
    </xf>
    <xf numFmtId="0" fontId="2" fillId="0" borderId="0" xfId="0" applyFont="1" applyFill="1" applyAlignment="1">
      <alignment horizontal="left" vertical="top"/>
    </xf>
    <xf numFmtId="0" fontId="2" fillId="0" borderId="13" xfId="0" applyFont="1" applyFill="1" applyBorder="1" applyAlignment="1">
      <alignment vertical="top"/>
    </xf>
    <xf numFmtId="0" fontId="2" fillId="0" borderId="14" xfId="0" applyFont="1" applyFill="1" applyBorder="1" applyAlignment="1">
      <alignment vertical="top"/>
    </xf>
    <xf numFmtId="0" fontId="2" fillId="0" borderId="14" xfId="0" applyFont="1" applyFill="1" applyBorder="1" applyAlignment="1">
      <alignment vertical="top" wrapText="1"/>
    </xf>
    <xf numFmtId="0" fontId="2" fillId="0" borderId="8" xfId="0" applyFont="1" applyFill="1" applyBorder="1" applyAlignment="1">
      <alignment vertical="top" wrapText="1"/>
    </xf>
    <xf numFmtId="0" fontId="10" fillId="0" borderId="13" xfId="0" applyFont="1" applyFill="1" applyBorder="1" applyAlignment="1">
      <alignment vertical="top"/>
    </xf>
    <xf numFmtId="0" fontId="10" fillId="0" borderId="14" xfId="0" applyFont="1" applyFill="1" applyBorder="1" applyAlignment="1">
      <alignment horizontal="left" vertical="top"/>
    </xf>
    <xf numFmtId="0" fontId="10" fillId="0" borderId="15" xfId="0" applyFont="1" applyFill="1" applyBorder="1" applyAlignment="1">
      <alignment vertical="top"/>
    </xf>
    <xf numFmtId="0" fontId="2" fillId="0" borderId="7" xfId="0" applyFont="1" applyFill="1" applyBorder="1" applyAlignment="1">
      <alignment vertical="top"/>
    </xf>
    <xf numFmtId="0" fontId="2" fillId="0" borderId="15" xfId="0" applyFont="1" applyFill="1" applyBorder="1" applyAlignment="1">
      <alignment vertical="top" wrapText="1"/>
    </xf>
    <xf numFmtId="0" fontId="22" fillId="0" borderId="1" xfId="0" applyFont="1" applyFill="1" applyBorder="1"/>
    <xf numFmtId="0" fontId="22" fillId="0" borderId="9" xfId="0" applyFont="1" applyFill="1" applyBorder="1"/>
    <xf numFmtId="0" fontId="22" fillId="0" borderId="18" xfId="0" applyFont="1" applyFill="1" applyBorder="1"/>
    <xf numFmtId="0" fontId="22" fillId="0" borderId="3" xfId="0" applyFont="1" applyFill="1" applyBorder="1"/>
    <xf numFmtId="0" fontId="3" fillId="0" borderId="1" xfId="0" applyFont="1" applyFill="1" applyBorder="1"/>
    <xf numFmtId="0" fontId="3" fillId="0" borderId="9" xfId="0" applyFont="1" applyFill="1" applyBorder="1"/>
    <xf numFmtId="0" fontId="3" fillId="0" borderId="3" xfId="0" applyFont="1" applyFill="1" applyBorder="1"/>
    <xf numFmtId="0" fontId="2" fillId="0" borderId="18" xfId="0" applyFont="1" applyFill="1" applyBorder="1" applyAlignment="1">
      <alignment horizontal="left" vertical="top" wrapText="1"/>
    </xf>
    <xf numFmtId="164" fontId="8" fillId="0" borderId="9" xfId="0" applyNumberFormat="1" applyFont="1" applyFill="1" applyBorder="1" applyAlignment="1">
      <alignment horizontal="left" vertical="top"/>
    </xf>
    <xf numFmtId="164" fontId="2" fillId="0" borderId="2" xfId="0" applyNumberFormat="1" applyFont="1" applyFill="1" applyBorder="1" applyAlignment="1">
      <alignment horizontal="left" vertical="top"/>
    </xf>
    <xf numFmtId="164" fontId="2" fillId="0" borderId="18" xfId="0" applyNumberFormat="1" applyFont="1" applyFill="1" applyBorder="1" applyAlignment="1">
      <alignment vertical="top" wrapText="1"/>
    </xf>
    <xf numFmtId="0" fontId="2" fillId="0" borderId="18" xfId="0" applyFont="1" applyBorder="1" applyAlignment="1">
      <alignment vertical="top" wrapText="1"/>
    </xf>
    <xf numFmtId="164" fontId="8" fillId="0" borderId="9" xfId="0" applyNumberFormat="1" applyFont="1" applyBorder="1" applyAlignment="1">
      <alignment horizontal="left" vertical="top"/>
    </xf>
    <xf numFmtId="0" fontId="2" fillId="0" borderId="1" xfId="0" applyFont="1" applyBorder="1" applyAlignment="1">
      <alignment wrapText="1"/>
    </xf>
    <xf numFmtId="0" fontId="12" fillId="0" borderId="38" xfId="1" applyFont="1" applyFill="1" applyBorder="1" applyAlignment="1">
      <alignment vertical="top" wrapText="1"/>
    </xf>
    <xf numFmtId="0" fontId="12" fillId="0" borderId="39" xfId="1" applyFont="1" applyFill="1" applyBorder="1" applyAlignment="1">
      <alignment vertical="top"/>
    </xf>
    <xf numFmtId="0" fontId="12" fillId="0" borderId="34" xfId="1" applyFont="1" applyFill="1" applyBorder="1" applyAlignment="1">
      <alignment vertical="top"/>
    </xf>
    <xf numFmtId="0" fontId="2" fillId="0" borderId="0" xfId="0" applyFont="1" applyFill="1" applyBorder="1" applyAlignment="1">
      <alignment horizontal="left" vertical="top"/>
    </xf>
    <xf numFmtId="0" fontId="2" fillId="0" borderId="11" xfId="0" applyFont="1" applyFill="1" applyBorder="1" applyAlignment="1">
      <alignment vertical="top"/>
    </xf>
    <xf numFmtId="0" fontId="2" fillId="0" borderId="12" xfId="0" applyFont="1" applyFill="1" applyBorder="1" applyAlignment="1">
      <alignment vertical="top"/>
    </xf>
    <xf numFmtId="3" fontId="3" fillId="0" borderId="0" xfId="0" applyNumberFormat="1" applyFont="1"/>
    <xf numFmtId="0" fontId="10" fillId="4" borderId="13" xfId="0" applyFont="1" applyFill="1" applyBorder="1" applyAlignment="1">
      <alignment vertical="center" wrapText="1"/>
    </xf>
    <xf numFmtId="0" fontId="10" fillId="4" borderId="14" xfId="0" applyFont="1" applyFill="1" applyBorder="1" applyAlignment="1">
      <alignment vertical="center" wrapText="1"/>
    </xf>
    <xf numFmtId="3" fontId="10" fillId="4" borderId="15" xfId="0" applyNumberFormat="1" applyFont="1" applyFill="1" applyBorder="1" applyAlignment="1">
      <alignment vertical="center" wrapText="1"/>
    </xf>
    <xf numFmtId="0" fontId="2" fillId="0" borderId="1" xfId="0" applyFont="1" applyFill="1" applyBorder="1"/>
    <xf numFmtId="0" fontId="8" fillId="0" borderId="1" xfId="0" applyFont="1" applyFill="1" applyBorder="1"/>
    <xf numFmtId="0" fontId="8" fillId="0" borderId="1" xfId="0" applyFont="1" applyBorder="1"/>
    <xf numFmtId="0" fontId="10" fillId="0" borderId="0" xfId="0" applyFont="1" applyAlignment="1"/>
    <xf numFmtId="0" fontId="10" fillId="0" borderId="0" xfId="0" applyFont="1" applyFill="1" applyAlignment="1"/>
    <xf numFmtId="4" fontId="10" fillId="0" borderId="0" xfId="0" applyNumberFormat="1" applyFont="1" applyFill="1" applyAlignment="1"/>
    <xf numFmtId="0" fontId="2" fillId="0" borderId="0" xfId="0" applyFont="1" applyAlignment="1"/>
    <xf numFmtId="0" fontId="2" fillId="0" borderId="0" xfId="0" applyFont="1" applyFill="1" applyAlignment="1"/>
    <xf numFmtId="4" fontId="2" fillId="0" borderId="0" xfId="0" applyNumberFormat="1" applyFont="1" applyFill="1" applyAlignment="1"/>
    <xf numFmtId="0" fontId="2" fillId="0" borderId="2" xfId="0" applyFont="1" applyFill="1" applyBorder="1" applyAlignment="1">
      <alignment wrapText="1"/>
    </xf>
    <xf numFmtId="4" fontId="2" fillId="0" borderId="1" xfId="0" applyNumberFormat="1" applyFont="1" applyFill="1" applyBorder="1" applyAlignment="1">
      <alignment horizontal="right"/>
    </xf>
    <xf numFmtId="4" fontId="2" fillId="0" borderId="3" xfId="0" applyNumberFormat="1" applyFont="1" applyFill="1" applyBorder="1" applyAlignment="1">
      <alignment horizontal="right"/>
    </xf>
    <xf numFmtId="0" fontId="2" fillId="0" borderId="2" xfId="0" applyFont="1" applyFill="1" applyBorder="1" applyAlignment="1"/>
    <xf numFmtId="4" fontId="2" fillId="0" borderId="1" xfId="0" applyNumberFormat="1" applyFont="1" applyFill="1" applyBorder="1" applyAlignment="1">
      <alignment horizontal="right" wrapText="1"/>
    </xf>
    <xf numFmtId="4" fontId="2" fillId="0" borderId="0" xfId="0" applyNumberFormat="1" applyFont="1" applyFill="1" applyBorder="1" applyAlignment="1"/>
    <xf numFmtId="0" fontId="2" fillId="0" borderId="0" xfId="0" applyFont="1" applyFill="1" applyBorder="1" applyAlignment="1"/>
    <xf numFmtId="4" fontId="2" fillId="0" borderId="35" xfId="0" applyNumberFormat="1" applyFont="1" applyFill="1" applyBorder="1" applyAlignment="1">
      <alignment horizontal="right"/>
    </xf>
    <xf numFmtId="4" fontId="7" fillId="0" borderId="0" xfId="0" applyNumberFormat="1" applyFont="1" applyFill="1" applyBorder="1" applyAlignment="1">
      <alignment horizontal="center" vertical="center" wrapText="1"/>
    </xf>
    <xf numFmtId="4" fontId="2" fillId="0" borderId="9" xfId="0" applyNumberFormat="1" applyFont="1" applyFill="1" applyBorder="1" applyAlignment="1">
      <alignment horizontal="right"/>
    </xf>
    <xf numFmtId="4" fontId="2" fillId="0" borderId="1" xfId="0" applyNumberFormat="1" applyFont="1" applyFill="1" applyBorder="1" applyAlignment="1">
      <alignment horizontal="right" vertical="center" wrapText="1"/>
    </xf>
    <xf numFmtId="4" fontId="2" fillId="0" borderId="18" xfId="0" applyNumberFormat="1" applyFont="1" applyFill="1" applyBorder="1" applyAlignment="1">
      <alignment horizontal="right" wrapText="1"/>
    </xf>
    <xf numFmtId="4" fontId="2" fillId="0" borderId="22" xfId="0" applyNumberFormat="1" applyFont="1" applyFill="1" applyBorder="1" applyAlignment="1">
      <alignment horizontal="right" wrapText="1"/>
    </xf>
    <xf numFmtId="4" fontId="2" fillId="0" borderId="27" xfId="0" applyNumberFormat="1" applyFont="1" applyFill="1" applyBorder="1" applyAlignment="1">
      <alignment horizontal="right"/>
    </xf>
    <xf numFmtId="4" fontId="2" fillId="0" borderId="22" xfId="0" applyNumberFormat="1" applyFont="1" applyFill="1" applyBorder="1" applyAlignment="1">
      <alignment horizontal="right"/>
    </xf>
    <xf numFmtId="0" fontId="2" fillId="0" borderId="2" xfId="0" applyFont="1" applyFill="1" applyBorder="1" applyAlignment="1">
      <alignment vertical="center"/>
    </xf>
    <xf numFmtId="4" fontId="2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/>
    <xf numFmtId="0" fontId="2" fillId="0" borderId="11" xfId="0" applyFont="1" applyFill="1" applyBorder="1"/>
    <xf numFmtId="0" fontId="2" fillId="0" borderId="0" xfId="0" applyFont="1" applyFill="1" applyBorder="1" applyAlignment="1">
      <alignment wrapText="1"/>
    </xf>
    <xf numFmtId="0" fontId="2" fillId="0" borderId="4" xfId="0" applyFont="1" applyFill="1" applyBorder="1" applyAlignment="1"/>
    <xf numFmtId="0" fontId="2" fillId="0" borderId="5" xfId="0" applyFont="1" applyFill="1" applyBorder="1" applyAlignment="1">
      <alignment wrapText="1"/>
    </xf>
    <xf numFmtId="4" fontId="2" fillId="0" borderId="5" xfId="0" applyNumberFormat="1" applyFont="1" applyFill="1" applyBorder="1" applyAlignment="1">
      <alignment horizontal="right"/>
    </xf>
    <xf numFmtId="4" fontId="2" fillId="0" borderId="5" xfId="0" applyNumberFormat="1" applyFont="1" applyFill="1" applyBorder="1" applyAlignment="1">
      <alignment horizontal="right" wrapText="1"/>
    </xf>
    <xf numFmtId="4" fontId="2" fillId="0" borderId="6" xfId="0" applyNumberFormat="1" applyFont="1" applyFill="1" applyBorder="1" applyAlignment="1">
      <alignment horizontal="right"/>
    </xf>
    <xf numFmtId="4" fontId="2" fillId="0" borderId="0" xfId="0" applyNumberFormat="1" applyFont="1" applyFill="1" applyAlignment="1">
      <alignment horizontal="right"/>
    </xf>
    <xf numFmtId="0" fontId="2" fillId="0" borderId="0" xfId="0" applyFont="1" applyBorder="1" applyAlignment="1"/>
    <xf numFmtId="4" fontId="2" fillId="0" borderId="9" xfId="0" applyNumberFormat="1" applyFont="1" applyFill="1" applyBorder="1" applyAlignment="1">
      <alignment horizontal="right" vertical="center" wrapText="1"/>
    </xf>
    <xf numFmtId="4" fontId="2" fillId="0" borderId="45" xfId="0" applyNumberFormat="1" applyFont="1" applyFill="1" applyBorder="1" applyAlignment="1">
      <alignment horizontal="right" wrapText="1"/>
    </xf>
    <xf numFmtId="4" fontId="2" fillId="0" borderId="0" xfId="0" applyNumberFormat="1" applyFont="1" applyFill="1"/>
    <xf numFmtId="4" fontId="2" fillId="0" borderId="9" xfId="0" applyNumberFormat="1" applyFont="1" applyFill="1" applyBorder="1" applyAlignment="1">
      <alignment horizontal="right" wrapText="1"/>
    </xf>
    <xf numFmtId="4" fontId="2" fillId="0" borderId="1" xfId="0" applyNumberFormat="1" applyFont="1" applyFill="1" applyBorder="1" applyAlignment="1">
      <alignment horizontal="right" vertical="top" wrapText="1"/>
    </xf>
    <xf numFmtId="4" fontId="2" fillId="0" borderId="9" xfId="0" applyNumberFormat="1" applyFont="1" applyFill="1" applyBorder="1" applyAlignment="1">
      <alignment horizontal="right" vertical="top" wrapText="1"/>
    </xf>
    <xf numFmtId="0" fontId="2" fillId="0" borderId="2" xfId="0" applyFont="1" applyFill="1" applyBorder="1"/>
    <xf numFmtId="4" fontId="2" fillId="0" borderId="10" xfId="0" applyNumberFormat="1" applyFont="1" applyFill="1" applyBorder="1" applyAlignment="1">
      <alignment horizontal="right" wrapText="1"/>
    </xf>
    <xf numFmtId="0" fontId="10" fillId="0" borderId="0" xfId="0" applyFont="1" applyFill="1" applyAlignment="1">
      <alignment horizontal="center"/>
    </xf>
    <xf numFmtId="3" fontId="10" fillId="0" borderId="0" xfId="0" applyNumberFormat="1" applyFont="1" applyFill="1" applyAlignment="1">
      <alignment horizontal="right"/>
    </xf>
    <xf numFmtId="0" fontId="10" fillId="0" borderId="0" xfId="0" applyFont="1" applyFill="1" applyBorder="1"/>
    <xf numFmtId="0" fontId="2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vertical="top" wrapText="1"/>
    </xf>
    <xf numFmtId="3" fontId="2" fillId="0" borderId="0" xfId="0" applyNumberFormat="1" applyFont="1" applyFill="1" applyBorder="1" applyAlignment="1">
      <alignment horizontal="right" vertical="top" wrapText="1"/>
    </xf>
    <xf numFmtId="0" fontId="4" fillId="3" borderId="2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164" fontId="8" fillId="0" borderId="5" xfId="0" applyNumberFormat="1" applyFont="1" applyFill="1" applyBorder="1" applyAlignment="1">
      <alignment horizontal="left" vertical="top"/>
    </xf>
    <xf numFmtId="0" fontId="2" fillId="0" borderId="1" xfId="0" applyFont="1" applyFill="1" applyBorder="1" applyAlignment="1">
      <alignment vertical="top" wrapText="1" shrinkToFit="1"/>
    </xf>
    <xf numFmtId="164" fontId="2" fillId="0" borderId="9" xfId="0" applyNumberFormat="1" applyFont="1" applyFill="1" applyBorder="1" applyAlignment="1">
      <alignment horizontal="left" vertical="top"/>
    </xf>
    <xf numFmtId="0" fontId="2" fillId="0" borderId="3" xfId="0" applyFont="1" applyFill="1" applyBorder="1"/>
    <xf numFmtId="164" fontId="2" fillId="0" borderId="10" xfId="0" applyNumberFormat="1" applyFont="1" applyFill="1" applyBorder="1" applyAlignment="1">
      <alignment horizontal="left" vertical="top"/>
    </xf>
    <xf numFmtId="164" fontId="2" fillId="0" borderId="4" xfId="0" applyNumberFormat="1" applyFont="1" applyFill="1" applyBorder="1" applyAlignment="1">
      <alignment horizontal="left" vertical="top"/>
    </xf>
    <xf numFmtId="0" fontId="2" fillId="0" borderId="5" xfId="0" applyFont="1" applyFill="1" applyBorder="1"/>
    <xf numFmtId="0" fontId="2" fillId="0" borderId="6" xfId="0" applyFont="1" applyFill="1" applyBorder="1"/>
    <xf numFmtId="0" fontId="2" fillId="0" borderId="5" xfId="0" applyFont="1" applyFill="1" applyBorder="1" applyAlignment="1">
      <alignment vertical="top" wrapText="1" shrinkToFit="1"/>
    </xf>
    <xf numFmtId="0" fontId="24" fillId="0" borderId="1" xfId="0" applyFont="1" applyFill="1" applyBorder="1"/>
    <xf numFmtId="0" fontId="8" fillId="0" borderId="5" xfId="0" applyFont="1" applyFill="1" applyBorder="1"/>
    <xf numFmtId="0" fontId="24" fillId="0" borderId="5" xfId="0" applyFont="1" applyFill="1" applyBorder="1"/>
    <xf numFmtId="0" fontId="24" fillId="0" borderId="6" xfId="0" applyFont="1" applyFill="1" applyBorder="1"/>
    <xf numFmtId="0" fontId="5" fillId="8" borderId="24" xfId="0" applyFont="1" applyFill="1" applyBorder="1" applyAlignment="1">
      <alignment vertical="center" wrapText="1"/>
    </xf>
    <xf numFmtId="4" fontId="7" fillId="8" borderId="24" xfId="0" applyNumberFormat="1" applyFont="1" applyFill="1" applyBorder="1" applyAlignment="1">
      <alignment horizontal="center" vertical="center" wrapText="1"/>
    </xf>
    <xf numFmtId="4" fontId="2" fillId="0" borderId="1" xfId="2" applyNumberFormat="1" applyFont="1" applyFill="1" applyBorder="1" applyAlignment="1">
      <alignment horizontal="right" vertical="top"/>
    </xf>
    <xf numFmtId="166" fontId="2" fillId="0" borderId="1" xfId="2" applyNumberFormat="1" applyFont="1" applyFill="1" applyBorder="1" applyAlignment="1">
      <alignment horizontal="right" vertical="top"/>
    </xf>
    <xf numFmtId="49" fontId="2" fillId="0" borderId="1" xfId="2" applyNumberFormat="1" applyFont="1" applyFill="1" applyBorder="1" applyAlignment="1">
      <alignment horizontal="right" vertical="top"/>
    </xf>
    <xf numFmtId="164" fontId="2" fillId="0" borderId="1" xfId="2" applyNumberFormat="1" applyFont="1" applyFill="1" applyBorder="1" applyAlignment="1">
      <alignment horizontal="right" vertical="top"/>
    </xf>
    <xf numFmtId="0" fontId="2" fillId="0" borderId="1" xfId="0" applyFont="1" applyFill="1" applyBorder="1" applyAlignment="1">
      <alignment vertical="center" wrapText="1"/>
    </xf>
    <xf numFmtId="4" fontId="8" fillId="0" borderId="1" xfId="0" applyNumberFormat="1" applyFont="1" applyFill="1" applyBorder="1" applyAlignment="1">
      <alignment horizontal="right" vertical="top"/>
    </xf>
    <xf numFmtId="165" fontId="8" fillId="0" borderId="1" xfId="0" applyNumberFormat="1" applyFont="1" applyFill="1" applyBorder="1" applyAlignment="1">
      <alignment horizontal="right" vertical="top"/>
    </xf>
    <xf numFmtId="166" fontId="8" fillId="0" borderId="1" xfId="0" applyNumberFormat="1" applyFont="1" applyFill="1" applyBorder="1" applyAlignment="1">
      <alignment horizontal="right" vertical="top"/>
    </xf>
    <xf numFmtId="0" fontId="8" fillId="0" borderId="3" xfId="0" applyFont="1" applyFill="1" applyBorder="1" applyAlignment="1">
      <alignment horizontal="center" vertical="top"/>
    </xf>
    <xf numFmtId="0" fontId="8" fillId="0" borderId="5" xfId="0" applyFont="1" applyFill="1" applyBorder="1" applyAlignment="1">
      <alignment vertical="top"/>
    </xf>
    <xf numFmtId="4" fontId="8" fillId="0" borderId="5" xfId="0" applyNumberFormat="1" applyFont="1" applyFill="1" applyBorder="1" applyAlignment="1">
      <alignment horizontal="right" vertical="top"/>
    </xf>
    <xf numFmtId="0" fontId="8" fillId="0" borderId="5" xfId="0" applyFont="1" applyFill="1" applyBorder="1" applyAlignment="1">
      <alignment horizontal="right" vertical="top"/>
    </xf>
    <xf numFmtId="49" fontId="8" fillId="0" borderId="5" xfId="0" applyNumberFormat="1" applyFont="1" applyFill="1" applyBorder="1" applyAlignment="1">
      <alignment vertical="top"/>
    </xf>
    <xf numFmtId="49" fontId="8" fillId="0" borderId="6" xfId="0" applyNumberFormat="1" applyFont="1" applyFill="1" applyBorder="1" applyAlignment="1">
      <alignment horizontal="center" vertical="top"/>
    </xf>
    <xf numFmtId="4" fontId="3" fillId="0" borderId="1" xfId="0" applyNumberFormat="1" applyFont="1" applyFill="1" applyBorder="1" applyAlignment="1">
      <alignment horizontal="center" vertical="top"/>
    </xf>
    <xf numFmtId="164" fontId="2" fillId="0" borderId="1" xfId="0" applyNumberFormat="1" applyFont="1" applyFill="1" applyBorder="1" applyAlignment="1">
      <alignment horizontal="right" vertical="top"/>
    </xf>
    <xf numFmtId="4" fontId="18" fillId="4" borderId="23" xfId="0" applyNumberFormat="1" applyFont="1" applyFill="1" applyBorder="1" applyAlignment="1">
      <alignment horizontal="center" vertical="center" wrapText="1"/>
    </xf>
    <xf numFmtId="4" fontId="18" fillId="4" borderId="17" xfId="0" applyNumberFormat="1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vertical="center" wrapText="1"/>
    </xf>
    <xf numFmtId="0" fontId="4" fillId="3" borderId="20" xfId="0" applyFont="1" applyFill="1" applyBorder="1" applyAlignment="1">
      <alignment vertical="center" wrapText="1"/>
    </xf>
    <xf numFmtId="0" fontId="4" fillId="3" borderId="21" xfId="0" applyFont="1" applyFill="1" applyBorder="1" applyAlignment="1">
      <alignment vertical="center" wrapText="1"/>
    </xf>
    <xf numFmtId="0" fontId="5" fillId="3" borderId="19" xfId="0" applyFont="1" applyFill="1" applyBorder="1" applyAlignment="1">
      <alignment vertical="center" wrapText="1"/>
    </xf>
    <xf numFmtId="0" fontId="5" fillId="3" borderId="20" xfId="0" applyFont="1" applyFill="1" applyBorder="1" applyAlignment="1">
      <alignment vertical="center" wrapText="1"/>
    </xf>
    <xf numFmtId="0" fontId="5" fillId="3" borderId="21" xfId="0" applyFont="1" applyFill="1" applyBorder="1" applyAlignment="1">
      <alignment vertical="center" wrapText="1"/>
    </xf>
    <xf numFmtId="4" fontId="7" fillId="3" borderId="19" xfId="0" applyNumberFormat="1" applyFont="1" applyFill="1" applyBorder="1" applyAlignment="1">
      <alignment horizontal="center" vertical="center" wrapText="1"/>
    </xf>
    <xf numFmtId="4" fontId="7" fillId="3" borderId="20" xfId="0" applyNumberFormat="1" applyFont="1" applyFill="1" applyBorder="1" applyAlignment="1">
      <alignment horizontal="center" vertical="center" wrapText="1"/>
    </xf>
    <xf numFmtId="4" fontId="7" fillId="3" borderId="21" xfId="0" applyNumberFormat="1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18" fillId="4" borderId="23" xfId="0" applyNumberFormat="1" applyFont="1" applyFill="1" applyBorder="1" applyAlignment="1">
      <alignment horizontal="center" vertical="center" wrapText="1"/>
    </xf>
    <xf numFmtId="0" fontId="18" fillId="4" borderId="17" xfId="0" applyNumberFormat="1" applyFont="1" applyFill="1" applyBorder="1" applyAlignment="1">
      <alignment horizontal="center" vertical="center" wrapText="1"/>
    </xf>
    <xf numFmtId="0" fontId="18" fillId="4" borderId="23" xfId="0" applyFont="1" applyFill="1" applyBorder="1" applyAlignment="1">
      <alignment horizontal="center" vertical="center" wrapText="1"/>
    </xf>
    <xf numFmtId="0" fontId="18" fillId="4" borderId="17" xfId="0" applyFont="1" applyFill="1" applyBorder="1" applyAlignment="1">
      <alignment horizontal="center" vertical="center" wrapText="1"/>
    </xf>
    <xf numFmtId="4" fontId="5" fillId="0" borderId="23" xfId="0" applyNumberFormat="1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top"/>
    </xf>
    <xf numFmtId="0" fontId="2" fillId="0" borderId="14" xfId="0" applyFont="1" applyBorder="1" applyAlignment="1">
      <alignment horizontal="center" vertical="top"/>
    </xf>
    <xf numFmtId="4" fontId="2" fillId="0" borderId="14" xfId="0" applyNumberFormat="1" applyFont="1" applyBorder="1" applyAlignment="1">
      <alignment horizontal="center" vertical="top"/>
    </xf>
    <xf numFmtId="0" fontId="2" fillId="0" borderId="15" xfId="0" applyFont="1" applyBorder="1" applyAlignment="1">
      <alignment horizontal="center" vertical="top"/>
    </xf>
    <xf numFmtId="3" fontId="2" fillId="0" borderId="44" xfId="0" applyNumberFormat="1" applyFont="1" applyFill="1" applyBorder="1" applyAlignment="1">
      <alignment horizontal="center" vertical="center" wrapText="1"/>
    </xf>
    <xf numFmtId="3" fontId="2" fillId="0" borderId="43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4" fontId="2" fillId="0" borderId="0" xfId="0" applyNumberFormat="1" applyFont="1" applyFill="1" applyBorder="1" applyAlignment="1">
      <alignment horizontal="center" wrapText="1"/>
    </xf>
    <xf numFmtId="0" fontId="2" fillId="0" borderId="13" xfId="0" applyFont="1" applyFill="1" applyBorder="1" applyAlignment="1"/>
    <xf numFmtId="0" fontId="2" fillId="0" borderId="14" xfId="0" applyFont="1" applyFill="1" applyBorder="1" applyAlignment="1">
      <alignment wrapText="1"/>
    </xf>
    <xf numFmtId="1" fontId="2" fillId="0" borderId="14" xfId="0" applyNumberFormat="1" applyFont="1" applyFill="1" applyBorder="1" applyAlignment="1"/>
    <xf numFmtId="1" fontId="2" fillId="0" borderId="15" xfId="0" applyNumberFormat="1" applyFont="1" applyFill="1" applyBorder="1" applyAlignment="1"/>
  </cellXfs>
  <cellStyles count="4">
    <cellStyle name="Excel Built-in Normal" xfId="1"/>
    <cellStyle name="Įprastas 2" xfId="2"/>
    <cellStyle name="Įprastas 3" xf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etuvosregionai.lt/Users/ANTRAS/Desktop/Detalizavimas%20i%20projektus_Pan_miesto_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 lentele"/>
      <sheetName val="3 lentele"/>
      <sheetName val="4 lentele"/>
      <sheetName val="6 lentele"/>
      <sheetName val="7 lentele"/>
      <sheetName val="8 lentele"/>
      <sheetName val="1 lentele"/>
    </sheetNames>
    <sheetDataSet>
      <sheetData sheetId="0" refreshError="1"/>
      <sheetData sheetId="1" refreshError="1">
        <row r="13">
          <cell r="J13">
            <v>23</v>
          </cell>
          <cell r="L13">
            <v>50</v>
          </cell>
        </row>
        <row r="14">
          <cell r="J14">
            <v>23</v>
          </cell>
          <cell r="L14">
            <v>50</v>
          </cell>
        </row>
        <row r="15">
          <cell r="J15">
            <v>23</v>
          </cell>
          <cell r="L15">
            <v>50</v>
          </cell>
        </row>
        <row r="16">
          <cell r="J16">
            <v>23</v>
          </cell>
          <cell r="L16">
            <v>50</v>
          </cell>
        </row>
        <row r="17">
          <cell r="J17">
            <v>23</v>
          </cell>
          <cell r="L17">
            <v>50</v>
          </cell>
        </row>
        <row r="47">
          <cell r="J47">
            <v>29</v>
          </cell>
          <cell r="L47">
            <v>30</v>
          </cell>
          <cell r="N47">
            <v>19</v>
          </cell>
        </row>
        <row r="48">
          <cell r="J48">
            <v>28</v>
          </cell>
          <cell r="L48">
            <v>30</v>
          </cell>
          <cell r="N48">
            <v>19</v>
          </cell>
        </row>
        <row r="49">
          <cell r="J49">
            <v>28</v>
          </cell>
          <cell r="L49">
            <v>29</v>
          </cell>
          <cell r="N49">
            <v>19</v>
          </cell>
        </row>
        <row r="50">
          <cell r="J50">
            <v>30</v>
          </cell>
          <cell r="N50">
            <v>19</v>
          </cell>
        </row>
        <row r="52">
          <cell r="J52">
            <v>36</v>
          </cell>
          <cell r="L52">
            <v>12</v>
          </cell>
        </row>
        <row r="53">
          <cell r="J53">
            <v>29</v>
          </cell>
          <cell r="L53">
            <v>28</v>
          </cell>
        </row>
        <row r="54">
          <cell r="J54">
            <v>29</v>
          </cell>
          <cell r="L54">
            <v>30</v>
          </cell>
        </row>
        <row r="55">
          <cell r="J55">
            <v>29</v>
          </cell>
          <cell r="L55">
            <v>28</v>
          </cell>
        </row>
        <row r="56">
          <cell r="J56">
            <v>32</v>
          </cell>
          <cell r="L56">
            <v>29</v>
          </cell>
        </row>
        <row r="57">
          <cell r="J57">
            <v>31</v>
          </cell>
        </row>
        <row r="58">
          <cell r="J58">
            <v>31</v>
          </cell>
        </row>
        <row r="60">
          <cell r="L60">
            <v>12</v>
          </cell>
        </row>
        <row r="83">
          <cell r="P83">
            <v>0</v>
          </cell>
        </row>
        <row r="84">
          <cell r="N84">
            <v>0</v>
          </cell>
          <cell r="P84">
            <v>0</v>
          </cell>
        </row>
      </sheetData>
      <sheetData sheetId="2" refreshError="1"/>
      <sheetData sheetId="3" refreshError="1"/>
      <sheetData sheetId="4" refreshError="1"/>
      <sheetData sheetId="5" refreshError="1">
        <row r="2">
          <cell r="B2" t="str">
            <v>8 lentelė. Veiklų grupių suvestinė</v>
          </cell>
        </row>
        <row r="4">
          <cell r="A4" t="str">
            <v>Kodas</v>
          </cell>
          <cell r="B4">
            <v>0</v>
          </cell>
        </row>
        <row r="5">
          <cell r="A5">
            <v>1</v>
          </cell>
          <cell r="B5" t="str">
            <v>Atsinaujinančių energijos šaltinių diegimas</v>
          </cell>
        </row>
        <row r="6">
          <cell r="A6">
            <v>2</v>
          </cell>
          <cell r="B6" t="str">
            <v>Viešųjų pastatų energinio efektyvumo didinimas</v>
          </cell>
        </row>
        <row r="7">
          <cell r="A7">
            <v>3</v>
          </cell>
          <cell r="B7" t="str">
            <v>Viešosios infrastruktūros (išskyrus pastatus) energinio efektyvumo didinimas</v>
          </cell>
        </row>
        <row r="8">
          <cell r="A8">
            <v>4</v>
          </cell>
          <cell r="B8" t="str">
            <v>Gyvenamųjų namų energinio efektyvumo didinimas</v>
          </cell>
        </row>
        <row r="9">
          <cell r="A9">
            <v>5</v>
          </cell>
          <cell r="B9" t="str">
            <v>Atliekų tvarkymas (mažinimo, rūšiavimo ir perdirbimo skatinimo priemonės)</v>
          </cell>
        </row>
        <row r="10">
          <cell r="A10">
            <v>6</v>
          </cell>
          <cell r="B10" t="str">
            <v>Vandentvarka (esamų geriamo vandens ir nuotekų tinklų modernizavimas)</v>
          </cell>
        </row>
        <row r="11">
          <cell r="A11">
            <v>7</v>
          </cell>
          <cell r="B11" t="str">
            <v>Vandentvarka (naujų tinklų įrengimas)</v>
          </cell>
        </row>
        <row r="12">
          <cell r="A12">
            <v>8</v>
          </cell>
          <cell r="B12" t="str">
            <v>Lietaus nuotekų sistemų modernizavimas ir plėtra</v>
          </cell>
        </row>
        <row r="13">
          <cell r="A13">
            <v>9</v>
          </cell>
          <cell r="B13" t="str">
            <v>Viešojo transporto infrastruktūra</v>
          </cell>
        </row>
        <row r="14">
          <cell r="A14">
            <v>10</v>
          </cell>
          <cell r="B14" t="str">
            <v>Viešojo transporto priemonių įsigijimas</v>
          </cell>
        </row>
        <row r="15">
          <cell r="A15">
            <v>11</v>
          </cell>
          <cell r="B15" t="str">
            <v>Vietinės reikšmės keliai ir gatvės (statyba)</v>
          </cell>
        </row>
        <row r="16">
          <cell r="A16">
            <v>12</v>
          </cell>
          <cell r="B16" t="str">
            <v>Vietinės reikšmės keliai ir gatvės (rekonstrukcija)</v>
          </cell>
        </row>
        <row r="17">
          <cell r="A17">
            <v>13</v>
          </cell>
          <cell r="B17" t="str">
            <v>Valstybinės reikšmės keliai ir gatvės (statyba)</v>
          </cell>
        </row>
        <row r="18">
          <cell r="A18">
            <v>14</v>
          </cell>
          <cell r="B18" t="str">
            <v>Valstybinės reikšmės keliai ir gatvės (rekonstrukcija)</v>
          </cell>
        </row>
        <row r="19">
          <cell r="A19">
            <v>15</v>
          </cell>
          <cell r="B19" t="str">
            <v>Daugiarūšio transporto plėtra</v>
          </cell>
        </row>
        <row r="20">
          <cell r="A20">
            <v>16</v>
          </cell>
          <cell r="B20" t="str">
            <v>Oro uostų ir aerodromų infrastruktūra</v>
          </cell>
        </row>
        <row r="21">
          <cell r="A21">
            <v>17</v>
          </cell>
          <cell r="B21" t="str">
            <v>Regioninė ir vietinė vandens transporto infrastruktūra</v>
          </cell>
        </row>
        <row r="22">
          <cell r="A22">
            <v>18</v>
          </cell>
          <cell r="B22" t="str">
            <v>Intelektinės transporto sistemos</v>
          </cell>
        </row>
        <row r="23">
          <cell r="A23">
            <v>19</v>
          </cell>
          <cell r="B23" t="str">
            <v>Darnaus judumo priemonės miestuose (pėsčiųjų ir dviračių takų infrastruktūra, Park and Ride, Bike and Ride aikštelės, elektromobilių įkrovimo stotelių įrengimas ir kita)</v>
          </cell>
        </row>
        <row r="24">
          <cell r="A24">
            <v>20</v>
          </cell>
          <cell r="B24" t="str">
            <v>Aukštojo mokslo įstaigų modernizavimas</v>
          </cell>
        </row>
        <row r="25">
          <cell r="A25">
            <v>21</v>
          </cell>
          <cell r="B25" t="str">
            <v>Profesinio ar suaugusiųjų mokymo įstaigų modernizavimas</v>
          </cell>
        </row>
        <row r="26">
          <cell r="A26">
            <v>22</v>
          </cell>
          <cell r="B26" t="str">
            <v>Bendrojo lavinimo mokyklų modernizavimas</v>
          </cell>
        </row>
        <row r="27">
          <cell r="A27">
            <v>23</v>
          </cell>
          <cell r="B27" t="str">
            <v>Ikimokyklinio ar priešmokyklinio ugdymo įstaigų modernizavimas</v>
          </cell>
        </row>
        <row r="28">
          <cell r="A28">
            <v>24</v>
          </cell>
          <cell r="B28" t="str">
            <v>Neformaliojo švietimo įstaigų modernizavimas</v>
          </cell>
        </row>
        <row r="29">
          <cell r="A29">
            <v>25</v>
          </cell>
          <cell r="B29" t="str">
            <v>Socialinio būsto infrastruktūra (nauja statyba arba pritaikymas)</v>
          </cell>
        </row>
        <row r="30">
          <cell r="A30">
            <v>26</v>
          </cell>
          <cell r="B30" t="str">
            <v>Socialinio būsto įsigijimas</v>
          </cell>
        </row>
        <row r="31">
          <cell r="A31">
            <v>27</v>
          </cell>
          <cell r="B31" t="str">
            <v>Socialinių paslaugų infrastruktūra</v>
          </cell>
        </row>
        <row r="32">
          <cell r="A32">
            <v>28</v>
          </cell>
          <cell r="B32" t="str">
            <v>Kitos viešosios infrastruktūros modernizavimas (viešosios erdvės): rekreacinės teritorijos ir gamtinis karkasas</v>
          </cell>
        </row>
        <row r="33">
          <cell r="A33">
            <v>29</v>
          </cell>
          <cell r="B33" t="str">
            <v>Kitos viešosios infrastruktūros modernizavimas (viešosios erdvės): visuomeninės, komercinės ir bendro naudojimo paskirties teritorijos</v>
          </cell>
        </row>
        <row r="34">
          <cell r="A34">
            <v>30</v>
          </cell>
          <cell r="B34" t="str">
            <v>Kitos viešosios infrastruktūros modernizavimas (viešosios erdvės): gyvenamosios paskirties teritorijos</v>
          </cell>
        </row>
        <row r="35">
          <cell r="A35">
            <v>31</v>
          </cell>
          <cell r="B35" t="str">
            <v>Kitos viešosios infrastruktūros modernizavimas (viešosios erdvės): pramoninių, buvusių karinių, inžinerinių ir pan. objektų teritorijų pritaikymas ar konversija</v>
          </cell>
        </row>
        <row r="36">
          <cell r="A36">
            <v>32</v>
          </cell>
          <cell r="B36" t="str">
            <v>Kitos viešosios infrastruktūros modernizavimas (pastatai ir statiniai): sveikatinimo ir sporto objektai</v>
          </cell>
        </row>
        <row r="37">
          <cell r="A37">
            <v>33</v>
          </cell>
          <cell r="B37" t="str">
            <v>Kitos viešosios infrastruktūros modernizavimas (pastatai ir statiniai): kultūros objektai</v>
          </cell>
        </row>
        <row r="38">
          <cell r="A38">
            <v>34</v>
          </cell>
          <cell r="B38" t="str">
            <v>Kitos viešosios infrastruktūros modernizavimas (pastatai ir statiniai): bendruomenės, nevyriausybinių organizacijų veiklai pritaikomi pastatai</v>
          </cell>
        </row>
        <row r="39">
          <cell r="A39">
            <v>35</v>
          </cell>
          <cell r="B39" t="str">
            <v>Viešoji tyrimų ir inovacijų infrastruktūra</v>
          </cell>
        </row>
        <row r="40">
          <cell r="A40">
            <v>36</v>
          </cell>
          <cell r="B40" t="str">
            <v>Viešoji verslui skirta infrastruktūra (pramoniniai parkai, pramonės zonos ir pan.)</v>
          </cell>
        </row>
        <row r="41">
          <cell r="A41">
            <v>37</v>
          </cell>
          <cell r="B41" t="str">
            <v>Oro kokybės gerinimas (gatvių valymo technikos įsigijimas, technologijų diegimas)</v>
          </cell>
        </row>
        <row r="42">
          <cell r="A42">
            <v>38</v>
          </cell>
          <cell r="B42" t="str">
            <v>Kraštovaizdžio tvarkymas (kraštovaizdžio etalonai, pažeistos teritorijos ir pan.)</v>
          </cell>
        </row>
        <row r="43">
          <cell r="A43">
            <v>39</v>
          </cell>
          <cell r="B43" t="str">
            <v>Natura 2000 teritorijų tvarkymas ir pritaikymas</v>
          </cell>
        </row>
        <row r="44">
          <cell r="A44">
            <v>40</v>
          </cell>
          <cell r="B44" t="str">
            <v>Užterštų teritorijų išvalymas</v>
          </cell>
        </row>
        <row r="45">
          <cell r="A45">
            <v>41</v>
          </cell>
          <cell r="B45" t="str">
            <v>Pėsčiųjų ir dviračių takai (ne miesto vietovėse)</v>
          </cell>
        </row>
        <row r="46">
          <cell r="A46">
            <v>42</v>
          </cell>
          <cell r="B46" t="str">
            <v>Viešoji turizmo infrastruktūra</v>
          </cell>
        </row>
        <row r="47">
          <cell r="A47">
            <v>43</v>
          </cell>
          <cell r="B47" t="str">
            <v>Viešosios turizmo paslaugos</v>
          </cell>
        </row>
        <row r="48">
          <cell r="A48">
            <v>44</v>
          </cell>
          <cell r="B48" t="str">
            <v>Kultūros paveldo objektų sutvarkymas ir pritaikymas</v>
          </cell>
        </row>
        <row r="49">
          <cell r="A49">
            <v>45</v>
          </cell>
          <cell r="B49" t="str">
            <v>Gamtos paveldo objektų sutvarkymas ir pritaikymas</v>
          </cell>
        </row>
        <row r="50">
          <cell r="A50">
            <v>46</v>
          </cell>
          <cell r="B50" t="str">
            <v>Kompleksinių paveldo objektų sutvarkymas ir pritaikymas</v>
          </cell>
        </row>
        <row r="51">
          <cell r="A51">
            <v>47</v>
          </cell>
          <cell r="B51" t="str">
            <v>Sveikatos paslaugų plėtra (ne infrastruktūra)</v>
          </cell>
        </row>
        <row r="52">
          <cell r="A52">
            <v>48</v>
          </cell>
          <cell r="B52" t="str">
            <v>Socialinių paslaugų plėtra (ne infrastruktūra)</v>
          </cell>
        </row>
        <row r="53">
          <cell r="A53">
            <v>49</v>
          </cell>
          <cell r="B53" t="str">
            <v>Viešojo valdymo tobulinimas</v>
          </cell>
        </row>
        <row r="54">
          <cell r="A54">
            <v>50</v>
          </cell>
          <cell r="B54" t="str">
            <v>Kita (nepriskirta kitoms grupėms)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Y53"/>
  <sheetViews>
    <sheetView tabSelected="1" zoomScaleNormal="100" workbookViewId="0">
      <pane ySplit="4" topLeftCell="A23" activePane="bottomLeft" state="frozen"/>
      <selection activeCell="A4" sqref="A4"/>
      <selection pane="bottomLeft" activeCell="G2" sqref="G2"/>
    </sheetView>
  </sheetViews>
  <sheetFormatPr defaultRowHeight="15" x14ac:dyDescent="0.25"/>
  <cols>
    <col min="1" max="1" width="13.140625" style="236" customWidth="1"/>
    <col min="2" max="2" width="18.42578125" style="236" customWidth="1"/>
    <col min="3" max="3" width="12.140625" style="236" customWidth="1"/>
    <col min="4" max="4" width="14.28515625" style="236" customWidth="1"/>
    <col min="5" max="6" width="13.7109375" style="236" customWidth="1"/>
    <col min="7" max="7" width="14.5703125" style="236" customWidth="1"/>
    <col min="8" max="8" width="13.140625" style="236" customWidth="1"/>
    <col min="9" max="9" width="13.7109375" style="236" customWidth="1"/>
    <col min="10" max="10" width="13.5703125" style="236" customWidth="1"/>
    <col min="11" max="11" width="13.42578125" style="236" customWidth="1"/>
    <col min="12" max="12" width="13" style="236" customWidth="1"/>
    <col min="13" max="13" width="13.42578125" style="236" customWidth="1"/>
    <col min="14" max="14" width="14.140625" style="236" customWidth="1"/>
    <col min="15" max="15" width="13.5703125" style="236" customWidth="1"/>
    <col min="16" max="16" width="15" style="236" customWidth="1"/>
    <col min="17" max="17" width="9.140625" style="22"/>
    <col min="18" max="18" width="14" style="22" bestFit="1" customWidth="1"/>
    <col min="19" max="19" width="14" style="22" customWidth="1"/>
    <col min="20" max="25" width="9.140625" style="22"/>
    <col min="26" max="16384" width="9.140625" style="236"/>
  </cols>
  <sheetData>
    <row r="2" spans="1:25" s="253" customFormat="1" ht="15.75" x14ac:dyDescent="0.25">
      <c r="A2" s="253" t="s">
        <v>646</v>
      </c>
      <c r="Q2" s="254"/>
      <c r="R2" s="254"/>
      <c r="S2" s="254"/>
      <c r="T2" s="254"/>
      <c r="U2" s="254"/>
      <c r="V2" s="254"/>
      <c r="W2" s="254"/>
      <c r="X2" s="254"/>
      <c r="Y2" s="254"/>
    </row>
    <row r="3" spans="1:25" ht="15.75" thickBot="1" x14ac:dyDescent="0.3"/>
    <row r="4" spans="1:25" s="22" customFormat="1" ht="28.5" customHeight="1" thickBot="1" x14ac:dyDescent="0.3">
      <c r="A4" s="111"/>
      <c r="B4" s="112"/>
      <c r="C4" s="474" t="s">
        <v>334</v>
      </c>
      <c r="D4" s="475"/>
      <c r="E4" s="474" t="s">
        <v>335</v>
      </c>
      <c r="F4" s="475"/>
      <c r="G4" s="474" t="s">
        <v>336</v>
      </c>
      <c r="H4" s="475"/>
      <c r="I4" s="474" t="s">
        <v>337</v>
      </c>
      <c r="J4" s="475"/>
      <c r="K4" s="474" t="s">
        <v>338</v>
      </c>
      <c r="L4" s="475"/>
      <c r="M4" s="474" t="s">
        <v>339</v>
      </c>
      <c r="N4" s="475"/>
      <c r="O4" s="474" t="s">
        <v>340</v>
      </c>
      <c r="P4" s="475"/>
      <c r="Q4" s="190"/>
    </row>
    <row r="5" spans="1:25" s="22" customFormat="1" ht="15.75" thickBot="1" x14ac:dyDescent="0.3">
      <c r="A5" s="113" t="s">
        <v>0</v>
      </c>
      <c r="B5" s="114" t="s">
        <v>341</v>
      </c>
      <c r="C5" s="115" t="s">
        <v>342</v>
      </c>
      <c r="D5" s="115" t="s">
        <v>16</v>
      </c>
      <c r="E5" s="115" t="s">
        <v>342</v>
      </c>
      <c r="F5" s="115" t="s">
        <v>16</v>
      </c>
      <c r="G5" s="115" t="s">
        <v>342</v>
      </c>
      <c r="H5" s="115" t="s">
        <v>16</v>
      </c>
      <c r="I5" s="115" t="s">
        <v>342</v>
      </c>
      <c r="J5" s="115" t="s">
        <v>16</v>
      </c>
      <c r="K5" s="115" t="s">
        <v>342</v>
      </c>
      <c r="L5" s="115" t="s">
        <v>16</v>
      </c>
      <c r="M5" s="115" t="s">
        <v>342</v>
      </c>
      <c r="N5" s="115" t="s">
        <v>16</v>
      </c>
      <c r="O5" s="115" t="s">
        <v>342</v>
      </c>
      <c r="P5" s="115" t="s">
        <v>16</v>
      </c>
      <c r="Q5" s="190"/>
    </row>
    <row r="6" spans="1:25" s="22" customFormat="1" ht="15.75" thickBot="1" x14ac:dyDescent="0.3">
      <c r="A6" s="96"/>
      <c r="B6" s="44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190"/>
    </row>
    <row r="7" spans="1:25" s="22" customFormat="1" ht="68.25" thickBot="1" x14ac:dyDescent="0.3">
      <c r="A7" s="118" t="s">
        <v>682</v>
      </c>
      <c r="B7" s="133" t="s">
        <v>343</v>
      </c>
      <c r="C7" s="119">
        <f t="shared" ref="C7:P7" si="0">C8+C10+C16+C19</f>
        <v>0</v>
      </c>
      <c r="D7" s="119">
        <f t="shared" si="0"/>
        <v>0</v>
      </c>
      <c r="E7" s="119">
        <f t="shared" si="0"/>
        <v>4377882.78</v>
      </c>
      <c r="F7" s="119">
        <f t="shared" si="0"/>
        <v>3712258.72</v>
      </c>
      <c r="G7" s="119">
        <f t="shared" si="0"/>
        <v>8835476.6800000016</v>
      </c>
      <c r="H7" s="119">
        <f t="shared" si="0"/>
        <v>7480490.5900000008</v>
      </c>
      <c r="I7" s="119">
        <f t="shared" si="0"/>
        <v>2171783.0699999998</v>
      </c>
      <c r="J7" s="119">
        <f t="shared" si="0"/>
        <v>1846015.62</v>
      </c>
      <c r="K7" s="119">
        <f t="shared" si="0"/>
        <v>122763.56</v>
      </c>
      <c r="L7" s="119">
        <f t="shared" si="0"/>
        <v>104349.02</v>
      </c>
      <c r="M7" s="119">
        <f t="shared" si="0"/>
        <v>0</v>
      </c>
      <c r="N7" s="119">
        <f t="shared" si="0"/>
        <v>0</v>
      </c>
      <c r="O7" s="119">
        <f t="shared" si="0"/>
        <v>15507906.109999999</v>
      </c>
      <c r="P7" s="119">
        <f t="shared" si="0"/>
        <v>13143113.949999999</v>
      </c>
      <c r="Q7" s="190"/>
    </row>
    <row r="8" spans="1:25" s="22" customFormat="1" ht="50.25" customHeight="1" thickBot="1" x14ac:dyDescent="0.3">
      <c r="A8" s="134" t="s">
        <v>25</v>
      </c>
      <c r="B8" s="114" t="s">
        <v>344</v>
      </c>
      <c r="C8" s="135">
        <f t="shared" ref="C8:P8" si="1">C9</f>
        <v>0</v>
      </c>
      <c r="D8" s="135">
        <f t="shared" si="1"/>
        <v>0</v>
      </c>
      <c r="E8" s="135">
        <f t="shared" si="1"/>
        <v>532602.74</v>
      </c>
      <c r="F8" s="135">
        <f t="shared" si="1"/>
        <v>452712.33</v>
      </c>
      <c r="G8" s="135">
        <f t="shared" si="1"/>
        <v>532602.74</v>
      </c>
      <c r="H8" s="135">
        <f t="shared" si="1"/>
        <v>452712.33</v>
      </c>
      <c r="I8" s="135">
        <f t="shared" si="1"/>
        <v>532602.75</v>
      </c>
      <c r="J8" s="135">
        <f t="shared" si="1"/>
        <v>452712.34</v>
      </c>
      <c r="K8" s="135">
        <f t="shared" si="1"/>
        <v>0</v>
      </c>
      <c r="L8" s="135">
        <f t="shared" si="1"/>
        <v>0</v>
      </c>
      <c r="M8" s="135">
        <f t="shared" si="1"/>
        <v>0</v>
      </c>
      <c r="N8" s="135">
        <f t="shared" si="1"/>
        <v>0</v>
      </c>
      <c r="O8" s="135">
        <f t="shared" si="1"/>
        <v>1597808.23</v>
      </c>
      <c r="P8" s="135">
        <f t="shared" si="1"/>
        <v>1358137</v>
      </c>
      <c r="Q8" s="98"/>
    </row>
    <row r="9" spans="1:25" s="22" customFormat="1" ht="51.75" thickBot="1" x14ac:dyDescent="0.3">
      <c r="A9" s="189" t="s">
        <v>345</v>
      </c>
      <c r="B9" s="116" t="s">
        <v>28</v>
      </c>
      <c r="C9" s="117">
        <v>0</v>
      </c>
      <c r="D9" s="117">
        <v>0</v>
      </c>
      <c r="E9" s="117">
        <v>532602.74</v>
      </c>
      <c r="F9" s="117">
        <v>452712.33</v>
      </c>
      <c r="G9" s="117">
        <v>532602.74</v>
      </c>
      <c r="H9" s="117">
        <v>452712.33</v>
      </c>
      <c r="I9" s="117">
        <v>532602.75</v>
      </c>
      <c r="J9" s="117">
        <v>452712.34</v>
      </c>
      <c r="K9" s="117">
        <v>0</v>
      </c>
      <c r="L9" s="117">
        <v>0</v>
      </c>
      <c r="M9" s="117">
        <v>0</v>
      </c>
      <c r="N9" s="117">
        <v>0</v>
      </c>
      <c r="O9" s="117">
        <f>E9+G9+I9</f>
        <v>1597808.23</v>
      </c>
      <c r="P9" s="117">
        <f>F9+H9+J9</f>
        <v>1358137</v>
      </c>
      <c r="Q9" s="190"/>
      <c r="R9" s="21"/>
      <c r="S9" s="21"/>
    </row>
    <row r="10" spans="1:25" s="22" customFormat="1" ht="120" customHeight="1" thickBot="1" x14ac:dyDescent="0.3">
      <c r="A10" s="134" t="s">
        <v>346</v>
      </c>
      <c r="B10" s="114" t="s">
        <v>32</v>
      </c>
      <c r="C10" s="135">
        <f t="shared" ref="C10:O10" si="2">C11+C12+C13</f>
        <v>0</v>
      </c>
      <c r="D10" s="135">
        <f t="shared" si="2"/>
        <v>0</v>
      </c>
      <c r="E10" s="135">
        <f>SUM(E11:E15)</f>
        <v>514728.6</v>
      </c>
      <c r="F10" s="135">
        <f>SUM(F11:F15)</f>
        <v>437519.31</v>
      </c>
      <c r="G10" s="135">
        <f>SUM(G11:G15)</f>
        <v>2816104.12</v>
      </c>
      <c r="H10" s="135">
        <f t="shared" si="2"/>
        <v>2393697.6900000004</v>
      </c>
      <c r="I10" s="135">
        <f t="shared" si="2"/>
        <v>1240210.3199999998</v>
      </c>
      <c r="J10" s="135">
        <f t="shared" si="2"/>
        <v>1054178.78</v>
      </c>
      <c r="K10" s="135">
        <f t="shared" si="2"/>
        <v>0</v>
      </c>
      <c r="L10" s="135">
        <f t="shared" si="2"/>
        <v>0</v>
      </c>
      <c r="M10" s="135">
        <f t="shared" si="2"/>
        <v>0</v>
      </c>
      <c r="N10" s="135">
        <f t="shared" si="2"/>
        <v>0</v>
      </c>
      <c r="O10" s="135">
        <f t="shared" si="2"/>
        <v>4571043.04</v>
      </c>
      <c r="P10" s="135">
        <f>SUM(P11:P15)</f>
        <v>3885395.7800000003</v>
      </c>
      <c r="Q10" s="190"/>
    </row>
    <row r="11" spans="1:25" s="22" customFormat="1" ht="71.25" customHeight="1" thickBot="1" x14ac:dyDescent="0.3">
      <c r="A11" s="189" t="s">
        <v>347</v>
      </c>
      <c r="B11" s="116" t="s">
        <v>34</v>
      </c>
      <c r="C11" s="117">
        <v>0</v>
      </c>
      <c r="D11" s="117">
        <v>0</v>
      </c>
      <c r="E11" s="117">
        <v>514728.6</v>
      </c>
      <c r="F11" s="117">
        <v>437519.31</v>
      </c>
      <c r="G11" s="117">
        <v>514728.6</v>
      </c>
      <c r="H11" s="117">
        <v>437519.31</v>
      </c>
      <c r="I11" s="117">
        <v>514728.6</v>
      </c>
      <c r="J11" s="117">
        <v>437519.31</v>
      </c>
      <c r="K11" s="117">
        <v>0</v>
      </c>
      <c r="L11" s="117">
        <v>0</v>
      </c>
      <c r="M11" s="117">
        <v>0</v>
      </c>
      <c r="N11" s="117">
        <v>0</v>
      </c>
      <c r="O11" s="117">
        <f t="shared" ref="O11:P13" si="3">E11+G11+I11</f>
        <v>1544185.7999999998</v>
      </c>
      <c r="P11" s="117">
        <f t="shared" si="3"/>
        <v>1312557.93</v>
      </c>
      <c r="Q11" s="190"/>
      <c r="R11" s="21"/>
      <c r="S11" s="21"/>
    </row>
    <row r="12" spans="1:25" s="22" customFormat="1" ht="56.25" customHeight="1" thickBot="1" x14ac:dyDescent="0.3">
      <c r="A12" s="189" t="s">
        <v>348</v>
      </c>
      <c r="B12" s="456" t="s">
        <v>37</v>
      </c>
      <c r="C12" s="457">
        <v>0</v>
      </c>
      <c r="D12" s="457">
        <v>0</v>
      </c>
      <c r="E12" s="457">
        <v>0</v>
      </c>
      <c r="F12" s="457">
        <v>0</v>
      </c>
      <c r="G12" s="457">
        <v>1736421.78</v>
      </c>
      <c r="H12" s="457">
        <v>1475958.35</v>
      </c>
      <c r="I12" s="457">
        <v>0</v>
      </c>
      <c r="J12" s="457">
        <v>0</v>
      </c>
      <c r="K12" s="457">
        <v>0</v>
      </c>
      <c r="L12" s="457">
        <v>0</v>
      </c>
      <c r="M12" s="457">
        <v>0</v>
      </c>
      <c r="N12" s="457">
        <v>0</v>
      </c>
      <c r="O12" s="457">
        <f>SUM(C12,E12,G12,I12,K12,M12)</f>
        <v>1736421.78</v>
      </c>
      <c r="P12" s="457">
        <f>SUM(D12,F12,H12,J12,L12,N12)</f>
        <v>1475958.35</v>
      </c>
      <c r="Q12" s="190"/>
      <c r="R12" s="21"/>
      <c r="S12" s="21"/>
    </row>
    <row r="13" spans="1:25" s="22" customFormat="1" x14ac:dyDescent="0.25">
      <c r="A13" s="476" t="s">
        <v>349</v>
      </c>
      <c r="B13" s="479" t="s">
        <v>39</v>
      </c>
      <c r="C13" s="482">
        <v>0</v>
      </c>
      <c r="D13" s="482">
        <v>0</v>
      </c>
      <c r="E13" s="482">
        <v>0</v>
      </c>
      <c r="F13" s="482">
        <v>0</v>
      </c>
      <c r="G13" s="482">
        <v>564953.74</v>
      </c>
      <c r="H13" s="482">
        <v>480220.03</v>
      </c>
      <c r="I13" s="482">
        <v>725481.72</v>
      </c>
      <c r="J13" s="482">
        <v>616659.47</v>
      </c>
      <c r="K13" s="482">
        <v>0</v>
      </c>
      <c r="L13" s="482">
        <v>0</v>
      </c>
      <c r="M13" s="482">
        <v>0</v>
      </c>
      <c r="N13" s="482">
        <v>0</v>
      </c>
      <c r="O13" s="482">
        <f t="shared" si="3"/>
        <v>1290435.46</v>
      </c>
      <c r="P13" s="482">
        <f t="shared" si="3"/>
        <v>1096879.5</v>
      </c>
      <c r="Q13" s="485"/>
    </row>
    <row r="14" spans="1:25" s="22" customFormat="1" x14ac:dyDescent="0.25">
      <c r="A14" s="477"/>
      <c r="B14" s="480"/>
      <c r="C14" s="483"/>
      <c r="D14" s="483"/>
      <c r="E14" s="483"/>
      <c r="F14" s="483"/>
      <c r="G14" s="483"/>
      <c r="H14" s="483"/>
      <c r="I14" s="483"/>
      <c r="J14" s="483"/>
      <c r="K14" s="483"/>
      <c r="L14" s="483"/>
      <c r="M14" s="483"/>
      <c r="N14" s="483"/>
      <c r="O14" s="483"/>
      <c r="P14" s="483"/>
      <c r="Q14" s="485"/>
    </row>
    <row r="15" spans="1:25" s="22" customFormat="1" ht="31.5" customHeight="1" thickBot="1" x14ac:dyDescent="0.3">
      <c r="A15" s="478"/>
      <c r="B15" s="481"/>
      <c r="C15" s="484"/>
      <c r="D15" s="484"/>
      <c r="E15" s="484"/>
      <c r="F15" s="484"/>
      <c r="G15" s="484"/>
      <c r="H15" s="484"/>
      <c r="I15" s="484"/>
      <c r="J15" s="484"/>
      <c r="K15" s="484"/>
      <c r="L15" s="484"/>
      <c r="M15" s="484"/>
      <c r="N15" s="484"/>
      <c r="O15" s="484"/>
      <c r="P15" s="484"/>
      <c r="Q15" s="485"/>
      <c r="R15" s="21"/>
      <c r="S15" s="21"/>
    </row>
    <row r="16" spans="1:25" s="22" customFormat="1" ht="78.75" customHeight="1" thickBot="1" x14ac:dyDescent="0.3">
      <c r="A16" s="134" t="s">
        <v>350</v>
      </c>
      <c r="B16" s="114" t="s">
        <v>42</v>
      </c>
      <c r="C16" s="135">
        <f t="shared" ref="C16:P16" si="4">C17+C18</f>
        <v>0</v>
      </c>
      <c r="D16" s="135">
        <f t="shared" si="4"/>
        <v>0</v>
      </c>
      <c r="E16" s="135">
        <f t="shared" si="4"/>
        <v>1882451.35</v>
      </c>
      <c r="F16" s="135">
        <f t="shared" si="4"/>
        <v>1591142</v>
      </c>
      <c r="G16" s="135">
        <f t="shared" si="4"/>
        <v>3708579.7300000004</v>
      </c>
      <c r="H16" s="135">
        <f t="shared" si="4"/>
        <v>3122618.99</v>
      </c>
      <c r="I16" s="135">
        <f t="shared" si="4"/>
        <v>0</v>
      </c>
      <c r="J16" s="135">
        <f t="shared" si="4"/>
        <v>0</v>
      </c>
      <c r="K16" s="135">
        <f t="shared" si="4"/>
        <v>0</v>
      </c>
      <c r="L16" s="135">
        <f t="shared" si="4"/>
        <v>0</v>
      </c>
      <c r="M16" s="135">
        <f t="shared" si="4"/>
        <v>0</v>
      </c>
      <c r="N16" s="135">
        <f t="shared" si="4"/>
        <v>0</v>
      </c>
      <c r="O16" s="135">
        <f t="shared" si="4"/>
        <v>5591031.0800000001</v>
      </c>
      <c r="P16" s="135">
        <f t="shared" si="4"/>
        <v>4713760.99</v>
      </c>
      <c r="Q16" s="190"/>
    </row>
    <row r="17" spans="1:19" s="22" customFormat="1" ht="64.5" thickBot="1" x14ac:dyDescent="0.3">
      <c r="A17" s="189" t="s">
        <v>351</v>
      </c>
      <c r="B17" s="116" t="s">
        <v>44</v>
      </c>
      <c r="C17" s="117">
        <v>0</v>
      </c>
      <c r="D17" s="117">
        <v>0</v>
      </c>
      <c r="E17" s="117">
        <v>1882451.35</v>
      </c>
      <c r="F17" s="117">
        <v>1591142</v>
      </c>
      <c r="G17" s="117">
        <v>2121656.2200000002</v>
      </c>
      <c r="H17" s="117">
        <v>1773734</v>
      </c>
      <c r="I17" s="117">
        <v>0</v>
      </c>
      <c r="J17" s="117">
        <v>0</v>
      </c>
      <c r="K17" s="117">
        <v>0</v>
      </c>
      <c r="L17" s="117">
        <v>0</v>
      </c>
      <c r="M17" s="117">
        <v>0</v>
      </c>
      <c r="N17" s="117">
        <v>0</v>
      </c>
      <c r="O17" s="117">
        <f>SUM(E17,G17)</f>
        <v>4004107.5700000003</v>
      </c>
      <c r="P17" s="117">
        <f>SUM(F17,H17)</f>
        <v>3364876</v>
      </c>
      <c r="Q17" s="190"/>
      <c r="R17" s="21"/>
      <c r="S17" s="21"/>
    </row>
    <row r="18" spans="1:19" s="22" customFormat="1" ht="55.5" customHeight="1" thickBot="1" x14ac:dyDescent="0.3">
      <c r="A18" s="142" t="s">
        <v>352</v>
      </c>
      <c r="B18" s="143" t="s">
        <v>47</v>
      </c>
      <c r="C18" s="117">
        <v>0</v>
      </c>
      <c r="D18" s="117">
        <v>0</v>
      </c>
      <c r="E18" s="117">
        <v>0</v>
      </c>
      <c r="F18" s="117">
        <v>0</v>
      </c>
      <c r="G18" s="117">
        <v>1586923.51</v>
      </c>
      <c r="H18" s="117">
        <v>1348884.99</v>
      </c>
      <c r="I18" s="117">
        <v>0</v>
      </c>
      <c r="J18" s="117">
        <v>0</v>
      </c>
      <c r="K18" s="117">
        <v>0</v>
      </c>
      <c r="L18" s="117">
        <v>0</v>
      </c>
      <c r="M18" s="117">
        <v>0</v>
      </c>
      <c r="N18" s="117">
        <v>0</v>
      </c>
      <c r="O18" s="117">
        <f>C18+E18+G18+I18+K18+M18</f>
        <v>1586923.51</v>
      </c>
      <c r="P18" s="117">
        <f>F18+H18+J18+L18+N18</f>
        <v>1348884.99</v>
      </c>
      <c r="Q18" s="190"/>
      <c r="R18" s="21"/>
      <c r="S18" s="21"/>
    </row>
    <row r="19" spans="1:19" s="22" customFormat="1" ht="42" customHeight="1" thickBot="1" x14ac:dyDescent="0.3">
      <c r="A19" s="134" t="s">
        <v>353</v>
      </c>
      <c r="B19" s="114" t="s">
        <v>50</v>
      </c>
      <c r="C19" s="135">
        <f t="shared" ref="C19:P19" si="5">C20+C21</f>
        <v>0</v>
      </c>
      <c r="D19" s="135">
        <f t="shared" si="5"/>
        <v>0</v>
      </c>
      <c r="E19" s="135">
        <f t="shared" si="5"/>
        <v>1448100.09</v>
      </c>
      <c r="F19" s="135">
        <f t="shared" si="5"/>
        <v>1230885.08</v>
      </c>
      <c r="G19" s="135">
        <f>SUM(G20:G21)</f>
        <v>1778190.09</v>
      </c>
      <c r="H19" s="135">
        <f>SUM(H20:H21)</f>
        <v>1511461.58</v>
      </c>
      <c r="I19" s="135">
        <f t="shared" si="5"/>
        <v>398970</v>
      </c>
      <c r="J19" s="135">
        <f t="shared" si="5"/>
        <v>339124.5</v>
      </c>
      <c r="K19" s="135">
        <f t="shared" si="5"/>
        <v>122763.56</v>
      </c>
      <c r="L19" s="135">
        <f t="shared" si="5"/>
        <v>104349.02</v>
      </c>
      <c r="M19" s="135">
        <f t="shared" si="5"/>
        <v>0</v>
      </c>
      <c r="N19" s="135">
        <f t="shared" si="5"/>
        <v>0</v>
      </c>
      <c r="O19" s="135">
        <f t="shared" si="5"/>
        <v>3748023.7600000002</v>
      </c>
      <c r="P19" s="135">
        <f t="shared" si="5"/>
        <v>3185820.18</v>
      </c>
      <c r="Q19" s="190"/>
      <c r="R19" s="21"/>
    </row>
    <row r="20" spans="1:19" s="22" customFormat="1" ht="60.75" customHeight="1" thickBot="1" x14ac:dyDescent="0.3">
      <c r="A20" s="189" t="s">
        <v>354</v>
      </c>
      <c r="B20" s="116" t="s">
        <v>52</v>
      </c>
      <c r="C20" s="117">
        <v>0</v>
      </c>
      <c r="D20" s="117">
        <v>0</v>
      </c>
      <c r="E20" s="117">
        <v>0</v>
      </c>
      <c r="F20" s="117">
        <v>0</v>
      </c>
      <c r="G20" s="117">
        <v>330090</v>
      </c>
      <c r="H20" s="117">
        <v>280576.5</v>
      </c>
      <c r="I20" s="117">
        <v>398970</v>
      </c>
      <c r="J20" s="117">
        <v>339124.5</v>
      </c>
      <c r="K20" s="117">
        <v>122763.56</v>
      </c>
      <c r="L20" s="117">
        <v>104349.02</v>
      </c>
      <c r="M20" s="117">
        <v>0</v>
      </c>
      <c r="N20" s="117">
        <v>0</v>
      </c>
      <c r="O20" s="117">
        <v>851823.58</v>
      </c>
      <c r="P20" s="117">
        <v>724050.02</v>
      </c>
      <c r="Q20" s="190"/>
      <c r="R20" s="21"/>
      <c r="S20" s="21"/>
    </row>
    <row r="21" spans="1:19" s="22" customFormat="1" ht="64.5" thickBot="1" x14ac:dyDescent="0.3">
      <c r="A21" s="189" t="s">
        <v>355</v>
      </c>
      <c r="B21" s="116" t="s">
        <v>55</v>
      </c>
      <c r="C21" s="117">
        <v>0</v>
      </c>
      <c r="D21" s="117">
        <v>0</v>
      </c>
      <c r="E21" s="117">
        <v>1448100.09</v>
      </c>
      <c r="F21" s="117">
        <v>1230885.08</v>
      </c>
      <c r="G21" s="117">
        <v>1448100.09</v>
      </c>
      <c r="H21" s="117">
        <v>1230885.08</v>
      </c>
      <c r="I21" s="117">
        <v>0</v>
      </c>
      <c r="J21" s="117">
        <v>0</v>
      </c>
      <c r="K21" s="117">
        <v>0</v>
      </c>
      <c r="L21" s="117">
        <v>0</v>
      </c>
      <c r="M21" s="117">
        <v>0</v>
      </c>
      <c r="N21" s="117">
        <v>0</v>
      </c>
      <c r="O21" s="117">
        <v>2896200.18</v>
      </c>
      <c r="P21" s="117">
        <f>F21+H21</f>
        <v>2461770.16</v>
      </c>
      <c r="Q21" s="190"/>
      <c r="R21" s="21"/>
      <c r="S21" s="21"/>
    </row>
    <row r="22" spans="1:19" s="22" customFormat="1" ht="54.75" thickBot="1" x14ac:dyDescent="0.3">
      <c r="A22" s="118" t="s">
        <v>683</v>
      </c>
      <c r="B22" s="136" t="s">
        <v>740</v>
      </c>
      <c r="C22" s="119">
        <f t="shared" ref="C22:P22" si="6">C23+C33</f>
        <v>0</v>
      </c>
      <c r="D22" s="119">
        <f t="shared" si="6"/>
        <v>0</v>
      </c>
      <c r="E22" s="119">
        <f t="shared" si="6"/>
        <v>18189438.73</v>
      </c>
      <c r="F22" s="119">
        <f t="shared" si="6"/>
        <v>10944317.609999999</v>
      </c>
      <c r="G22" s="119">
        <f>G23+G33</f>
        <v>124241506.81999999</v>
      </c>
      <c r="H22" s="119">
        <f t="shared" si="6"/>
        <v>100693765.55</v>
      </c>
      <c r="I22" s="119">
        <f t="shared" si="6"/>
        <v>128912482.52</v>
      </c>
      <c r="J22" s="119">
        <f t="shared" si="6"/>
        <v>109508656.58</v>
      </c>
      <c r="K22" s="119">
        <f t="shared" si="6"/>
        <v>4281956.18</v>
      </c>
      <c r="L22" s="119">
        <f t="shared" si="6"/>
        <v>3572858.19</v>
      </c>
      <c r="M22" s="119">
        <f t="shared" si="6"/>
        <v>3365237</v>
      </c>
      <c r="N22" s="119">
        <f t="shared" si="6"/>
        <v>2860451.2</v>
      </c>
      <c r="O22" s="119">
        <f t="shared" si="6"/>
        <v>278990611.25999999</v>
      </c>
      <c r="P22" s="119">
        <f t="shared" si="6"/>
        <v>227580049.13</v>
      </c>
      <c r="Q22" s="190"/>
    </row>
    <row r="23" spans="1:19" s="22" customFormat="1" ht="85.5" customHeight="1" thickBot="1" x14ac:dyDescent="0.3">
      <c r="A23" s="134" t="s">
        <v>57</v>
      </c>
      <c r="B23" s="114" t="s">
        <v>58</v>
      </c>
      <c r="C23" s="135">
        <f t="shared" ref="C23:O23" si="7">SUM(C24:C32)</f>
        <v>0</v>
      </c>
      <c r="D23" s="135">
        <f t="shared" si="7"/>
        <v>0</v>
      </c>
      <c r="E23" s="135">
        <f>SUM(E24:E32)</f>
        <v>6166653</v>
      </c>
      <c r="F23" s="135">
        <f t="shared" si="7"/>
        <v>4108465</v>
      </c>
      <c r="G23" s="135">
        <f>SUM(G24:G32)</f>
        <v>90219792.599999994</v>
      </c>
      <c r="H23" s="135">
        <f t="shared" si="7"/>
        <v>75657613.25999999</v>
      </c>
      <c r="I23" s="135">
        <f t="shared" si="7"/>
        <v>123187149.61999999</v>
      </c>
      <c r="J23" s="135">
        <f t="shared" si="7"/>
        <v>104708926.89</v>
      </c>
      <c r="K23" s="135">
        <f t="shared" si="7"/>
        <v>113576.47</v>
      </c>
      <c r="L23" s="135">
        <f t="shared" si="7"/>
        <v>96540</v>
      </c>
      <c r="M23" s="135">
        <f t="shared" si="7"/>
        <v>3365237</v>
      </c>
      <c r="N23" s="135">
        <f t="shared" si="7"/>
        <v>2860451.2</v>
      </c>
      <c r="O23" s="135">
        <f t="shared" si="7"/>
        <v>223052408.69</v>
      </c>
      <c r="P23" s="135">
        <f>SUM(P24:P32)</f>
        <v>187431996.34999999</v>
      </c>
      <c r="Q23" s="190"/>
      <c r="R23" s="21"/>
    </row>
    <row r="24" spans="1:19" s="22" customFormat="1" ht="64.5" thickBot="1" x14ac:dyDescent="0.3">
      <c r="A24" s="189" t="s">
        <v>356</v>
      </c>
      <c r="B24" s="116" t="s">
        <v>60</v>
      </c>
      <c r="C24" s="117">
        <v>0</v>
      </c>
      <c r="D24" s="117">
        <v>0</v>
      </c>
      <c r="E24" s="117">
        <v>2015305</v>
      </c>
      <c r="F24" s="117">
        <v>1713009</v>
      </c>
      <c r="G24" s="117">
        <v>15604641</v>
      </c>
      <c r="H24" s="117">
        <v>13263944</v>
      </c>
      <c r="I24" s="117">
        <v>2983086</v>
      </c>
      <c r="J24" s="117">
        <v>2535623</v>
      </c>
      <c r="K24" s="117">
        <v>0</v>
      </c>
      <c r="L24" s="117">
        <v>0</v>
      </c>
      <c r="M24" s="117">
        <v>2771005</v>
      </c>
      <c r="N24" s="117">
        <v>2355354</v>
      </c>
      <c r="O24" s="117">
        <f>SUM(E24,G24,I24,K24,M24)</f>
        <v>23374037</v>
      </c>
      <c r="P24" s="117">
        <f>SUM(F24,H24,J24,L24,N24)</f>
        <v>19867930</v>
      </c>
      <c r="Q24" s="190"/>
      <c r="R24" s="21"/>
      <c r="S24" s="21"/>
    </row>
    <row r="25" spans="1:19" s="22" customFormat="1" ht="55.5" customHeight="1" thickBot="1" x14ac:dyDescent="0.3">
      <c r="A25" s="189" t="s">
        <v>357</v>
      </c>
      <c r="B25" s="116" t="s">
        <v>63</v>
      </c>
      <c r="C25" s="117">
        <v>0</v>
      </c>
      <c r="D25" s="117">
        <v>0</v>
      </c>
      <c r="E25" s="117">
        <v>2901217</v>
      </c>
      <c r="F25" s="117">
        <v>1332845</v>
      </c>
      <c r="G25" s="117">
        <v>6506908</v>
      </c>
      <c r="H25" s="117">
        <v>5530872.2000000002</v>
      </c>
      <c r="I25" s="117">
        <v>1312741</v>
      </c>
      <c r="J25" s="117">
        <v>1115830</v>
      </c>
      <c r="K25" s="117">
        <v>0</v>
      </c>
      <c r="L25" s="117">
        <v>0</v>
      </c>
      <c r="M25" s="117">
        <v>594232</v>
      </c>
      <c r="N25" s="117">
        <v>505097.2</v>
      </c>
      <c r="O25" s="117">
        <f>SUM(E25,G25,I25,M25)</f>
        <v>11315098</v>
      </c>
      <c r="P25" s="117">
        <f>SUM(F25,H25,J25,N25)</f>
        <v>8484644.4000000004</v>
      </c>
      <c r="Q25" s="190"/>
      <c r="R25" s="21"/>
      <c r="S25" s="21"/>
    </row>
    <row r="26" spans="1:19" s="22" customFormat="1" ht="51.75" thickBot="1" x14ac:dyDescent="0.3">
      <c r="A26" s="189" t="s">
        <v>65</v>
      </c>
      <c r="B26" s="116" t="s">
        <v>66</v>
      </c>
      <c r="C26" s="117">
        <v>0</v>
      </c>
      <c r="D26" s="117">
        <v>0</v>
      </c>
      <c r="E26" s="117">
        <v>0</v>
      </c>
      <c r="F26" s="117">
        <v>0</v>
      </c>
      <c r="G26" s="117">
        <v>4239580</v>
      </c>
      <c r="H26" s="117">
        <v>3364575</v>
      </c>
      <c r="I26" s="117">
        <v>2691833.41</v>
      </c>
      <c r="J26" s="117">
        <v>2288058</v>
      </c>
      <c r="K26" s="117">
        <v>0</v>
      </c>
      <c r="L26" s="117">
        <v>0</v>
      </c>
      <c r="M26" s="117">
        <v>0</v>
      </c>
      <c r="N26" s="117">
        <v>0</v>
      </c>
      <c r="O26" s="117">
        <f>SUM(G26,I26)</f>
        <v>6931413.4100000001</v>
      </c>
      <c r="P26" s="117">
        <f>SUM(H26,J26)</f>
        <v>5652633</v>
      </c>
      <c r="Q26" s="190"/>
      <c r="R26" s="21"/>
      <c r="S26" s="21"/>
    </row>
    <row r="27" spans="1:19" s="22" customFormat="1" ht="39" thickBot="1" x14ac:dyDescent="0.3">
      <c r="A27" s="189" t="s">
        <v>358</v>
      </c>
      <c r="B27" s="116" t="s">
        <v>394</v>
      </c>
      <c r="C27" s="117">
        <v>0</v>
      </c>
      <c r="D27" s="117">
        <v>0</v>
      </c>
      <c r="E27" s="117">
        <v>1250131</v>
      </c>
      <c r="F27" s="117">
        <v>1062611</v>
      </c>
      <c r="G27" s="117">
        <v>7613064.5999999996</v>
      </c>
      <c r="H27" s="117">
        <v>5680964.0599999996</v>
      </c>
      <c r="I27" s="117">
        <v>0</v>
      </c>
      <c r="J27" s="117">
        <v>0</v>
      </c>
      <c r="K27" s="117">
        <v>0</v>
      </c>
      <c r="L27" s="117">
        <v>0</v>
      </c>
      <c r="M27" s="117">
        <v>0</v>
      </c>
      <c r="N27" s="117">
        <v>0</v>
      </c>
      <c r="O27" s="117">
        <f>SUM(C27,E27,G27,I27,K27,M27)</f>
        <v>8863195.5999999996</v>
      </c>
      <c r="P27" s="117">
        <f>SUM(D27,F27,H27,J27,L27,N27)</f>
        <v>6743575.0599999996</v>
      </c>
      <c r="Q27" s="45"/>
      <c r="R27" s="21"/>
      <c r="S27" s="21"/>
    </row>
    <row r="28" spans="1:19" s="22" customFormat="1" ht="39" thickBot="1" x14ac:dyDescent="0.3">
      <c r="A28" s="189" t="s">
        <v>359</v>
      </c>
      <c r="B28" s="116" t="s">
        <v>395</v>
      </c>
      <c r="C28" s="117">
        <v>0</v>
      </c>
      <c r="D28" s="117">
        <v>0</v>
      </c>
      <c r="E28" s="117">
        <v>0</v>
      </c>
      <c r="F28" s="117">
        <v>0</v>
      </c>
      <c r="G28" s="117">
        <v>1028446</v>
      </c>
      <c r="H28" s="117">
        <v>874178</v>
      </c>
      <c r="I28" s="117">
        <v>1202255.08</v>
      </c>
      <c r="J28" s="117">
        <v>1021766.88</v>
      </c>
      <c r="K28" s="117">
        <v>0</v>
      </c>
      <c r="L28" s="117">
        <v>0</v>
      </c>
      <c r="M28" s="117">
        <v>0</v>
      </c>
      <c r="N28" s="117">
        <v>0</v>
      </c>
      <c r="O28" s="117">
        <f>SUM(C28,E28,G28,I28,K28,M28)</f>
        <v>2230701.08</v>
      </c>
      <c r="P28" s="117">
        <f>SUM(D28,F28,H28,J28,M28)</f>
        <v>1895944.88</v>
      </c>
      <c r="Q28" s="190"/>
      <c r="R28" s="21"/>
      <c r="S28" s="21"/>
    </row>
    <row r="29" spans="1:19" s="22" customFormat="1" ht="83.25" customHeight="1" thickBot="1" x14ac:dyDescent="0.3">
      <c r="A29" s="189" t="s">
        <v>360</v>
      </c>
      <c r="B29" s="116" t="s">
        <v>72</v>
      </c>
      <c r="C29" s="117">
        <v>0</v>
      </c>
      <c r="D29" s="117">
        <v>0</v>
      </c>
      <c r="E29" s="117">
        <v>0</v>
      </c>
      <c r="F29" s="117">
        <v>0</v>
      </c>
      <c r="G29" s="117">
        <v>227153</v>
      </c>
      <c r="H29" s="117">
        <v>193080</v>
      </c>
      <c r="I29" s="117">
        <v>0</v>
      </c>
      <c r="J29" s="117">
        <v>0</v>
      </c>
      <c r="K29" s="117">
        <v>113576.47</v>
      </c>
      <c r="L29" s="117">
        <v>96540</v>
      </c>
      <c r="M29" s="117">
        <v>0</v>
      </c>
      <c r="N29" s="117">
        <v>0</v>
      </c>
      <c r="O29" s="117">
        <f>SUM(G29,K29)</f>
        <v>340729.47</v>
      </c>
      <c r="P29" s="117">
        <v>289620</v>
      </c>
      <c r="Q29" s="190"/>
      <c r="R29" s="21"/>
      <c r="S29" s="21"/>
    </row>
    <row r="30" spans="1:19" s="22" customFormat="1" ht="24" customHeight="1" x14ac:dyDescent="0.25">
      <c r="A30" s="476" t="s">
        <v>361</v>
      </c>
      <c r="B30" s="479" t="s">
        <v>396</v>
      </c>
      <c r="C30" s="482">
        <v>0</v>
      </c>
      <c r="D30" s="482">
        <v>0</v>
      </c>
      <c r="E30" s="482">
        <v>0</v>
      </c>
      <c r="F30" s="482">
        <v>0</v>
      </c>
      <c r="G30" s="482">
        <v>55000000</v>
      </c>
      <c r="H30" s="482">
        <v>46750000</v>
      </c>
      <c r="I30" s="482">
        <v>114997234.13</v>
      </c>
      <c r="J30" s="482">
        <v>97747649.010000005</v>
      </c>
      <c r="K30" s="482">
        <v>0</v>
      </c>
      <c r="L30" s="482">
        <v>0</v>
      </c>
      <c r="M30" s="482">
        <v>0</v>
      </c>
      <c r="N30" s="482">
        <v>0</v>
      </c>
      <c r="O30" s="482">
        <v>169997234.13</v>
      </c>
      <c r="P30" s="482">
        <v>144497649.00999999</v>
      </c>
      <c r="Q30" s="485"/>
    </row>
    <row r="31" spans="1:19" s="22" customFormat="1" ht="24" customHeight="1" x14ac:dyDescent="0.25">
      <c r="A31" s="477"/>
      <c r="B31" s="480"/>
      <c r="C31" s="483"/>
      <c r="D31" s="483"/>
      <c r="E31" s="483"/>
      <c r="F31" s="483"/>
      <c r="G31" s="483"/>
      <c r="H31" s="483"/>
      <c r="I31" s="483"/>
      <c r="J31" s="483"/>
      <c r="K31" s="483"/>
      <c r="L31" s="483"/>
      <c r="M31" s="483"/>
      <c r="N31" s="483"/>
      <c r="O31" s="483"/>
      <c r="P31" s="483"/>
      <c r="Q31" s="485"/>
      <c r="R31" s="21"/>
      <c r="S31" s="21"/>
    </row>
    <row r="32" spans="1:19" s="22" customFormat="1" ht="14.25" customHeight="1" thickBot="1" x14ac:dyDescent="0.3">
      <c r="A32" s="478"/>
      <c r="B32" s="481"/>
      <c r="C32" s="484"/>
      <c r="D32" s="484"/>
      <c r="E32" s="484"/>
      <c r="F32" s="484"/>
      <c r="G32" s="484"/>
      <c r="H32" s="484"/>
      <c r="I32" s="484"/>
      <c r="J32" s="484"/>
      <c r="K32" s="484"/>
      <c r="L32" s="484"/>
      <c r="M32" s="484"/>
      <c r="N32" s="484"/>
      <c r="O32" s="484"/>
      <c r="P32" s="484"/>
      <c r="Q32" s="485"/>
    </row>
    <row r="33" spans="1:19" s="22" customFormat="1" ht="56.25" customHeight="1" thickBot="1" x14ac:dyDescent="0.3">
      <c r="A33" s="134" t="s">
        <v>362</v>
      </c>
      <c r="B33" s="114" t="s">
        <v>77</v>
      </c>
      <c r="C33" s="135">
        <f t="shared" ref="C33:N33" si="8">C34+C35+C36+C38+C40+C41+C42+C43+C44+C45+C46</f>
        <v>0</v>
      </c>
      <c r="D33" s="135">
        <f t="shared" si="8"/>
        <v>0</v>
      </c>
      <c r="E33" s="135">
        <f>E34+E35+E36+E38+E40+E41+E42+E43+E44+E45+E46</f>
        <v>12022785.73</v>
      </c>
      <c r="F33" s="135">
        <f t="shared" si="8"/>
        <v>6835852.6100000003</v>
      </c>
      <c r="G33" s="135">
        <f>SUM(G34:G46)</f>
        <v>34021714.219999999</v>
      </c>
      <c r="H33" s="135">
        <f t="shared" si="8"/>
        <v>25036152.290000003</v>
      </c>
      <c r="I33" s="135">
        <f t="shared" si="8"/>
        <v>5725332.9000000004</v>
      </c>
      <c r="J33" s="135">
        <f t="shared" si="8"/>
        <v>4799729.6900000004</v>
      </c>
      <c r="K33" s="135">
        <f>K34+K35+K36+K38+K40+K41+K42+K43+K44+K45+K46</f>
        <v>4168379.71</v>
      </c>
      <c r="L33" s="135">
        <f t="shared" si="8"/>
        <v>3476318.19</v>
      </c>
      <c r="M33" s="135">
        <f t="shared" si="8"/>
        <v>0</v>
      </c>
      <c r="N33" s="135">
        <f t="shared" si="8"/>
        <v>0</v>
      </c>
      <c r="O33" s="135">
        <f>SUM(O34:O46)</f>
        <v>55938202.57</v>
      </c>
      <c r="P33" s="135">
        <f>SUM(P34:P46)</f>
        <v>40148052.780000001</v>
      </c>
      <c r="Q33" s="190"/>
      <c r="R33" s="21"/>
    </row>
    <row r="34" spans="1:19" s="22" customFormat="1" ht="68.25" customHeight="1" thickBot="1" x14ac:dyDescent="0.3">
      <c r="A34" s="189" t="s">
        <v>363</v>
      </c>
      <c r="B34" s="116" t="s">
        <v>79</v>
      </c>
      <c r="C34" s="117">
        <v>0</v>
      </c>
      <c r="D34" s="117">
        <v>0</v>
      </c>
      <c r="E34" s="117">
        <v>0</v>
      </c>
      <c r="F34" s="117">
        <v>0</v>
      </c>
      <c r="G34" s="117">
        <v>5246593.2699999996</v>
      </c>
      <c r="H34" s="117">
        <v>4457525.54</v>
      </c>
      <c r="I34" s="117">
        <v>852941.72</v>
      </c>
      <c r="J34" s="117">
        <v>725000.46</v>
      </c>
      <c r="K34" s="117">
        <v>0</v>
      </c>
      <c r="L34" s="117">
        <v>0</v>
      </c>
      <c r="M34" s="117">
        <v>0</v>
      </c>
      <c r="N34" s="117">
        <v>0</v>
      </c>
      <c r="O34" s="117">
        <f>G34+I34</f>
        <v>6099534.9899999993</v>
      </c>
      <c r="P34" s="117">
        <f>H34+J34</f>
        <v>5182526</v>
      </c>
      <c r="Q34" s="190"/>
      <c r="R34" s="21"/>
      <c r="S34" s="21"/>
    </row>
    <row r="35" spans="1:19" s="22" customFormat="1" ht="50.25" customHeight="1" thickBot="1" x14ac:dyDescent="0.3">
      <c r="A35" s="189" t="s">
        <v>364</v>
      </c>
      <c r="B35" s="116" t="s">
        <v>82</v>
      </c>
      <c r="C35" s="117">
        <v>0</v>
      </c>
      <c r="D35" s="117">
        <v>0</v>
      </c>
      <c r="E35" s="117">
        <v>0</v>
      </c>
      <c r="F35" s="117">
        <v>0</v>
      </c>
      <c r="G35" s="117">
        <v>4110566</v>
      </c>
      <c r="H35" s="117">
        <v>3493981</v>
      </c>
      <c r="I35" s="117">
        <v>0</v>
      </c>
      <c r="J35" s="117">
        <v>0</v>
      </c>
      <c r="K35" s="117">
        <v>0</v>
      </c>
      <c r="L35" s="117">
        <v>0</v>
      </c>
      <c r="M35" s="117">
        <v>0</v>
      </c>
      <c r="N35" s="117">
        <v>0</v>
      </c>
      <c r="O35" s="117">
        <v>4110556</v>
      </c>
      <c r="P35" s="117">
        <v>3493981</v>
      </c>
      <c r="Q35" s="190"/>
      <c r="R35" s="21"/>
      <c r="S35" s="21"/>
    </row>
    <row r="36" spans="1:19" s="22" customFormat="1" ht="15" customHeight="1" x14ac:dyDescent="0.25">
      <c r="A36" s="476" t="s">
        <v>365</v>
      </c>
      <c r="B36" s="479" t="s">
        <v>85</v>
      </c>
      <c r="C36" s="482">
        <v>0</v>
      </c>
      <c r="D36" s="482">
        <v>0</v>
      </c>
      <c r="E36" s="482">
        <v>0</v>
      </c>
      <c r="F36" s="482">
        <v>0</v>
      </c>
      <c r="G36" s="482">
        <v>6176596.0499999998</v>
      </c>
      <c r="H36" s="482">
        <v>5250106.6500000004</v>
      </c>
      <c r="I36" s="482">
        <v>0</v>
      </c>
      <c r="J36" s="482">
        <v>0</v>
      </c>
      <c r="K36" s="482">
        <v>0</v>
      </c>
      <c r="L36" s="482">
        <v>0</v>
      </c>
      <c r="M36" s="482">
        <v>0</v>
      </c>
      <c r="N36" s="482">
        <v>0</v>
      </c>
      <c r="O36" s="482">
        <v>6176596.0499999998</v>
      </c>
      <c r="P36" s="482">
        <v>5250106.6500000004</v>
      </c>
      <c r="Q36" s="485"/>
    </row>
    <row r="37" spans="1:19" s="22" customFormat="1" ht="54" customHeight="1" thickBot="1" x14ac:dyDescent="0.3">
      <c r="A37" s="478"/>
      <c r="B37" s="481"/>
      <c r="C37" s="484"/>
      <c r="D37" s="484"/>
      <c r="E37" s="484"/>
      <c r="F37" s="484"/>
      <c r="G37" s="484"/>
      <c r="H37" s="484"/>
      <c r="I37" s="484"/>
      <c r="J37" s="484"/>
      <c r="K37" s="484"/>
      <c r="L37" s="484"/>
      <c r="M37" s="484"/>
      <c r="N37" s="484"/>
      <c r="O37" s="484"/>
      <c r="P37" s="484"/>
      <c r="Q37" s="485"/>
      <c r="R37" s="21"/>
      <c r="S37" s="21"/>
    </row>
    <row r="38" spans="1:19" s="22" customFormat="1" x14ac:dyDescent="0.25">
      <c r="A38" s="476" t="s">
        <v>366</v>
      </c>
      <c r="B38" s="479" t="s">
        <v>87</v>
      </c>
      <c r="C38" s="482">
        <v>0</v>
      </c>
      <c r="D38" s="482">
        <v>0</v>
      </c>
      <c r="E38" s="482">
        <v>9476320</v>
      </c>
      <c r="F38" s="482">
        <v>4738160</v>
      </c>
      <c r="G38" s="482">
        <v>13142194.75</v>
      </c>
      <c r="H38" s="482">
        <v>7419029.0700000003</v>
      </c>
      <c r="I38" s="482">
        <v>0</v>
      </c>
      <c r="J38" s="482">
        <v>0</v>
      </c>
      <c r="K38" s="482">
        <v>0</v>
      </c>
      <c r="L38" s="482">
        <v>0</v>
      </c>
      <c r="M38" s="482">
        <v>0</v>
      </c>
      <c r="N38" s="482">
        <v>0</v>
      </c>
      <c r="O38" s="482">
        <f>SUM(E38,G38)</f>
        <v>22618514.75</v>
      </c>
      <c r="P38" s="482">
        <f>SUM(F38,H38)</f>
        <v>12157189.07</v>
      </c>
      <c r="Q38" s="485"/>
    </row>
    <row r="39" spans="1:19" s="22" customFormat="1" ht="48" customHeight="1" thickBot="1" x14ac:dyDescent="0.3">
      <c r="A39" s="478"/>
      <c r="B39" s="481"/>
      <c r="C39" s="484"/>
      <c r="D39" s="484"/>
      <c r="E39" s="484"/>
      <c r="F39" s="484"/>
      <c r="G39" s="484"/>
      <c r="H39" s="484"/>
      <c r="I39" s="484"/>
      <c r="J39" s="484"/>
      <c r="K39" s="484"/>
      <c r="L39" s="484"/>
      <c r="M39" s="484"/>
      <c r="N39" s="484"/>
      <c r="O39" s="484"/>
      <c r="P39" s="484"/>
      <c r="Q39" s="485"/>
      <c r="R39" s="21"/>
      <c r="S39" s="21"/>
    </row>
    <row r="40" spans="1:19" s="22" customFormat="1" ht="51.75" thickBot="1" x14ac:dyDescent="0.3">
      <c r="A40" s="189" t="s">
        <v>367</v>
      </c>
      <c r="B40" s="116" t="s">
        <v>89</v>
      </c>
      <c r="C40" s="117">
        <v>0</v>
      </c>
      <c r="D40" s="117">
        <v>0</v>
      </c>
      <c r="E40" s="117">
        <v>0</v>
      </c>
      <c r="F40" s="117">
        <v>0</v>
      </c>
      <c r="G40" s="117">
        <v>1642783.85</v>
      </c>
      <c r="H40" s="117">
        <v>1396366.28</v>
      </c>
      <c r="I40" s="117">
        <v>0</v>
      </c>
      <c r="J40" s="117">
        <v>0</v>
      </c>
      <c r="K40" s="117">
        <v>1578296.98</v>
      </c>
      <c r="L40" s="117">
        <v>1341551.94</v>
      </c>
      <c r="M40" s="117">
        <v>0</v>
      </c>
      <c r="N40" s="117">
        <v>0</v>
      </c>
      <c r="O40" s="117">
        <f>SUM(G40,K40)</f>
        <v>3221080.83</v>
      </c>
      <c r="P40" s="117">
        <f>SUM(H40,L40)</f>
        <v>2737918.2199999997</v>
      </c>
      <c r="Q40" s="190"/>
      <c r="R40" s="21"/>
      <c r="S40" s="21"/>
    </row>
    <row r="41" spans="1:19" s="22" customFormat="1" ht="39" thickBot="1" x14ac:dyDescent="0.3">
      <c r="A41" s="189" t="s">
        <v>368</v>
      </c>
      <c r="B41" s="116" t="s">
        <v>91</v>
      </c>
      <c r="C41" s="117">
        <v>0</v>
      </c>
      <c r="D41" s="117">
        <v>0</v>
      </c>
      <c r="E41" s="117">
        <v>115295</v>
      </c>
      <c r="F41" s="117">
        <v>98000.75</v>
      </c>
      <c r="G41" s="117">
        <v>1740000</v>
      </c>
      <c r="H41" s="117">
        <v>1479000</v>
      </c>
      <c r="I41" s="117">
        <v>1040000</v>
      </c>
      <c r="J41" s="117">
        <v>884000</v>
      </c>
      <c r="K41" s="117">
        <v>0</v>
      </c>
      <c r="L41" s="117">
        <v>0</v>
      </c>
      <c r="M41" s="117">
        <v>0</v>
      </c>
      <c r="N41" s="117">
        <v>0</v>
      </c>
      <c r="O41" s="117">
        <v>2895295</v>
      </c>
      <c r="P41" s="117">
        <v>2461000.75</v>
      </c>
      <c r="Q41" s="190"/>
      <c r="R41" s="21"/>
      <c r="S41" s="21"/>
    </row>
    <row r="42" spans="1:19" s="22" customFormat="1" ht="39" thickBot="1" x14ac:dyDescent="0.3">
      <c r="A42" s="441" t="s">
        <v>369</v>
      </c>
      <c r="B42" s="116" t="s">
        <v>94</v>
      </c>
      <c r="C42" s="117">
        <v>0</v>
      </c>
      <c r="D42" s="117">
        <v>0</v>
      </c>
      <c r="E42" s="117">
        <v>0</v>
      </c>
      <c r="F42" s="117">
        <v>0</v>
      </c>
      <c r="G42" s="117">
        <v>0</v>
      </c>
      <c r="H42" s="117">
        <v>0</v>
      </c>
      <c r="I42" s="117">
        <v>2262823.5299999998</v>
      </c>
      <c r="J42" s="117">
        <v>1923400</v>
      </c>
      <c r="K42" s="117">
        <v>1254017.42</v>
      </c>
      <c r="L42" s="117">
        <v>1065914</v>
      </c>
      <c r="M42" s="117">
        <v>0</v>
      </c>
      <c r="N42" s="117">
        <v>0</v>
      </c>
      <c r="O42" s="117">
        <f>SUM(I42,K42)</f>
        <v>3516840.9499999997</v>
      </c>
      <c r="P42" s="117">
        <f>SUM(J42,L42)</f>
        <v>2989314</v>
      </c>
      <c r="Q42" s="190"/>
      <c r="R42" s="21"/>
      <c r="S42" s="21"/>
    </row>
    <row r="43" spans="1:19" s="22" customFormat="1" ht="64.5" thickBot="1" x14ac:dyDescent="0.3">
      <c r="A43" s="189" t="s">
        <v>370</v>
      </c>
      <c r="B43" s="116" t="s">
        <v>97</v>
      </c>
      <c r="C43" s="117">
        <v>0</v>
      </c>
      <c r="D43" s="117">
        <v>0</v>
      </c>
      <c r="E43" s="117">
        <v>1336065.31</v>
      </c>
      <c r="F43" s="117">
        <v>1068852.25</v>
      </c>
      <c r="G43" s="117">
        <v>1336065.31</v>
      </c>
      <c r="H43" s="117">
        <v>1068852.25</v>
      </c>
      <c r="I43" s="117">
        <v>1336065.31</v>
      </c>
      <c r="J43" s="117">
        <v>1068852.25</v>
      </c>
      <c r="K43" s="117">
        <v>1336065.31</v>
      </c>
      <c r="L43" s="117">
        <v>1068852.25</v>
      </c>
      <c r="M43" s="117">
        <v>0</v>
      </c>
      <c r="N43" s="117">
        <v>0</v>
      </c>
      <c r="O43" s="117">
        <v>5344261.25</v>
      </c>
      <c r="P43" s="117">
        <v>4275409</v>
      </c>
      <c r="Q43" s="190"/>
      <c r="R43" s="21"/>
      <c r="S43" s="21"/>
    </row>
    <row r="44" spans="1:19" s="22" customFormat="1" ht="39" thickBot="1" x14ac:dyDescent="0.3">
      <c r="A44" s="189" t="s">
        <v>371</v>
      </c>
      <c r="B44" s="116" t="s">
        <v>100</v>
      </c>
      <c r="C44" s="117">
        <v>0</v>
      </c>
      <c r="D44" s="117">
        <v>0</v>
      </c>
      <c r="E44" s="117">
        <v>0</v>
      </c>
      <c r="F44" s="117">
        <v>0</v>
      </c>
      <c r="G44" s="117">
        <v>618226.39</v>
      </c>
      <c r="H44" s="117">
        <v>463906.19</v>
      </c>
      <c r="I44" s="117">
        <v>233502.34</v>
      </c>
      <c r="J44" s="117">
        <v>198476.98</v>
      </c>
      <c r="K44" s="117">
        <v>0</v>
      </c>
      <c r="L44" s="117">
        <v>0</v>
      </c>
      <c r="M44" s="117">
        <v>0</v>
      </c>
      <c r="N44" s="117">
        <v>0</v>
      </c>
      <c r="O44" s="117">
        <f>SUM(G44,I44)</f>
        <v>851728.73</v>
      </c>
      <c r="P44" s="117">
        <f>SUM(H44,J44)</f>
        <v>662383.17000000004</v>
      </c>
      <c r="Q44" s="190"/>
      <c r="R44" s="21"/>
      <c r="S44" s="21"/>
    </row>
    <row r="45" spans="1:19" s="22" customFormat="1" ht="51.75" thickBot="1" x14ac:dyDescent="0.3">
      <c r="A45" s="189" t="s">
        <v>372</v>
      </c>
      <c r="B45" s="116" t="s">
        <v>373</v>
      </c>
      <c r="C45" s="117">
        <v>0</v>
      </c>
      <c r="D45" s="117">
        <v>0</v>
      </c>
      <c r="E45" s="117">
        <v>0</v>
      </c>
      <c r="F45" s="117">
        <v>0</v>
      </c>
      <c r="G45" s="117">
        <v>8688.6</v>
      </c>
      <c r="H45" s="117">
        <v>7385.31</v>
      </c>
      <c r="I45" s="117">
        <v>0</v>
      </c>
      <c r="J45" s="117">
        <v>0</v>
      </c>
      <c r="K45" s="117">
        <v>0</v>
      </c>
      <c r="L45" s="117">
        <v>0</v>
      </c>
      <c r="M45" s="117">
        <v>0</v>
      </c>
      <c r="N45" s="117">
        <v>0</v>
      </c>
      <c r="O45" s="117">
        <f>G45+I45+K45+M45</f>
        <v>8688.6</v>
      </c>
      <c r="P45" s="117">
        <f>H45+J45+L45+N45</f>
        <v>7385.31</v>
      </c>
      <c r="Q45" s="190"/>
      <c r="R45" s="21"/>
      <c r="S45" s="21"/>
    </row>
    <row r="46" spans="1:19" s="22" customFormat="1" ht="39" thickBot="1" x14ac:dyDescent="0.3">
      <c r="A46" s="189" t="s">
        <v>374</v>
      </c>
      <c r="B46" s="116" t="s">
        <v>106</v>
      </c>
      <c r="C46" s="117">
        <v>0</v>
      </c>
      <c r="D46" s="117">
        <v>0</v>
      </c>
      <c r="E46" s="117">
        <v>1095105.42</v>
      </c>
      <c r="F46" s="117">
        <v>930839.61</v>
      </c>
      <c r="G46" s="117">
        <v>0</v>
      </c>
      <c r="H46" s="117">
        <v>0</v>
      </c>
      <c r="I46" s="117">
        <v>0</v>
      </c>
      <c r="J46" s="117">
        <v>0</v>
      </c>
      <c r="K46" s="117">
        <v>0</v>
      </c>
      <c r="L46" s="117">
        <v>0</v>
      </c>
      <c r="M46" s="117">
        <v>0</v>
      </c>
      <c r="N46" s="117">
        <v>0</v>
      </c>
      <c r="O46" s="117">
        <f>E46+G46+I46+K46+M46</f>
        <v>1095105.42</v>
      </c>
      <c r="P46" s="117">
        <f>F46+H46+J46+L46+N46</f>
        <v>930839.61</v>
      </c>
      <c r="Q46" s="190"/>
      <c r="R46" s="21"/>
      <c r="S46" s="21"/>
    </row>
    <row r="47" spans="1:19" s="22" customFormat="1" ht="15.75" thickBot="1" x14ac:dyDescent="0.3">
      <c r="A47" s="96"/>
      <c r="B47" s="44"/>
      <c r="C47" s="485"/>
      <c r="D47" s="486"/>
      <c r="E47" s="486"/>
      <c r="F47" s="486"/>
      <c r="G47" s="486"/>
      <c r="H47" s="486"/>
      <c r="I47" s="486"/>
      <c r="J47" s="486"/>
      <c r="K47" s="486"/>
      <c r="L47" s="486"/>
      <c r="M47" s="486"/>
      <c r="N47" s="486"/>
      <c r="O47" s="486"/>
      <c r="P47" s="486"/>
      <c r="Q47" s="486"/>
    </row>
    <row r="48" spans="1:19" s="22" customFormat="1" ht="28.5" customHeight="1" thickBot="1" x14ac:dyDescent="0.3">
      <c r="A48" s="113"/>
      <c r="B48" s="120"/>
      <c r="C48" s="487">
        <v>2015</v>
      </c>
      <c r="D48" s="488"/>
      <c r="E48" s="487">
        <v>2016</v>
      </c>
      <c r="F48" s="488"/>
      <c r="G48" s="487">
        <v>2017</v>
      </c>
      <c r="H48" s="488"/>
      <c r="I48" s="487">
        <v>2018</v>
      </c>
      <c r="J48" s="488"/>
      <c r="K48" s="487">
        <v>2019</v>
      </c>
      <c r="L48" s="488"/>
      <c r="M48" s="487">
        <v>2020</v>
      </c>
      <c r="N48" s="488"/>
      <c r="O48" s="487" t="s">
        <v>340</v>
      </c>
      <c r="P48" s="488"/>
      <c r="Q48" s="121"/>
    </row>
    <row r="49" spans="1:19" s="22" customFormat="1" ht="15.75" thickBot="1" x14ac:dyDescent="0.3">
      <c r="A49" s="113"/>
      <c r="B49" s="120"/>
      <c r="C49" s="122" t="s">
        <v>183</v>
      </c>
      <c r="D49" s="122" t="s">
        <v>16</v>
      </c>
      <c r="E49" s="122" t="s">
        <v>183</v>
      </c>
      <c r="F49" s="122" t="s">
        <v>16</v>
      </c>
      <c r="G49" s="122" t="s">
        <v>183</v>
      </c>
      <c r="H49" s="122" t="s">
        <v>16</v>
      </c>
      <c r="I49" s="122" t="s">
        <v>183</v>
      </c>
      <c r="J49" s="122" t="s">
        <v>16</v>
      </c>
      <c r="K49" s="122" t="s">
        <v>183</v>
      </c>
      <c r="L49" s="122" t="s">
        <v>16</v>
      </c>
      <c r="M49" s="122" t="s">
        <v>183</v>
      </c>
      <c r="N49" s="122" t="s">
        <v>16</v>
      </c>
      <c r="O49" s="122" t="s">
        <v>183</v>
      </c>
      <c r="P49" s="489" t="s">
        <v>16</v>
      </c>
      <c r="Q49" s="490"/>
    </row>
    <row r="50" spans="1:19" s="22" customFormat="1" ht="15.75" thickBot="1" x14ac:dyDescent="0.3">
      <c r="A50" s="96"/>
      <c r="B50" s="44"/>
      <c r="C50" s="99">
        <f t="shared" ref="C50:N50" si="9">C7+C22</f>
        <v>0</v>
      </c>
      <c r="D50" s="99">
        <f t="shared" si="9"/>
        <v>0</v>
      </c>
      <c r="E50" s="99">
        <f t="shared" si="9"/>
        <v>22567321.510000002</v>
      </c>
      <c r="F50" s="99">
        <f t="shared" si="9"/>
        <v>14656576.33</v>
      </c>
      <c r="G50" s="99">
        <f t="shared" si="9"/>
        <v>133076983.5</v>
      </c>
      <c r="H50" s="99">
        <f t="shared" si="9"/>
        <v>108174256.14</v>
      </c>
      <c r="I50" s="99">
        <f t="shared" si="9"/>
        <v>131084265.58999999</v>
      </c>
      <c r="J50" s="99">
        <f t="shared" si="9"/>
        <v>111354672.2</v>
      </c>
      <c r="K50" s="99">
        <f t="shared" si="9"/>
        <v>4404719.7399999993</v>
      </c>
      <c r="L50" s="99">
        <f t="shared" si="9"/>
        <v>3677207.21</v>
      </c>
      <c r="M50" s="99">
        <f t="shared" si="9"/>
        <v>3365237</v>
      </c>
      <c r="N50" s="99">
        <f t="shared" si="9"/>
        <v>2860451.2</v>
      </c>
      <c r="O50" s="99">
        <f>C50+E50+G50+I50+K50+M50</f>
        <v>294498527.33999997</v>
      </c>
      <c r="P50" s="491">
        <f>D50+F50+H50+J50+L50+N50</f>
        <v>240723163.08000001</v>
      </c>
      <c r="Q50" s="492"/>
    </row>
    <row r="51" spans="1:19" x14ac:dyDescent="0.25">
      <c r="C51" s="255"/>
      <c r="D51" s="255"/>
      <c r="E51" s="255"/>
      <c r="F51" s="255"/>
      <c r="G51" s="255"/>
      <c r="H51" s="255"/>
      <c r="I51" s="255"/>
      <c r="J51" s="255"/>
      <c r="K51" s="255"/>
      <c r="L51" s="255"/>
      <c r="M51" s="255"/>
      <c r="N51" s="255"/>
      <c r="O51" s="255"/>
      <c r="P51" s="255"/>
    </row>
    <row r="52" spans="1:19" x14ac:dyDescent="0.25">
      <c r="P52" s="255"/>
    </row>
    <row r="53" spans="1:19" x14ac:dyDescent="0.25">
      <c r="E53" s="255"/>
      <c r="G53" s="255"/>
      <c r="P53" s="255"/>
      <c r="R53" s="21"/>
      <c r="S53" s="21"/>
    </row>
  </sheetData>
  <mergeCells count="85">
    <mergeCell ref="O48:P48"/>
    <mergeCell ref="P49:Q49"/>
    <mergeCell ref="P50:Q50"/>
    <mergeCell ref="C48:D48"/>
    <mergeCell ref="E48:F48"/>
    <mergeCell ref="G48:H48"/>
    <mergeCell ref="I48:J48"/>
    <mergeCell ref="K48:L48"/>
    <mergeCell ref="M48:N48"/>
    <mergeCell ref="C47:Q47"/>
    <mergeCell ref="G38:G39"/>
    <mergeCell ref="H38:H39"/>
    <mergeCell ref="I38:I39"/>
    <mergeCell ref="J38:J39"/>
    <mergeCell ref="K38:K39"/>
    <mergeCell ref="L38:L39"/>
    <mergeCell ref="M38:M39"/>
    <mergeCell ref="N38:N39"/>
    <mergeCell ref="O38:O39"/>
    <mergeCell ref="P38:P39"/>
    <mergeCell ref="Q38:Q39"/>
    <mergeCell ref="N36:N37"/>
    <mergeCell ref="O36:O37"/>
    <mergeCell ref="P36:P37"/>
    <mergeCell ref="Q36:Q37"/>
    <mergeCell ref="A38:A39"/>
    <mergeCell ref="B38:B39"/>
    <mergeCell ref="C38:C39"/>
    <mergeCell ref="D38:D39"/>
    <mergeCell ref="E38:E39"/>
    <mergeCell ref="F38:F39"/>
    <mergeCell ref="H36:H37"/>
    <mergeCell ref="I36:I37"/>
    <mergeCell ref="J36:J37"/>
    <mergeCell ref="K36:K37"/>
    <mergeCell ref="L36:L37"/>
    <mergeCell ref="M36:M37"/>
    <mergeCell ref="O30:O32"/>
    <mergeCell ref="P30:P32"/>
    <mergeCell ref="Q30:Q32"/>
    <mergeCell ref="A36:A37"/>
    <mergeCell ref="B36:B37"/>
    <mergeCell ref="C36:C37"/>
    <mergeCell ref="D36:D37"/>
    <mergeCell ref="E36:E37"/>
    <mergeCell ref="F36:F37"/>
    <mergeCell ref="G36:G37"/>
    <mergeCell ref="I30:I32"/>
    <mergeCell ref="J30:J32"/>
    <mergeCell ref="K30:K32"/>
    <mergeCell ref="L30:L32"/>
    <mergeCell ref="M30:M32"/>
    <mergeCell ref="N30:N32"/>
    <mergeCell ref="P13:P15"/>
    <mergeCell ref="Q13:Q15"/>
    <mergeCell ref="A30:A32"/>
    <mergeCell ref="B30:B32"/>
    <mergeCell ref="C30:C32"/>
    <mergeCell ref="D30:D32"/>
    <mergeCell ref="E30:E32"/>
    <mergeCell ref="F30:F32"/>
    <mergeCell ref="G30:G32"/>
    <mergeCell ref="H30:H32"/>
    <mergeCell ref="J13:J15"/>
    <mergeCell ref="K13:K15"/>
    <mergeCell ref="L13:L15"/>
    <mergeCell ref="M13:M15"/>
    <mergeCell ref="N13:N15"/>
    <mergeCell ref="O13:O15"/>
    <mergeCell ref="O4:P4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C4:D4"/>
    <mergeCell ref="E4:F4"/>
    <mergeCell ref="G4:H4"/>
    <mergeCell ref="I4:J4"/>
    <mergeCell ref="K4:L4"/>
    <mergeCell ref="M4:N4"/>
  </mergeCells>
  <pageMargins left="0.25" right="0.25" top="0.75" bottom="0.75" header="0.3" footer="0.3"/>
  <pageSetup paperSize="9" scale="6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AU171"/>
  <sheetViews>
    <sheetView topLeftCell="A160" zoomScale="90" zoomScaleNormal="90" workbookViewId="0">
      <selection activeCell="A150" sqref="A150:XFD152"/>
    </sheetView>
  </sheetViews>
  <sheetFormatPr defaultRowHeight="15" x14ac:dyDescent="0.25"/>
  <cols>
    <col min="1" max="1" width="11.85546875" style="203" customWidth="1"/>
    <col min="2" max="2" width="16.85546875" style="353" customWidth="1"/>
    <col min="3" max="3" width="14.28515625" style="353" customWidth="1"/>
    <col min="4" max="4" width="14.42578125" style="353" customWidth="1"/>
    <col min="5" max="5" width="17.85546875" style="353" customWidth="1"/>
    <col min="6" max="6" width="21" style="353" customWidth="1"/>
    <col min="7" max="9" width="9.140625" style="353"/>
    <col min="10" max="10" width="18.42578125" style="354" customWidth="1"/>
    <col min="11" max="11" width="14.85546875" style="354" customWidth="1"/>
    <col min="12" max="12" width="15.7109375" style="354" customWidth="1"/>
    <col min="13" max="13" width="15" style="354" customWidth="1"/>
    <col min="14" max="14" width="15.28515625" style="354" customWidth="1"/>
    <col min="15" max="15" width="19.5703125" style="354" customWidth="1"/>
    <col min="16" max="16" width="12.85546875" style="355" customWidth="1"/>
    <col min="17" max="17" width="13.7109375" style="355" customWidth="1"/>
    <col min="18" max="18" width="12.42578125" style="355" customWidth="1"/>
    <col min="19" max="19" width="13.28515625" style="355" customWidth="1"/>
    <col min="20" max="20" width="9.140625" style="8"/>
    <col min="21" max="21" width="16.7109375" style="8" customWidth="1"/>
    <col min="22" max="22" width="15.42578125" style="8" customWidth="1"/>
    <col min="23" max="23" width="11.7109375" style="8" bestFit="1" customWidth="1"/>
    <col min="24" max="47" width="9.140625" style="8"/>
    <col min="48" max="16384" width="9.140625" style="203"/>
  </cols>
  <sheetData>
    <row r="3" spans="1:21" ht="15.75" x14ac:dyDescent="0.25">
      <c r="A3" s="196" t="s">
        <v>641</v>
      </c>
      <c r="B3" s="256"/>
      <c r="C3" s="256"/>
      <c r="D3" s="256"/>
      <c r="E3" s="256"/>
      <c r="F3" s="256"/>
      <c r="G3" s="256"/>
      <c r="H3" s="256"/>
      <c r="I3" s="256"/>
      <c r="J3" s="257"/>
      <c r="K3" s="257"/>
      <c r="L3" s="257"/>
      <c r="M3" s="257"/>
      <c r="N3" s="257"/>
      <c r="O3" s="257"/>
      <c r="P3" s="258"/>
      <c r="Q3" s="258"/>
      <c r="R3" s="258"/>
      <c r="S3" s="258"/>
      <c r="T3" s="7"/>
    </row>
    <row r="4" spans="1:21" ht="16.5" thickBot="1" x14ac:dyDescent="0.3">
      <c r="A4" s="194"/>
      <c r="B4" s="259"/>
      <c r="C4" s="259"/>
      <c r="D4" s="259"/>
      <c r="E4" s="259"/>
      <c r="F4" s="259"/>
      <c r="G4" s="259"/>
      <c r="H4" s="259"/>
      <c r="I4" s="259"/>
      <c r="J4" s="257"/>
      <c r="K4" s="257"/>
      <c r="L4" s="257"/>
      <c r="M4" s="257"/>
      <c r="N4" s="257"/>
      <c r="O4" s="257"/>
      <c r="P4" s="258"/>
      <c r="Q4" s="258"/>
      <c r="R4" s="258"/>
      <c r="S4" s="258"/>
      <c r="T4" s="7"/>
    </row>
    <row r="5" spans="1:21" ht="15.75" x14ac:dyDescent="0.25">
      <c r="A5" s="493" t="s">
        <v>21</v>
      </c>
      <c r="B5" s="494"/>
      <c r="C5" s="494"/>
      <c r="D5" s="494"/>
      <c r="E5" s="494"/>
      <c r="F5" s="494"/>
      <c r="G5" s="494"/>
      <c r="H5" s="494"/>
      <c r="I5" s="494"/>
      <c r="J5" s="495" t="s">
        <v>22</v>
      </c>
      <c r="K5" s="495"/>
      <c r="L5" s="495"/>
      <c r="M5" s="495"/>
      <c r="N5" s="495"/>
      <c r="O5" s="495"/>
      <c r="P5" s="494" t="s">
        <v>23</v>
      </c>
      <c r="Q5" s="494"/>
      <c r="R5" s="494"/>
      <c r="S5" s="496"/>
      <c r="T5" s="7"/>
    </row>
    <row r="6" spans="1:21" ht="94.5" x14ac:dyDescent="0.25">
      <c r="A6" s="213" t="s">
        <v>0</v>
      </c>
      <c r="B6" s="139" t="s">
        <v>1</v>
      </c>
      <c r="C6" s="138" t="s">
        <v>330</v>
      </c>
      <c r="D6" s="139" t="s">
        <v>2</v>
      </c>
      <c r="E6" s="138" t="s">
        <v>3</v>
      </c>
      <c r="F6" s="138" t="s">
        <v>4</v>
      </c>
      <c r="G6" s="139" t="s">
        <v>5</v>
      </c>
      <c r="H6" s="139" t="s">
        <v>9</v>
      </c>
      <c r="I6" s="139" t="s">
        <v>10</v>
      </c>
      <c r="J6" s="260" t="s">
        <v>11</v>
      </c>
      <c r="K6" s="261" t="s">
        <v>12</v>
      </c>
      <c r="L6" s="261" t="s">
        <v>13</v>
      </c>
      <c r="M6" s="260" t="s">
        <v>14</v>
      </c>
      <c r="N6" s="261" t="s">
        <v>15</v>
      </c>
      <c r="O6" s="260" t="s">
        <v>16</v>
      </c>
      <c r="P6" s="138" t="s">
        <v>17</v>
      </c>
      <c r="Q6" s="138" t="s">
        <v>18</v>
      </c>
      <c r="R6" s="138" t="s">
        <v>19</v>
      </c>
      <c r="S6" s="262" t="s">
        <v>20</v>
      </c>
      <c r="T6" s="7"/>
    </row>
    <row r="7" spans="1:21" s="8" customFormat="1" ht="119.25" customHeight="1" x14ac:dyDescent="0.25">
      <c r="A7" s="100" t="s">
        <v>24</v>
      </c>
      <c r="B7" s="263" t="s">
        <v>546</v>
      </c>
      <c r="C7" s="101"/>
      <c r="D7" s="101"/>
      <c r="E7" s="101"/>
      <c r="F7" s="101"/>
      <c r="G7" s="101"/>
      <c r="H7" s="101"/>
      <c r="I7" s="101"/>
      <c r="J7" s="264"/>
      <c r="K7" s="264"/>
      <c r="L7" s="264"/>
      <c r="M7" s="264"/>
      <c r="N7" s="264"/>
      <c r="O7" s="264"/>
      <c r="P7" s="265"/>
      <c r="Q7" s="265"/>
      <c r="R7" s="265"/>
      <c r="S7" s="266"/>
      <c r="T7" s="7"/>
    </row>
    <row r="8" spans="1:21" s="8" customFormat="1" ht="78.75" x14ac:dyDescent="0.25">
      <c r="A8" s="104" t="s">
        <v>25</v>
      </c>
      <c r="B8" s="267" t="s">
        <v>26</v>
      </c>
      <c r="C8" s="105"/>
      <c r="D8" s="105"/>
      <c r="E8" s="105"/>
      <c r="F8" s="105"/>
      <c r="G8" s="105"/>
      <c r="H8" s="105"/>
      <c r="I8" s="105"/>
      <c r="J8" s="268"/>
      <c r="K8" s="268"/>
      <c r="L8" s="268"/>
      <c r="M8" s="268"/>
      <c r="N8" s="268"/>
      <c r="O8" s="268"/>
      <c r="P8" s="269"/>
      <c r="Q8" s="269"/>
      <c r="R8" s="269"/>
      <c r="S8" s="270"/>
      <c r="T8" s="7"/>
    </row>
    <row r="9" spans="1:21" s="8" customFormat="1" ht="110.25" x14ac:dyDescent="0.25">
      <c r="A9" s="102" t="s">
        <v>27</v>
      </c>
      <c r="B9" s="219" t="s">
        <v>28</v>
      </c>
      <c r="C9" s="103"/>
      <c r="D9" s="103"/>
      <c r="E9" s="103"/>
      <c r="F9" s="103"/>
      <c r="G9" s="103"/>
      <c r="H9" s="103"/>
      <c r="I9" s="103"/>
      <c r="J9" s="220"/>
      <c r="K9" s="220"/>
      <c r="L9" s="220"/>
      <c r="M9" s="220"/>
      <c r="N9" s="220"/>
      <c r="O9" s="220"/>
      <c r="P9" s="221"/>
      <c r="Q9" s="221"/>
      <c r="R9" s="221"/>
      <c r="S9" s="271"/>
      <c r="T9" s="7"/>
    </row>
    <row r="10" spans="1:21" s="8" customFormat="1" ht="15.75" x14ac:dyDescent="0.25">
      <c r="A10" s="6" t="s">
        <v>29</v>
      </c>
      <c r="B10" s="17"/>
      <c r="C10" s="17"/>
      <c r="D10" s="17"/>
      <c r="E10" s="17"/>
      <c r="F10" s="15"/>
      <c r="G10" s="15"/>
      <c r="H10" s="15"/>
      <c r="I10" s="15"/>
      <c r="J10" s="272"/>
      <c r="K10" s="272"/>
      <c r="L10" s="272"/>
      <c r="M10" s="272"/>
      <c r="N10" s="272"/>
      <c r="O10" s="272"/>
      <c r="P10" s="250"/>
      <c r="Q10" s="250"/>
      <c r="R10" s="250"/>
      <c r="S10" s="273"/>
      <c r="T10" s="7"/>
    </row>
    <row r="11" spans="1:21" s="8" customFormat="1" ht="15.75" x14ac:dyDescent="0.25">
      <c r="A11" s="6" t="s">
        <v>30</v>
      </c>
      <c r="B11" s="15"/>
      <c r="C11" s="15"/>
      <c r="D11" s="15"/>
      <c r="E11" s="15"/>
      <c r="F11" s="15"/>
      <c r="G11" s="15"/>
      <c r="H11" s="15"/>
      <c r="I11" s="15"/>
      <c r="J11" s="272"/>
      <c r="K11" s="272"/>
      <c r="L11" s="272"/>
      <c r="M11" s="272"/>
      <c r="N11" s="272"/>
      <c r="O11" s="272"/>
      <c r="P11" s="250"/>
      <c r="Q11" s="250"/>
      <c r="R11" s="250"/>
      <c r="S11" s="273"/>
      <c r="T11" s="7"/>
    </row>
    <row r="12" spans="1:21" s="8" customFormat="1" ht="193.5" customHeight="1" x14ac:dyDescent="0.25">
      <c r="A12" s="104" t="s">
        <v>31</v>
      </c>
      <c r="B12" s="267" t="s">
        <v>32</v>
      </c>
      <c r="C12" s="105"/>
      <c r="D12" s="105"/>
      <c r="E12" s="105"/>
      <c r="F12" s="105"/>
      <c r="G12" s="105"/>
      <c r="H12" s="105"/>
      <c r="I12" s="105"/>
      <c r="J12" s="268"/>
      <c r="K12" s="268"/>
      <c r="L12" s="268"/>
      <c r="M12" s="268"/>
      <c r="N12" s="268"/>
      <c r="O12" s="268"/>
      <c r="P12" s="269"/>
      <c r="Q12" s="269"/>
      <c r="R12" s="269"/>
      <c r="S12" s="270"/>
      <c r="T12" s="7"/>
    </row>
    <row r="13" spans="1:21" s="8" customFormat="1" ht="99" customHeight="1" x14ac:dyDescent="0.25">
      <c r="A13" s="102" t="s">
        <v>33</v>
      </c>
      <c r="B13" s="219" t="s">
        <v>34</v>
      </c>
      <c r="C13" s="103"/>
      <c r="D13" s="103"/>
      <c r="E13" s="103"/>
      <c r="F13" s="103"/>
      <c r="G13" s="103"/>
      <c r="H13" s="103"/>
      <c r="I13" s="103"/>
      <c r="J13" s="220"/>
      <c r="K13" s="220"/>
      <c r="L13" s="220"/>
      <c r="M13" s="220"/>
      <c r="N13" s="220"/>
      <c r="O13" s="220"/>
      <c r="P13" s="221"/>
      <c r="Q13" s="221"/>
      <c r="R13" s="221"/>
      <c r="S13" s="271"/>
      <c r="T13" s="7"/>
    </row>
    <row r="14" spans="1:21" s="8" customFormat="1" ht="84" customHeight="1" x14ac:dyDescent="0.25">
      <c r="A14" s="47" t="s">
        <v>35</v>
      </c>
      <c r="B14" s="34" t="s">
        <v>468</v>
      </c>
      <c r="C14" s="46" t="s">
        <v>158</v>
      </c>
      <c r="D14" s="46" t="s">
        <v>469</v>
      </c>
      <c r="E14" s="46" t="s">
        <v>159</v>
      </c>
      <c r="F14" s="41" t="s">
        <v>470</v>
      </c>
      <c r="G14" s="48" t="s">
        <v>133</v>
      </c>
      <c r="H14" s="48" t="s">
        <v>109</v>
      </c>
      <c r="I14" s="48"/>
      <c r="J14" s="162">
        <f t="array" ref="J14">SUM(ROUND(K14:O14,2))</f>
        <v>123586</v>
      </c>
      <c r="K14" s="162">
        <v>9269</v>
      </c>
      <c r="L14" s="162">
        <v>9269</v>
      </c>
      <c r="M14" s="162">
        <v>0</v>
      </c>
      <c r="N14" s="162">
        <v>0</v>
      </c>
      <c r="O14" s="173">
        <v>105048</v>
      </c>
      <c r="P14" s="163" t="s">
        <v>442</v>
      </c>
      <c r="Q14" s="163" t="s">
        <v>210</v>
      </c>
      <c r="R14" s="163" t="s">
        <v>211</v>
      </c>
      <c r="S14" s="170">
        <v>2018</v>
      </c>
      <c r="T14" s="7"/>
      <c r="U14" s="274"/>
    </row>
    <row r="15" spans="1:21" s="8" customFormat="1" ht="80.25" customHeight="1" x14ac:dyDescent="0.25">
      <c r="A15" s="47" t="s">
        <v>471</v>
      </c>
      <c r="B15" s="34" t="s">
        <v>472</v>
      </c>
      <c r="C15" s="46" t="s">
        <v>158</v>
      </c>
      <c r="D15" s="46" t="s">
        <v>469</v>
      </c>
      <c r="E15" s="46" t="s">
        <v>159</v>
      </c>
      <c r="F15" s="41" t="s">
        <v>470</v>
      </c>
      <c r="G15" s="48" t="s">
        <v>133</v>
      </c>
      <c r="H15" s="48"/>
      <c r="I15" s="41"/>
      <c r="J15" s="275">
        <f t="array" ref="J15">SUM(ROUND(K15:O15,2))</f>
        <v>123586</v>
      </c>
      <c r="K15" s="162">
        <v>9269</v>
      </c>
      <c r="L15" s="275">
        <v>9269</v>
      </c>
      <c r="M15" s="162">
        <v>0</v>
      </c>
      <c r="N15" s="162">
        <v>0</v>
      </c>
      <c r="O15" s="173">
        <v>105048</v>
      </c>
      <c r="P15" s="163" t="s">
        <v>329</v>
      </c>
      <c r="Q15" s="163" t="s">
        <v>445</v>
      </c>
      <c r="R15" s="163" t="s">
        <v>197</v>
      </c>
      <c r="S15" s="170">
        <v>2018</v>
      </c>
      <c r="T15" s="7"/>
      <c r="U15" s="274"/>
    </row>
    <row r="16" spans="1:21" s="8" customFormat="1" ht="82.5" customHeight="1" x14ac:dyDescent="0.25">
      <c r="A16" s="47" t="s">
        <v>474</v>
      </c>
      <c r="B16" s="34" t="s">
        <v>475</v>
      </c>
      <c r="C16" s="46" t="s">
        <v>158</v>
      </c>
      <c r="D16" s="46" t="s">
        <v>469</v>
      </c>
      <c r="E16" s="46" t="s">
        <v>159</v>
      </c>
      <c r="F16" s="41" t="s">
        <v>470</v>
      </c>
      <c r="G16" s="48" t="s">
        <v>133</v>
      </c>
      <c r="H16" s="48"/>
      <c r="I16" s="41"/>
      <c r="J16" s="275">
        <f t="array" ref="J16">SUM(ROUND(K16:O16,2))</f>
        <v>123586</v>
      </c>
      <c r="K16" s="162">
        <v>9269</v>
      </c>
      <c r="L16" s="275">
        <v>9269</v>
      </c>
      <c r="M16" s="162">
        <v>0</v>
      </c>
      <c r="N16" s="162">
        <v>0</v>
      </c>
      <c r="O16" s="173">
        <v>105048</v>
      </c>
      <c r="P16" s="163" t="s">
        <v>463</v>
      </c>
      <c r="Q16" s="163" t="s">
        <v>199</v>
      </c>
      <c r="R16" s="163" t="s">
        <v>219</v>
      </c>
      <c r="S16" s="170">
        <v>2019</v>
      </c>
      <c r="T16" s="7"/>
      <c r="U16" s="274"/>
    </row>
    <row r="17" spans="1:23" s="8" customFormat="1" ht="99" customHeight="1" x14ac:dyDescent="0.25">
      <c r="A17" s="47" t="s">
        <v>476</v>
      </c>
      <c r="B17" s="34" t="s">
        <v>477</v>
      </c>
      <c r="C17" s="46" t="s">
        <v>158</v>
      </c>
      <c r="D17" s="46" t="s">
        <v>469</v>
      </c>
      <c r="E17" s="46" t="s">
        <v>159</v>
      </c>
      <c r="F17" s="41" t="s">
        <v>470</v>
      </c>
      <c r="G17" s="48" t="s">
        <v>133</v>
      </c>
      <c r="H17" s="48"/>
      <c r="I17" s="41"/>
      <c r="J17" s="275">
        <f t="array" ref="J17">SUM(ROUND(K17:O17,2))</f>
        <v>123573</v>
      </c>
      <c r="K17" s="162">
        <v>9256</v>
      </c>
      <c r="L17" s="275">
        <v>9269</v>
      </c>
      <c r="M17" s="162">
        <v>0</v>
      </c>
      <c r="N17" s="162">
        <v>0</v>
      </c>
      <c r="O17" s="173">
        <v>105048</v>
      </c>
      <c r="P17" s="163" t="s">
        <v>198</v>
      </c>
      <c r="Q17" s="163" t="s">
        <v>209</v>
      </c>
      <c r="R17" s="163" t="s">
        <v>218</v>
      </c>
      <c r="S17" s="170">
        <v>2019</v>
      </c>
      <c r="T17" s="7"/>
    </row>
    <row r="18" spans="1:23" s="8" customFormat="1" ht="78.75" x14ac:dyDescent="0.25">
      <c r="A18" s="47" t="s">
        <v>478</v>
      </c>
      <c r="B18" s="34" t="s">
        <v>479</v>
      </c>
      <c r="C18" s="46" t="s">
        <v>158</v>
      </c>
      <c r="D18" s="46" t="s">
        <v>469</v>
      </c>
      <c r="E18" s="46" t="s">
        <v>159</v>
      </c>
      <c r="F18" s="41" t="s">
        <v>470</v>
      </c>
      <c r="G18" s="48" t="s">
        <v>133</v>
      </c>
      <c r="H18" s="48"/>
      <c r="I18" s="48"/>
      <c r="J18" s="162">
        <f t="array" ref="J18">SUM(ROUND(K18:O18,2))</f>
        <v>123586</v>
      </c>
      <c r="K18" s="162">
        <v>9269</v>
      </c>
      <c r="L18" s="162">
        <v>9269</v>
      </c>
      <c r="M18" s="162">
        <v>0</v>
      </c>
      <c r="N18" s="162">
        <v>0</v>
      </c>
      <c r="O18" s="173">
        <v>105048</v>
      </c>
      <c r="P18" s="163" t="s">
        <v>480</v>
      </c>
      <c r="Q18" s="163" t="s">
        <v>464</v>
      </c>
      <c r="R18" s="163" t="s">
        <v>220</v>
      </c>
      <c r="S18" s="170">
        <v>2019</v>
      </c>
      <c r="T18" s="7"/>
    </row>
    <row r="19" spans="1:23" s="8" customFormat="1" ht="78.75" x14ac:dyDescent="0.25">
      <c r="A19" s="49" t="s">
        <v>481</v>
      </c>
      <c r="B19" s="34" t="s">
        <v>482</v>
      </c>
      <c r="C19" s="46" t="s">
        <v>158</v>
      </c>
      <c r="D19" s="46" t="s">
        <v>469</v>
      </c>
      <c r="E19" s="46" t="s">
        <v>159</v>
      </c>
      <c r="F19" s="41" t="s">
        <v>470</v>
      </c>
      <c r="G19" s="48" t="s">
        <v>133</v>
      </c>
      <c r="H19" s="48" t="s">
        <v>109</v>
      </c>
      <c r="I19" s="41"/>
      <c r="J19" s="275">
        <f t="array" ref="J19">SUM(ROUND(K19:O19,2))</f>
        <v>123586</v>
      </c>
      <c r="K19" s="162">
        <v>9269</v>
      </c>
      <c r="L19" s="275">
        <v>9269</v>
      </c>
      <c r="M19" s="162">
        <v>0</v>
      </c>
      <c r="N19" s="162">
        <v>0</v>
      </c>
      <c r="O19" s="173">
        <v>105048</v>
      </c>
      <c r="P19" s="163" t="s">
        <v>217</v>
      </c>
      <c r="Q19" s="163" t="s">
        <v>214</v>
      </c>
      <c r="R19" s="163" t="s">
        <v>463</v>
      </c>
      <c r="S19" s="170">
        <v>2018</v>
      </c>
      <c r="T19" s="7"/>
    </row>
    <row r="20" spans="1:23" s="8" customFormat="1" ht="94.5" x14ac:dyDescent="0.25">
      <c r="A20" s="102" t="s">
        <v>36</v>
      </c>
      <c r="B20" s="219" t="s">
        <v>37</v>
      </c>
      <c r="C20" s="103"/>
      <c r="D20" s="103"/>
      <c r="E20" s="103"/>
      <c r="F20" s="103"/>
      <c r="G20" s="103"/>
      <c r="H20" s="103"/>
      <c r="I20" s="103"/>
      <c r="J20" s="276"/>
      <c r="K20" s="276"/>
      <c r="L20" s="276"/>
      <c r="M20" s="276"/>
      <c r="N20" s="276"/>
      <c r="O20" s="276"/>
      <c r="P20" s="277"/>
      <c r="Q20" s="277"/>
      <c r="R20" s="277"/>
      <c r="S20" s="278"/>
      <c r="T20" s="7"/>
    </row>
    <row r="21" spans="1:23" s="8" customFormat="1" ht="78.75" x14ac:dyDescent="0.25">
      <c r="A21" s="6" t="s">
        <v>887</v>
      </c>
      <c r="B21" s="34" t="s">
        <v>888</v>
      </c>
      <c r="C21" s="46" t="s">
        <v>131</v>
      </c>
      <c r="D21" s="46" t="s">
        <v>469</v>
      </c>
      <c r="E21" s="46" t="s">
        <v>889</v>
      </c>
      <c r="F21" s="41" t="s">
        <v>483</v>
      </c>
      <c r="G21" s="48" t="s">
        <v>133</v>
      </c>
      <c r="H21" s="48"/>
      <c r="I21" s="41"/>
      <c r="J21" s="463">
        <v>188899</v>
      </c>
      <c r="K21" s="464">
        <v>14168</v>
      </c>
      <c r="L21" s="463">
        <v>14167</v>
      </c>
      <c r="M21" s="463">
        <v>0</v>
      </c>
      <c r="N21" s="463">
        <v>0</v>
      </c>
      <c r="O21" s="463">
        <v>160564</v>
      </c>
      <c r="P21" s="163" t="s">
        <v>214</v>
      </c>
      <c r="Q21" s="163" t="s">
        <v>463</v>
      </c>
      <c r="R21" s="163" t="s">
        <v>199</v>
      </c>
      <c r="S21" s="170">
        <v>2020</v>
      </c>
      <c r="T21" s="7"/>
      <c r="U21" s="274">
        <f>SUM(U22)</f>
        <v>0</v>
      </c>
      <c r="W21" s="280"/>
    </row>
    <row r="22" spans="1:23" s="8" customFormat="1" ht="126" x14ac:dyDescent="0.25">
      <c r="A22" s="6" t="s">
        <v>890</v>
      </c>
      <c r="B22" s="34" t="s">
        <v>891</v>
      </c>
      <c r="C22" s="34" t="s">
        <v>460</v>
      </c>
      <c r="D22" s="34" t="s">
        <v>469</v>
      </c>
      <c r="E22" s="34" t="s">
        <v>892</v>
      </c>
      <c r="F22" s="41" t="s">
        <v>483</v>
      </c>
      <c r="G22" s="41" t="s">
        <v>133</v>
      </c>
      <c r="H22" s="41"/>
      <c r="I22" s="41"/>
      <c r="J22" s="463">
        <v>143105.32</v>
      </c>
      <c r="K22" s="465">
        <v>10732.91</v>
      </c>
      <c r="L22" s="463">
        <v>10732.89</v>
      </c>
      <c r="M22" s="463">
        <v>0</v>
      </c>
      <c r="N22" s="463">
        <v>0</v>
      </c>
      <c r="O22" s="465">
        <v>121639.52</v>
      </c>
      <c r="P22" s="307" t="s">
        <v>214</v>
      </c>
      <c r="Q22" s="307" t="s">
        <v>463</v>
      </c>
      <c r="R22" s="307" t="s">
        <v>199</v>
      </c>
      <c r="S22" s="308">
        <v>2019</v>
      </c>
      <c r="T22" s="7"/>
      <c r="U22" s="274"/>
      <c r="W22" s="280"/>
    </row>
    <row r="23" spans="1:23" s="8" customFormat="1" ht="94.5" x14ac:dyDescent="0.25">
      <c r="A23" s="6" t="s">
        <v>893</v>
      </c>
      <c r="B23" s="34" t="s">
        <v>894</v>
      </c>
      <c r="C23" s="34" t="s">
        <v>158</v>
      </c>
      <c r="D23" s="34" t="s">
        <v>469</v>
      </c>
      <c r="E23" s="34" t="s">
        <v>159</v>
      </c>
      <c r="F23" s="41" t="s">
        <v>483</v>
      </c>
      <c r="G23" s="41" t="s">
        <v>133</v>
      </c>
      <c r="H23" s="41" t="s">
        <v>109</v>
      </c>
      <c r="I23" s="41"/>
      <c r="J23" s="463">
        <f t="array" ref="J23">SUM(ROUND(K23:O23,2))</f>
        <v>764065</v>
      </c>
      <c r="K23" s="463">
        <v>57304.88</v>
      </c>
      <c r="L23" s="463">
        <v>57304.87</v>
      </c>
      <c r="M23" s="463">
        <v>0</v>
      </c>
      <c r="N23" s="463">
        <v>0</v>
      </c>
      <c r="O23" s="465">
        <v>649455.25</v>
      </c>
      <c r="P23" s="307" t="s">
        <v>214</v>
      </c>
      <c r="Q23" s="307" t="s">
        <v>463</v>
      </c>
      <c r="R23" s="307" t="s">
        <v>199</v>
      </c>
      <c r="S23" s="308">
        <v>2020</v>
      </c>
      <c r="T23" s="7"/>
    </row>
    <row r="24" spans="1:23" s="8" customFormat="1" ht="78.75" x14ac:dyDescent="0.25">
      <c r="A24" s="6" t="s">
        <v>895</v>
      </c>
      <c r="B24" s="11" t="s">
        <v>896</v>
      </c>
      <c r="C24" s="34" t="s">
        <v>421</v>
      </c>
      <c r="D24" s="34" t="s">
        <v>469</v>
      </c>
      <c r="E24" s="34" t="s">
        <v>794</v>
      </c>
      <c r="F24" s="41" t="s">
        <v>483</v>
      </c>
      <c r="G24" s="11" t="s">
        <v>133</v>
      </c>
      <c r="H24" s="11"/>
      <c r="I24" s="11"/>
      <c r="J24" s="463">
        <v>200697.9</v>
      </c>
      <c r="K24" s="463">
        <v>15052.36</v>
      </c>
      <c r="L24" s="463">
        <v>15052.33</v>
      </c>
      <c r="M24" s="463">
        <v>0</v>
      </c>
      <c r="N24" s="463">
        <v>0</v>
      </c>
      <c r="O24" s="463">
        <v>170593.21</v>
      </c>
      <c r="P24" s="16" t="s">
        <v>214</v>
      </c>
      <c r="Q24" s="16" t="s">
        <v>463</v>
      </c>
      <c r="R24" s="16" t="s">
        <v>199</v>
      </c>
      <c r="S24" s="466">
        <v>2019</v>
      </c>
      <c r="T24" s="7"/>
    </row>
    <row r="25" spans="1:23" s="8" customFormat="1" ht="63" x14ac:dyDescent="0.25">
      <c r="A25" s="6" t="s">
        <v>897</v>
      </c>
      <c r="B25" s="34" t="s">
        <v>898</v>
      </c>
      <c r="C25" s="34" t="s">
        <v>391</v>
      </c>
      <c r="D25" s="64" t="s">
        <v>469</v>
      </c>
      <c r="E25" s="34" t="s">
        <v>391</v>
      </c>
      <c r="F25" s="206" t="s">
        <v>483</v>
      </c>
      <c r="G25" s="206" t="s">
        <v>133</v>
      </c>
      <c r="H25" s="41"/>
      <c r="I25" s="41"/>
      <c r="J25" s="463">
        <v>202216.56</v>
      </c>
      <c r="K25" s="463">
        <v>15166.25</v>
      </c>
      <c r="L25" s="463">
        <v>15166.24</v>
      </c>
      <c r="M25" s="463">
        <v>0</v>
      </c>
      <c r="N25" s="463">
        <v>0</v>
      </c>
      <c r="O25" s="463">
        <v>171884.07</v>
      </c>
      <c r="P25" s="307" t="s">
        <v>211</v>
      </c>
      <c r="Q25" s="307" t="s">
        <v>463</v>
      </c>
      <c r="R25" s="307" t="s">
        <v>199</v>
      </c>
      <c r="S25" s="308">
        <v>2020</v>
      </c>
      <c r="T25" s="7"/>
    </row>
    <row r="26" spans="1:23" s="8" customFormat="1" ht="142.5" thickBot="1" x14ac:dyDescent="0.3">
      <c r="A26" s="6" t="s">
        <v>899</v>
      </c>
      <c r="B26" s="56" t="s">
        <v>900</v>
      </c>
      <c r="C26" s="56" t="s">
        <v>377</v>
      </c>
      <c r="D26" s="54" t="s">
        <v>469</v>
      </c>
      <c r="E26" s="56" t="s">
        <v>379</v>
      </c>
      <c r="F26" s="443" t="s">
        <v>483</v>
      </c>
      <c r="G26" s="443" t="s">
        <v>133</v>
      </c>
      <c r="H26" s="467"/>
      <c r="I26" s="467"/>
      <c r="J26" s="468">
        <v>237438</v>
      </c>
      <c r="K26" s="469">
        <v>17807.849999999999</v>
      </c>
      <c r="L26" s="469">
        <v>17807.849999999999</v>
      </c>
      <c r="M26" s="468">
        <v>0</v>
      </c>
      <c r="N26" s="468">
        <v>0</v>
      </c>
      <c r="O26" s="468">
        <v>201822.3</v>
      </c>
      <c r="P26" s="470" t="s">
        <v>214</v>
      </c>
      <c r="Q26" s="470" t="s">
        <v>463</v>
      </c>
      <c r="R26" s="470" t="s">
        <v>199</v>
      </c>
      <c r="S26" s="471" t="s">
        <v>554</v>
      </c>
      <c r="T26" s="7"/>
    </row>
    <row r="27" spans="1:23" s="8" customFormat="1" ht="78.75" x14ac:dyDescent="0.25">
      <c r="A27" s="102" t="s">
        <v>38</v>
      </c>
      <c r="B27" s="219" t="s">
        <v>39</v>
      </c>
      <c r="C27" s="103"/>
      <c r="D27" s="103"/>
      <c r="E27" s="103"/>
      <c r="F27" s="103"/>
      <c r="G27" s="103"/>
      <c r="H27" s="103"/>
      <c r="I27" s="103"/>
      <c r="J27" s="276"/>
      <c r="K27" s="276"/>
      <c r="L27" s="276"/>
      <c r="M27" s="276"/>
      <c r="N27" s="276"/>
      <c r="O27" s="276"/>
      <c r="P27" s="277"/>
      <c r="Q27" s="277"/>
      <c r="R27" s="277"/>
      <c r="S27" s="278"/>
      <c r="T27" s="7"/>
    </row>
    <row r="28" spans="1:23" s="8" customFormat="1" ht="207.75" customHeight="1" x14ac:dyDescent="0.25">
      <c r="A28" s="6" t="s">
        <v>40</v>
      </c>
      <c r="B28" s="17" t="s">
        <v>875</v>
      </c>
      <c r="C28" s="17" t="s">
        <v>131</v>
      </c>
      <c r="D28" s="17" t="s">
        <v>469</v>
      </c>
      <c r="E28" s="17" t="s">
        <v>331</v>
      </c>
      <c r="F28" s="15" t="s">
        <v>380</v>
      </c>
      <c r="G28" s="15" t="s">
        <v>133</v>
      </c>
      <c r="H28" s="17" t="s">
        <v>109</v>
      </c>
      <c r="I28" s="17"/>
      <c r="J28" s="165">
        <v>172649</v>
      </c>
      <c r="K28" s="165">
        <v>25898</v>
      </c>
      <c r="L28" s="165">
        <v>0</v>
      </c>
      <c r="M28" s="165">
        <v>0</v>
      </c>
      <c r="N28" s="165">
        <v>0</v>
      </c>
      <c r="O28" s="165">
        <v>146751</v>
      </c>
      <c r="P28" s="166" t="s">
        <v>445</v>
      </c>
      <c r="Q28" s="166" t="s">
        <v>463</v>
      </c>
      <c r="R28" s="166" t="s">
        <v>199</v>
      </c>
      <c r="S28" s="167" t="s">
        <v>553</v>
      </c>
      <c r="T28" s="7"/>
    </row>
    <row r="29" spans="1:23" s="8" customFormat="1" ht="141.75" customHeight="1" x14ac:dyDescent="0.25">
      <c r="A29" s="6" t="s">
        <v>390</v>
      </c>
      <c r="B29" s="17" t="s">
        <v>877</v>
      </c>
      <c r="C29" s="17" t="s">
        <v>460</v>
      </c>
      <c r="D29" s="17" t="s">
        <v>469</v>
      </c>
      <c r="E29" s="17" t="s">
        <v>332</v>
      </c>
      <c r="F29" s="15" t="s">
        <v>380</v>
      </c>
      <c r="G29" s="15" t="s">
        <v>133</v>
      </c>
      <c r="H29" s="15" t="s">
        <v>109</v>
      </c>
      <c r="I29" s="15"/>
      <c r="J29" s="162">
        <v>132968.04999999999</v>
      </c>
      <c r="K29" s="162">
        <v>19945.21</v>
      </c>
      <c r="L29" s="162">
        <v>0</v>
      </c>
      <c r="M29" s="162">
        <v>0</v>
      </c>
      <c r="N29" s="162">
        <v>0</v>
      </c>
      <c r="O29" s="162">
        <v>113022.84</v>
      </c>
      <c r="P29" s="168" t="s">
        <v>854</v>
      </c>
      <c r="Q29" s="168" t="s">
        <v>855</v>
      </c>
      <c r="R29" s="168" t="s">
        <v>856</v>
      </c>
      <c r="S29" s="40">
        <v>2020</v>
      </c>
      <c r="T29" s="7"/>
      <c r="U29" s="280"/>
    </row>
    <row r="30" spans="1:23" s="8" customFormat="1" ht="146.25" customHeight="1" x14ac:dyDescent="0.25">
      <c r="A30" s="6" t="s">
        <v>566</v>
      </c>
      <c r="B30" s="46" t="s">
        <v>868</v>
      </c>
      <c r="C30" s="46" t="s">
        <v>158</v>
      </c>
      <c r="D30" s="46" t="s">
        <v>469</v>
      </c>
      <c r="E30" s="46" t="s">
        <v>159</v>
      </c>
      <c r="F30" s="48" t="s">
        <v>484</v>
      </c>
      <c r="G30" s="48" t="s">
        <v>133</v>
      </c>
      <c r="H30" s="48" t="s">
        <v>109</v>
      </c>
      <c r="I30" s="48"/>
      <c r="J30" s="162">
        <v>156208.51999999999</v>
      </c>
      <c r="K30" s="169">
        <v>23431.27</v>
      </c>
      <c r="L30" s="162">
        <v>0</v>
      </c>
      <c r="M30" s="162">
        <v>0</v>
      </c>
      <c r="N30" s="162">
        <v>0</v>
      </c>
      <c r="O30" s="169">
        <v>132777.25</v>
      </c>
      <c r="P30" s="163" t="s">
        <v>463</v>
      </c>
      <c r="Q30" s="163" t="s">
        <v>480</v>
      </c>
      <c r="R30" s="163" t="s">
        <v>464</v>
      </c>
      <c r="S30" s="170">
        <v>2019</v>
      </c>
      <c r="T30" s="7"/>
    </row>
    <row r="31" spans="1:23" s="8" customFormat="1" ht="78.75" x14ac:dyDescent="0.25">
      <c r="A31" s="6" t="s">
        <v>567</v>
      </c>
      <c r="B31" s="17" t="s">
        <v>857</v>
      </c>
      <c r="C31" s="17" t="s">
        <v>391</v>
      </c>
      <c r="D31" s="17" t="s">
        <v>378</v>
      </c>
      <c r="E31" s="17" t="s">
        <v>389</v>
      </c>
      <c r="F31" s="15" t="s">
        <v>380</v>
      </c>
      <c r="G31" s="15" t="s">
        <v>133</v>
      </c>
      <c r="H31" s="15" t="s">
        <v>109</v>
      </c>
      <c r="I31" s="15"/>
      <c r="J31" s="162">
        <v>226384.2</v>
      </c>
      <c r="K31" s="162">
        <v>33947.629999999997</v>
      </c>
      <c r="L31" s="162">
        <v>0</v>
      </c>
      <c r="M31" s="162">
        <v>0</v>
      </c>
      <c r="N31" s="162">
        <v>0</v>
      </c>
      <c r="O31" s="162">
        <v>192436.57</v>
      </c>
      <c r="P31" s="171" t="s">
        <v>854</v>
      </c>
      <c r="Q31" s="171" t="s">
        <v>858</v>
      </c>
      <c r="R31" s="171" t="s">
        <v>855</v>
      </c>
      <c r="S31" s="172">
        <v>2019</v>
      </c>
      <c r="T31" s="7"/>
    </row>
    <row r="32" spans="1:23" s="8" customFormat="1" ht="87.75" customHeight="1" x14ac:dyDescent="0.25">
      <c r="A32" s="6" t="s">
        <v>568</v>
      </c>
      <c r="B32" s="17" t="s">
        <v>850</v>
      </c>
      <c r="C32" s="17" t="s">
        <v>377</v>
      </c>
      <c r="D32" s="17" t="s">
        <v>378</v>
      </c>
      <c r="E32" s="17" t="s">
        <v>379</v>
      </c>
      <c r="F32" s="15" t="s">
        <v>380</v>
      </c>
      <c r="G32" s="15" t="s">
        <v>133</v>
      </c>
      <c r="H32" s="15" t="s">
        <v>109</v>
      </c>
      <c r="I32" s="15"/>
      <c r="J32" s="162">
        <v>436305.15</v>
      </c>
      <c r="K32" s="162">
        <v>65445.77</v>
      </c>
      <c r="L32" s="162">
        <v>0</v>
      </c>
      <c r="M32" s="162">
        <v>0</v>
      </c>
      <c r="N32" s="162">
        <v>0</v>
      </c>
      <c r="O32" s="162">
        <v>370859.38</v>
      </c>
      <c r="P32" s="171" t="s">
        <v>876</v>
      </c>
      <c r="Q32" s="171" t="s">
        <v>852</v>
      </c>
      <c r="R32" s="171" t="s">
        <v>853</v>
      </c>
      <c r="S32" s="172">
        <v>2020</v>
      </c>
      <c r="T32" s="7"/>
      <c r="U32" s="280"/>
    </row>
    <row r="33" spans="1:21" s="8" customFormat="1" ht="112.5" customHeight="1" x14ac:dyDescent="0.25">
      <c r="A33" s="6" t="s">
        <v>859</v>
      </c>
      <c r="B33" s="17" t="s">
        <v>860</v>
      </c>
      <c r="C33" s="17" t="s">
        <v>861</v>
      </c>
      <c r="D33" s="17" t="s">
        <v>378</v>
      </c>
      <c r="E33" s="17" t="s">
        <v>153</v>
      </c>
      <c r="F33" s="15" t="s">
        <v>380</v>
      </c>
      <c r="G33" s="15" t="s">
        <v>133</v>
      </c>
      <c r="H33" s="15"/>
      <c r="I33" s="15"/>
      <c r="J33" s="162">
        <v>165920.54</v>
      </c>
      <c r="K33" s="162">
        <v>24888.080000000002</v>
      </c>
      <c r="L33" s="162">
        <v>0</v>
      </c>
      <c r="M33" s="162">
        <v>0</v>
      </c>
      <c r="N33" s="162">
        <v>0</v>
      </c>
      <c r="O33" s="162">
        <v>141032.46</v>
      </c>
      <c r="P33" s="171" t="s">
        <v>862</v>
      </c>
      <c r="Q33" s="171" t="s">
        <v>863</v>
      </c>
      <c r="R33" s="171" t="s">
        <v>864</v>
      </c>
      <c r="S33" s="172">
        <v>2018</v>
      </c>
      <c r="T33" s="7"/>
    </row>
    <row r="34" spans="1:21" s="8" customFormat="1" ht="126" x14ac:dyDescent="0.25">
      <c r="A34" s="104" t="s">
        <v>41</v>
      </c>
      <c r="B34" s="267" t="s">
        <v>42</v>
      </c>
      <c r="C34" s="105"/>
      <c r="D34" s="105"/>
      <c r="E34" s="105"/>
      <c r="F34" s="105"/>
      <c r="G34" s="105"/>
      <c r="H34" s="105"/>
      <c r="I34" s="105"/>
      <c r="J34" s="281"/>
      <c r="K34" s="281"/>
      <c r="L34" s="281"/>
      <c r="M34" s="281"/>
      <c r="N34" s="281"/>
      <c r="O34" s="281"/>
      <c r="P34" s="282"/>
      <c r="Q34" s="282"/>
      <c r="R34" s="282"/>
      <c r="S34" s="283"/>
      <c r="T34" s="7"/>
    </row>
    <row r="35" spans="1:21" s="8" customFormat="1" ht="110.25" x14ac:dyDescent="0.25">
      <c r="A35" s="102" t="s">
        <v>43</v>
      </c>
      <c r="B35" s="219" t="s">
        <v>44</v>
      </c>
      <c r="C35" s="103"/>
      <c r="D35" s="103"/>
      <c r="E35" s="103"/>
      <c r="F35" s="103"/>
      <c r="G35" s="103"/>
      <c r="H35" s="103"/>
      <c r="I35" s="103"/>
      <c r="J35" s="276"/>
      <c r="K35" s="276"/>
      <c r="L35" s="276"/>
      <c r="M35" s="276"/>
      <c r="N35" s="276"/>
      <c r="O35" s="276"/>
      <c r="P35" s="277"/>
      <c r="Q35" s="277"/>
      <c r="R35" s="277"/>
      <c r="S35" s="278"/>
      <c r="T35" s="7"/>
    </row>
    <row r="36" spans="1:21" s="8" customFormat="1" ht="63" x14ac:dyDescent="0.25">
      <c r="A36" s="6" t="s">
        <v>45</v>
      </c>
      <c r="B36" s="17" t="s">
        <v>551</v>
      </c>
      <c r="C36" s="17" t="s">
        <v>131</v>
      </c>
      <c r="D36" s="17" t="s">
        <v>422</v>
      </c>
      <c r="E36" s="17" t="s">
        <v>331</v>
      </c>
      <c r="F36" s="15" t="s">
        <v>423</v>
      </c>
      <c r="G36" s="15" t="s">
        <v>133</v>
      </c>
      <c r="H36" s="17"/>
      <c r="I36" s="17"/>
      <c r="J36" s="165">
        <v>400742</v>
      </c>
      <c r="K36" s="165">
        <v>60112</v>
      </c>
      <c r="L36" s="165">
        <v>0</v>
      </c>
      <c r="M36" s="165">
        <v>0</v>
      </c>
      <c r="N36" s="165">
        <v>0</v>
      </c>
      <c r="O36" s="165">
        <v>340630</v>
      </c>
      <c r="P36" s="166" t="s">
        <v>212</v>
      </c>
      <c r="Q36" s="166" t="s">
        <v>193</v>
      </c>
      <c r="R36" s="166" t="s">
        <v>196</v>
      </c>
      <c r="S36" s="167" t="s">
        <v>553</v>
      </c>
      <c r="T36" s="7"/>
      <c r="U36" s="280"/>
    </row>
    <row r="37" spans="1:21" s="8" customFormat="1" ht="63" x14ac:dyDescent="0.25">
      <c r="A37" s="6" t="s">
        <v>569</v>
      </c>
      <c r="B37" s="17" t="s">
        <v>462</v>
      </c>
      <c r="C37" s="17" t="s">
        <v>460</v>
      </c>
      <c r="D37" s="17" t="s">
        <v>422</v>
      </c>
      <c r="E37" s="17" t="s">
        <v>332</v>
      </c>
      <c r="F37" s="17" t="s">
        <v>423</v>
      </c>
      <c r="G37" s="17" t="s">
        <v>133</v>
      </c>
      <c r="H37" s="17"/>
      <c r="I37" s="17"/>
      <c r="J37" s="165">
        <v>302951</v>
      </c>
      <c r="K37" s="165">
        <v>54383</v>
      </c>
      <c r="L37" s="165">
        <v>0</v>
      </c>
      <c r="M37" s="165">
        <v>0</v>
      </c>
      <c r="N37" s="165">
        <v>0</v>
      </c>
      <c r="O37" s="165">
        <v>248568</v>
      </c>
      <c r="P37" s="284" t="s">
        <v>212</v>
      </c>
      <c r="Q37" s="39" t="s">
        <v>213</v>
      </c>
      <c r="R37" s="39" t="s">
        <v>224</v>
      </c>
      <c r="S37" s="40">
        <v>2018</v>
      </c>
      <c r="T37" s="7"/>
      <c r="U37" s="280"/>
    </row>
    <row r="38" spans="1:21" s="8" customFormat="1" ht="63" x14ac:dyDescent="0.25">
      <c r="A38" s="6" t="s">
        <v>570</v>
      </c>
      <c r="B38" s="46" t="s">
        <v>485</v>
      </c>
      <c r="C38" s="46" t="s">
        <v>158</v>
      </c>
      <c r="D38" s="46" t="s">
        <v>422</v>
      </c>
      <c r="E38" s="46" t="s">
        <v>159</v>
      </c>
      <c r="F38" s="48" t="s">
        <v>246</v>
      </c>
      <c r="G38" s="48" t="s">
        <v>133</v>
      </c>
      <c r="H38" s="48"/>
      <c r="I38" s="48"/>
      <c r="J38" s="162">
        <v>2121656.2200000002</v>
      </c>
      <c r="K38" s="162">
        <v>347922.22</v>
      </c>
      <c r="L38" s="162">
        <v>0</v>
      </c>
      <c r="M38" s="162">
        <v>0</v>
      </c>
      <c r="N38" s="162">
        <v>0</v>
      </c>
      <c r="O38" s="162">
        <v>1773734</v>
      </c>
      <c r="P38" s="163" t="s">
        <v>214</v>
      </c>
      <c r="Q38" s="163" t="s">
        <v>211</v>
      </c>
      <c r="R38" s="163" t="s">
        <v>198</v>
      </c>
      <c r="S38" s="170">
        <v>2020</v>
      </c>
      <c r="T38" s="7"/>
      <c r="U38" s="280"/>
    </row>
    <row r="39" spans="1:21" s="8" customFormat="1" ht="63" x14ac:dyDescent="0.25">
      <c r="A39" s="6" t="s">
        <v>571</v>
      </c>
      <c r="B39" s="17" t="s">
        <v>681</v>
      </c>
      <c r="C39" s="17" t="s">
        <v>421</v>
      </c>
      <c r="D39" s="17" t="s">
        <v>422</v>
      </c>
      <c r="E39" s="17" t="s">
        <v>153</v>
      </c>
      <c r="F39" s="17" t="s">
        <v>423</v>
      </c>
      <c r="G39" s="17" t="s">
        <v>133</v>
      </c>
      <c r="H39" s="17"/>
      <c r="I39" s="17"/>
      <c r="J39" s="165">
        <v>490998.82</v>
      </c>
      <c r="K39" s="165">
        <v>73649.820000000007</v>
      </c>
      <c r="L39" s="165">
        <v>0</v>
      </c>
      <c r="M39" s="165">
        <v>0</v>
      </c>
      <c r="N39" s="165">
        <v>0</v>
      </c>
      <c r="O39" s="165">
        <v>417349</v>
      </c>
      <c r="P39" s="39" t="s">
        <v>212</v>
      </c>
      <c r="Q39" s="39" t="s">
        <v>193</v>
      </c>
      <c r="R39" s="284" t="s">
        <v>224</v>
      </c>
      <c r="S39" s="40">
        <v>2019</v>
      </c>
      <c r="T39" s="7"/>
      <c r="U39" s="280"/>
    </row>
    <row r="40" spans="1:21" s="8" customFormat="1" ht="63" x14ac:dyDescent="0.25">
      <c r="A40" s="6" t="s">
        <v>572</v>
      </c>
      <c r="B40" s="17" t="s">
        <v>678</v>
      </c>
      <c r="C40" s="17" t="s">
        <v>391</v>
      </c>
      <c r="D40" s="17" t="s">
        <v>398</v>
      </c>
      <c r="E40" s="17" t="s">
        <v>389</v>
      </c>
      <c r="F40" s="15" t="s">
        <v>399</v>
      </c>
      <c r="G40" s="15" t="s">
        <v>133</v>
      </c>
      <c r="H40" s="15"/>
      <c r="I40" s="15"/>
      <c r="J40" s="162">
        <v>328536</v>
      </c>
      <c r="K40" s="162">
        <v>49280</v>
      </c>
      <c r="L40" s="162">
        <v>0</v>
      </c>
      <c r="M40" s="162">
        <v>0</v>
      </c>
      <c r="N40" s="162">
        <v>0</v>
      </c>
      <c r="O40" s="162">
        <v>279256</v>
      </c>
      <c r="P40" s="284" t="s">
        <v>212</v>
      </c>
      <c r="Q40" s="39" t="s">
        <v>193</v>
      </c>
      <c r="R40" s="39" t="s">
        <v>196</v>
      </c>
      <c r="S40" s="172">
        <v>2019</v>
      </c>
      <c r="T40" s="7"/>
      <c r="U40" s="280"/>
    </row>
    <row r="41" spans="1:21" s="8" customFormat="1" ht="63" x14ac:dyDescent="0.25">
      <c r="A41" s="6" t="s">
        <v>573</v>
      </c>
      <c r="B41" s="17" t="s">
        <v>443</v>
      </c>
      <c r="C41" s="17" t="s">
        <v>377</v>
      </c>
      <c r="D41" s="17" t="s">
        <v>422</v>
      </c>
      <c r="E41" s="17" t="s">
        <v>379</v>
      </c>
      <c r="F41" s="17" t="s">
        <v>423</v>
      </c>
      <c r="G41" s="17" t="s">
        <v>133</v>
      </c>
      <c r="H41" s="285"/>
      <c r="I41" s="15"/>
      <c r="J41" s="165">
        <v>359223.53</v>
      </c>
      <c r="K41" s="165">
        <v>53883.53</v>
      </c>
      <c r="L41" s="165">
        <v>0</v>
      </c>
      <c r="M41" s="165">
        <v>0</v>
      </c>
      <c r="N41" s="165">
        <v>0</v>
      </c>
      <c r="O41" s="165">
        <v>305340</v>
      </c>
      <c r="P41" s="39" t="s">
        <v>212</v>
      </c>
      <c r="Q41" s="39" t="s">
        <v>193</v>
      </c>
      <c r="R41" s="39" t="s">
        <v>196</v>
      </c>
      <c r="S41" s="40">
        <v>2018</v>
      </c>
      <c r="T41" s="7"/>
      <c r="U41" s="280"/>
    </row>
    <row r="42" spans="1:21" s="8" customFormat="1" ht="78.75" x14ac:dyDescent="0.25">
      <c r="A42" s="102" t="s">
        <v>46</v>
      </c>
      <c r="B42" s="219" t="s">
        <v>47</v>
      </c>
      <c r="C42" s="103"/>
      <c r="D42" s="103"/>
      <c r="E42" s="103"/>
      <c r="F42" s="103"/>
      <c r="G42" s="103"/>
      <c r="H42" s="103"/>
      <c r="I42" s="103"/>
      <c r="J42" s="276"/>
      <c r="K42" s="276"/>
      <c r="L42" s="276"/>
      <c r="M42" s="276"/>
      <c r="N42" s="276"/>
      <c r="O42" s="276"/>
      <c r="P42" s="277"/>
      <c r="Q42" s="277"/>
      <c r="R42" s="277"/>
      <c r="S42" s="278"/>
      <c r="T42" s="7"/>
    </row>
    <row r="43" spans="1:21" s="8" customFormat="1" ht="94.5" x14ac:dyDescent="0.25">
      <c r="A43" s="286" t="s">
        <v>48</v>
      </c>
      <c r="B43" s="287" t="s">
        <v>781</v>
      </c>
      <c r="C43" s="288" t="s">
        <v>131</v>
      </c>
      <c r="D43" s="289" t="s">
        <v>422</v>
      </c>
      <c r="E43" s="288" t="s">
        <v>331</v>
      </c>
      <c r="F43" s="290" t="s">
        <v>248</v>
      </c>
      <c r="G43" s="290" t="s">
        <v>133</v>
      </c>
      <c r="H43" s="291"/>
      <c r="I43" s="291"/>
      <c r="J43" s="292">
        <v>214373.25</v>
      </c>
      <c r="K43" s="292">
        <v>32155.99</v>
      </c>
      <c r="L43" s="292">
        <v>0</v>
      </c>
      <c r="M43" s="292">
        <v>0</v>
      </c>
      <c r="N43" s="292">
        <v>0</v>
      </c>
      <c r="O43" s="292">
        <v>182217.26</v>
      </c>
      <c r="P43" s="293" t="s">
        <v>196</v>
      </c>
      <c r="Q43" s="293" t="s">
        <v>442</v>
      </c>
      <c r="R43" s="293" t="s">
        <v>217</v>
      </c>
      <c r="S43" s="294">
        <v>2019</v>
      </c>
      <c r="T43" s="7"/>
      <c r="U43" s="274"/>
    </row>
    <row r="44" spans="1:21" s="8" customFormat="1" ht="110.25" x14ac:dyDescent="0.25">
      <c r="A44" s="6" t="s">
        <v>782</v>
      </c>
      <c r="B44" s="17" t="s">
        <v>783</v>
      </c>
      <c r="C44" s="17" t="s">
        <v>460</v>
      </c>
      <c r="D44" s="46" t="s">
        <v>422</v>
      </c>
      <c r="E44" s="17" t="s">
        <v>784</v>
      </c>
      <c r="F44" s="41" t="s">
        <v>248</v>
      </c>
      <c r="G44" s="48" t="s">
        <v>133</v>
      </c>
      <c r="H44" s="48"/>
      <c r="I44" s="15"/>
      <c r="J44" s="162">
        <v>189730.02</v>
      </c>
      <c r="K44" s="162">
        <v>28459.5</v>
      </c>
      <c r="L44" s="162">
        <v>0</v>
      </c>
      <c r="M44" s="162">
        <v>0</v>
      </c>
      <c r="N44" s="162">
        <v>0</v>
      </c>
      <c r="O44" s="162">
        <v>161270.51999999999</v>
      </c>
      <c r="P44" s="163" t="s">
        <v>196</v>
      </c>
      <c r="Q44" s="163" t="s">
        <v>442</v>
      </c>
      <c r="R44" s="163" t="s">
        <v>217</v>
      </c>
      <c r="S44" s="23">
        <v>2018</v>
      </c>
      <c r="T44" s="7"/>
      <c r="U44" s="274"/>
    </row>
    <row r="45" spans="1:21" s="8" customFormat="1" ht="110.25" x14ac:dyDescent="0.25">
      <c r="A45" s="12" t="s">
        <v>785</v>
      </c>
      <c r="B45" s="34" t="s">
        <v>486</v>
      </c>
      <c r="C45" s="35" t="s">
        <v>487</v>
      </c>
      <c r="D45" s="46" t="s">
        <v>422</v>
      </c>
      <c r="E45" s="34" t="s">
        <v>786</v>
      </c>
      <c r="F45" s="41" t="s">
        <v>248</v>
      </c>
      <c r="G45" s="48" t="s">
        <v>133</v>
      </c>
      <c r="H45" s="48" t="s">
        <v>109</v>
      </c>
      <c r="I45" s="162"/>
      <c r="J45" s="169">
        <v>460574.87</v>
      </c>
      <c r="K45" s="162">
        <v>0</v>
      </c>
      <c r="L45" s="169">
        <v>69086.23</v>
      </c>
      <c r="M45" s="162">
        <v>0</v>
      </c>
      <c r="N45" s="162">
        <v>0</v>
      </c>
      <c r="O45" s="169">
        <v>391488.64</v>
      </c>
      <c r="P45" s="163" t="s">
        <v>195</v>
      </c>
      <c r="Q45" s="163" t="s">
        <v>217</v>
      </c>
      <c r="R45" s="163" t="s">
        <v>445</v>
      </c>
      <c r="S45" s="23">
        <v>2020</v>
      </c>
      <c r="T45" s="7"/>
      <c r="U45" s="274"/>
    </row>
    <row r="46" spans="1:21" s="8" customFormat="1" ht="97.5" customHeight="1" x14ac:dyDescent="0.25">
      <c r="A46" s="12" t="s">
        <v>787</v>
      </c>
      <c r="B46" s="17" t="s">
        <v>788</v>
      </c>
      <c r="C46" s="17" t="s">
        <v>789</v>
      </c>
      <c r="D46" s="46" t="s">
        <v>422</v>
      </c>
      <c r="E46" s="17" t="s">
        <v>389</v>
      </c>
      <c r="F46" s="41" t="s">
        <v>248</v>
      </c>
      <c r="G46" s="48" t="s">
        <v>133</v>
      </c>
      <c r="H46" s="15"/>
      <c r="I46" s="15"/>
      <c r="J46" s="162">
        <v>214971.45</v>
      </c>
      <c r="K46" s="162">
        <v>32245.71</v>
      </c>
      <c r="L46" s="162">
        <v>0</v>
      </c>
      <c r="M46" s="162">
        <v>0</v>
      </c>
      <c r="N46" s="162">
        <v>0</v>
      </c>
      <c r="O46" s="162">
        <v>182725.74</v>
      </c>
      <c r="P46" s="163" t="s">
        <v>196</v>
      </c>
      <c r="Q46" s="163" t="s">
        <v>195</v>
      </c>
      <c r="R46" s="163" t="s">
        <v>329</v>
      </c>
      <c r="S46" s="23">
        <v>2018</v>
      </c>
      <c r="T46" s="7"/>
      <c r="U46" s="274"/>
    </row>
    <row r="47" spans="1:21" s="8" customFormat="1" ht="81" customHeight="1" x14ac:dyDescent="0.25">
      <c r="A47" s="295" t="s">
        <v>790</v>
      </c>
      <c r="B47" s="296" t="s">
        <v>791</v>
      </c>
      <c r="C47" s="296" t="s">
        <v>792</v>
      </c>
      <c r="D47" s="297" t="s">
        <v>422</v>
      </c>
      <c r="E47" s="296" t="s">
        <v>793</v>
      </c>
      <c r="F47" s="290" t="s">
        <v>248</v>
      </c>
      <c r="G47" s="298" t="s">
        <v>133</v>
      </c>
      <c r="H47" s="298"/>
      <c r="I47" s="299"/>
      <c r="J47" s="300">
        <v>507273.92</v>
      </c>
      <c r="K47" s="300">
        <v>76091.09</v>
      </c>
      <c r="L47" s="299">
        <v>0</v>
      </c>
      <c r="M47" s="299">
        <v>0</v>
      </c>
      <c r="N47" s="299">
        <v>0</v>
      </c>
      <c r="O47" s="300">
        <v>431182.83</v>
      </c>
      <c r="P47" s="301" t="s">
        <v>195</v>
      </c>
      <c r="Q47" s="301" t="s">
        <v>217</v>
      </c>
      <c r="R47" s="301" t="s">
        <v>214</v>
      </c>
      <c r="S47" s="302">
        <v>2020</v>
      </c>
      <c r="T47" s="7"/>
      <c r="U47" s="274"/>
    </row>
    <row r="48" spans="1:21" s="8" customFormat="1" ht="47.25" x14ac:dyDescent="0.25">
      <c r="A48" s="104" t="s">
        <v>49</v>
      </c>
      <c r="B48" s="267" t="s">
        <v>50</v>
      </c>
      <c r="C48" s="105"/>
      <c r="D48" s="105"/>
      <c r="E48" s="105"/>
      <c r="F48" s="105"/>
      <c r="G48" s="105"/>
      <c r="H48" s="105"/>
      <c r="I48" s="105"/>
      <c r="J48" s="281"/>
      <c r="K48" s="281"/>
      <c r="L48" s="281"/>
      <c r="M48" s="281"/>
      <c r="N48" s="281"/>
      <c r="O48" s="281"/>
      <c r="P48" s="282"/>
      <c r="Q48" s="282"/>
      <c r="R48" s="282"/>
      <c r="S48" s="283"/>
      <c r="T48" s="7"/>
    </row>
    <row r="49" spans="1:22" s="8" customFormat="1" ht="94.5" x14ac:dyDescent="0.25">
      <c r="A49" s="102" t="s">
        <v>51</v>
      </c>
      <c r="B49" s="219" t="s">
        <v>52</v>
      </c>
      <c r="C49" s="103"/>
      <c r="D49" s="103"/>
      <c r="E49" s="103"/>
      <c r="F49" s="103"/>
      <c r="G49" s="103"/>
      <c r="H49" s="103"/>
      <c r="I49" s="103"/>
      <c r="J49" s="276"/>
      <c r="K49" s="276"/>
      <c r="L49" s="276"/>
      <c r="M49" s="276"/>
      <c r="N49" s="276"/>
      <c r="O49" s="276"/>
      <c r="P49" s="277"/>
      <c r="Q49" s="277"/>
      <c r="R49" s="277"/>
      <c r="S49" s="278"/>
      <c r="T49" s="7"/>
    </row>
    <row r="50" spans="1:22" s="8" customFormat="1" ht="15.75" x14ac:dyDescent="0.25">
      <c r="A50" s="6" t="s">
        <v>53</v>
      </c>
      <c r="B50" s="17"/>
      <c r="C50" s="15"/>
      <c r="D50" s="15"/>
      <c r="E50" s="15"/>
      <c r="F50" s="15"/>
      <c r="G50" s="15"/>
      <c r="H50" s="15"/>
      <c r="I50" s="15"/>
      <c r="J50" s="162"/>
      <c r="K50" s="162"/>
      <c r="L50" s="162"/>
      <c r="M50" s="162"/>
      <c r="N50" s="162"/>
      <c r="O50" s="162"/>
      <c r="P50" s="303"/>
      <c r="Q50" s="303"/>
      <c r="R50" s="303"/>
      <c r="S50" s="172"/>
      <c r="T50" s="7"/>
    </row>
    <row r="51" spans="1:22" s="8" customFormat="1" ht="15.75" x14ac:dyDescent="0.25">
      <c r="A51" s="6"/>
      <c r="B51" s="17"/>
      <c r="C51" s="15"/>
      <c r="D51" s="15"/>
      <c r="E51" s="15"/>
      <c r="F51" s="15"/>
      <c r="G51" s="15"/>
      <c r="H51" s="15"/>
      <c r="I51" s="15"/>
      <c r="J51" s="162"/>
      <c r="K51" s="162"/>
      <c r="L51" s="162"/>
      <c r="M51" s="162"/>
      <c r="N51" s="162"/>
      <c r="O51" s="162"/>
      <c r="P51" s="303"/>
      <c r="Q51" s="303"/>
      <c r="R51" s="303"/>
      <c r="S51" s="172"/>
      <c r="T51" s="7"/>
    </row>
    <row r="52" spans="1:22" s="8" customFormat="1" ht="126" x14ac:dyDescent="0.25">
      <c r="A52" s="102" t="s">
        <v>54</v>
      </c>
      <c r="B52" s="219" t="s">
        <v>55</v>
      </c>
      <c r="C52" s="103"/>
      <c r="D52" s="103"/>
      <c r="E52" s="103"/>
      <c r="F52" s="103"/>
      <c r="G52" s="103"/>
      <c r="H52" s="103"/>
      <c r="I52" s="103"/>
      <c r="J52" s="276"/>
      <c r="K52" s="276"/>
      <c r="L52" s="276"/>
      <c r="M52" s="276"/>
      <c r="N52" s="276"/>
      <c r="O52" s="276"/>
      <c r="P52" s="277"/>
      <c r="Q52" s="277"/>
      <c r="R52" s="277"/>
      <c r="S52" s="278"/>
      <c r="T52" s="7"/>
    </row>
    <row r="53" spans="1:22" s="8" customFormat="1" ht="15.75" x14ac:dyDescent="0.25">
      <c r="A53" s="6" t="s">
        <v>542</v>
      </c>
      <c r="B53" s="17"/>
      <c r="C53" s="15"/>
      <c r="D53" s="15"/>
      <c r="E53" s="15"/>
      <c r="F53" s="15"/>
      <c r="G53" s="15"/>
      <c r="H53" s="15"/>
      <c r="I53" s="15"/>
      <c r="J53" s="162"/>
      <c r="K53" s="162"/>
      <c r="L53" s="162"/>
      <c r="M53" s="162"/>
      <c r="N53" s="162"/>
      <c r="O53" s="162"/>
      <c r="P53" s="303"/>
      <c r="Q53" s="303"/>
      <c r="R53" s="303"/>
      <c r="S53" s="172"/>
      <c r="T53" s="7"/>
    </row>
    <row r="54" spans="1:22" s="8" customFormat="1" ht="94.5" x14ac:dyDescent="0.25">
      <c r="A54" s="100" t="s">
        <v>56</v>
      </c>
      <c r="B54" s="263" t="s">
        <v>733</v>
      </c>
      <c r="C54" s="101"/>
      <c r="D54" s="101"/>
      <c r="E54" s="101"/>
      <c r="F54" s="101"/>
      <c r="G54" s="101"/>
      <c r="H54" s="101"/>
      <c r="I54" s="101"/>
      <c r="J54" s="304"/>
      <c r="K54" s="304"/>
      <c r="L54" s="304"/>
      <c r="M54" s="304"/>
      <c r="N54" s="304"/>
      <c r="O54" s="304"/>
      <c r="P54" s="305"/>
      <c r="Q54" s="305"/>
      <c r="R54" s="305"/>
      <c r="S54" s="306"/>
      <c r="T54" s="7"/>
    </row>
    <row r="55" spans="1:22" s="8" customFormat="1" ht="181.5" customHeight="1" x14ac:dyDescent="0.25">
      <c r="A55" s="104" t="s">
        <v>57</v>
      </c>
      <c r="B55" s="267" t="s">
        <v>58</v>
      </c>
      <c r="C55" s="105"/>
      <c r="D55" s="105"/>
      <c r="E55" s="105"/>
      <c r="F55" s="105"/>
      <c r="G55" s="105"/>
      <c r="H55" s="105"/>
      <c r="I55" s="105"/>
      <c r="J55" s="281"/>
      <c r="K55" s="281"/>
      <c r="L55" s="281"/>
      <c r="M55" s="281"/>
      <c r="N55" s="281"/>
      <c r="O55" s="281"/>
      <c r="P55" s="282"/>
      <c r="Q55" s="282"/>
      <c r="R55" s="282"/>
      <c r="S55" s="283"/>
      <c r="T55" s="7"/>
    </row>
    <row r="56" spans="1:22" s="8" customFormat="1" ht="84.75" customHeight="1" x14ac:dyDescent="0.25">
      <c r="A56" s="102" t="s">
        <v>59</v>
      </c>
      <c r="B56" s="219" t="s">
        <v>60</v>
      </c>
      <c r="C56" s="103"/>
      <c r="D56" s="103"/>
      <c r="E56" s="103"/>
      <c r="F56" s="103"/>
      <c r="G56" s="103"/>
      <c r="H56" s="103"/>
      <c r="I56" s="103"/>
      <c r="J56" s="276"/>
      <c r="K56" s="276"/>
      <c r="L56" s="276"/>
      <c r="M56" s="276"/>
      <c r="N56" s="276"/>
      <c r="O56" s="276"/>
      <c r="P56" s="277"/>
      <c r="Q56" s="277"/>
      <c r="R56" s="277"/>
      <c r="S56" s="278"/>
      <c r="T56" s="7"/>
    </row>
    <row r="57" spans="1:22" s="8" customFormat="1" ht="134.25" customHeight="1" x14ac:dyDescent="0.25">
      <c r="A57" s="6" t="s">
        <v>62</v>
      </c>
      <c r="B57" s="34" t="s">
        <v>834</v>
      </c>
      <c r="C57" s="34" t="s">
        <v>158</v>
      </c>
      <c r="D57" s="34" t="s">
        <v>132</v>
      </c>
      <c r="E57" s="34" t="s">
        <v>159</v>
      </c>
      <c r="F57" s="41" t="s">
        <v>160</v>
      </c>
      <c r="G57" s="41" t="s">
        <v>133</v>
      </c>
      <c r="H57" s="41" t="s">
        <v>109</v>
      </c>
      <c r="I57" s="41"/>
      <c r="J57" s="275">
        <v>1876653</v>
      </c>
      <c r="K57" s="279">
        <v>140749</v>
      </c>
      <c r="L57" s="279">
        <v>140749</v>
      </c>
      <c r="M57" s="275">
        <v>0</v>
      </c>
      <c r="N57" s="275">
        <v>0</v>
      </c>
      <c r="O57" s="279">
        <v>1595155</v>
      </c>
      <c r="P57" s="307" t="s">
        <v>195</v>
      </c>
      <c r="Q57" s="307" t="s">
        <v>329</v>
      </c>
      <c r="R57" s="307" t="s">
        <v>214</v>
      </c>
      <c r="S57" s="308">
        <v>2018</v>
      </c>
      <c r="T57" s="7"/>
      <c r="U57" s="274"/>
      <c r="V57" s="274"/>
    </row>
    <row r="58" spans="1:22" s="8" customFormat="1" ht="70.5" customHeight="1" x14ac:dyDescent="0.25">
      <c r="A58" s="6" t="s">
        <v>166</v>
      </c>
      <c r="B58" s="34" t="s">
        <v>833</v>
      </c>
      <c r="C58" s="34" t="s">
        <v>158</v>
      </c>
      <c r="D58" s="34" t="s">
        <v>132</v>
      </c>
      <c r="E58" s="34" t="s">
        <v>159</v>
      </c>
      <c r="F58" s="41" t="s">
        <v>160</v>
      </c>
      <c r="G58" s="41" t="s">
        <v>133</v>
      </c>
      <c r="H58" s="41" t="s">
        <v>109</v>
      </c>
      <c r="I58" s="41"/>
      <c r="J58" s="275">
        <f t="array" ref="J58">SUM(ROUND(K58:O58,2))</f>
        <v>1578429</v>
      </c>
      <c r="K58" s="279">
        <v>118382</v>
      </c>
      <c r="L58" s="279">
        <v>118382</v>
      </c>
      <c r="M58" s="275">
        <v>0</v>
      </c>
      <c r="N58" s="275">
        <v>0</v>
      </c>
      <c r="O58" s="279">
        <v>1341665</v>
      </c>
      <c r="P58" s="307" t="s">
        <v>195</v>
      </c>
      <c r="Q58" s="307" t="s">
        <v>329</v>
      </c>
      <c r="R58" s="307" t="s">
        <v>214</v>
      </c>
      <c r="S58" s="308">
        <v>2018</v>
      </c>
      <c r="T58" s="7"/>
      <c r="U58" s="274"/>
      <c r="V58" s="274"/>
    </row>
    <row r="59" spans="1:22" s="8" customFormat="1" ht="63" x14ac:dyDescent="0.25">
      <c r="A59" s="6" t="s">
        <v>167</v>
      </c>
      <c r="B59" s="34" t="s">
        <v>835</v>
      </c>
      <c r="C59" s="34" t="s">
        <v>158</v>
      </c>
      <c r="D59" s="34" t="s">
        <v>132</v>
      </c>
      <c r="E59" s="34" t="s">
        <v>159</v>
      </c>
      <c r="F59" s="41" t="s">
        <v>160</v>
      </c>
      <c r="G59" s="41" t="s">
        <v>133</v>
      </c>
      <c r="H59" s="41" t="s">
        <v>109</v>
      </c>
      <c r="I59" s="41"/>
      <c r="J59" s="275">
        <f t="array" ref="J59">SUM(ROUND(K59:O59,2))</f>
        <v>941265</v>
      </c>
      <c r="K59" s="279">
        <v>70595</v>
      </c>
      <c r="L59" s="279">
        <v>70595</v>
      </c>
      <c r="M59" s="275">
        <v>0</v>
      </c>
      <c r="N59" s="275">
        <v>0</v>
      </c>
      <c r="O59" s="279">
        <v>800075</v>
      </c>
      <c r="P59" s="307" t="s">
        <v>195</v>
      </c>
      <c r="Q59" s="307" t="s">
        <v>442</v>
      </c>
      <c r="R59" s="307" t="s">
        <v>217</v>
      </c>
      <c r="S59" s="308">
        <v>2020</v>
      </c>
      <c r="T59" s="7"/>
    </row>
    <row r="60" spans="1:22" s="8" customFormat="1" ht="66.75" customHeight="1" x14ac:dyDescent="0.25">
      <c r="A60" s="6" t="s">
        <v>168</v>
      </c>
      <c r="B60" s="34" t="s">
        <v>836</v>
      </c>
      <c r="C60" s="34" t="s">
        <v>158</v>
      </c>
      <c r="D60" s="34" t="s">
        <v>132</v>
      </c>
      <c r="E60" s="34" t="s">
        <v>159</v>
      </c>
      <c r="F60" s="41" t="s">
        <v>160</v>
      </c>
      <c r="G60" s="41" t="s">
        <v>133</v>
      </c>
      <c r="H60" s="41" t="s">
        <v>109</v>
      </c>
      <c r="I60" s="41"/>
      <c r="J60" s="275">
        <f t="array" ref="J60">SUM(ROUND(K60:O60,2))</f>
        <v>2519694</v>
      </c>
      <c r="K60" s="279">
        <v>188977</v>
      </c>
      <c r="L60" s="279">
        <v>188977</v>
      </c>
      <c r="M60" s="275">
        <v>0</v>
      </c>
      <c r="N60" s="275">
        <v>0</v>
      </c>
      <c r="O60" s="279">
        <v>2141740</v>
      </c>
      <c r="P60" s="307" t="s">
        <v>210</v>
      </c>
      <c r="Q60" s="307" t="s">
        <v>211</v>
      </c>
      <c r="R60" s="307" t="s">
        <v>198</v>
      </c>
      <c r="S60" s="308">
        <v>2019</v>
      </c>
      <c r="T60" s="7"/>
    </row>
    <row r="61" spans="1:22" s="8" customFormat="1" ht="78.75" x14ac:dyDescent="0.25">
      <c r="A61" s="6" t="s">
        <v>169</v>
      </c>
      <c r="B61" s="34" t="s">
        <v>837</v>
      </c>
      <c r="C61" s="34" t="s">
        <v>158</v>
      </c>
      <c r="D61" s="34" t="s">
        <v>132</v>
      </c>
      <c r="E61" s="34" t="s">
        <v>159</v>
      </c>
      <c r="F61" s="41" t="s">
        <v>160</v>
      </c>
      <c r="G61" s="41" t="s">
        <v>133</v>
      </c>
      <c r="H61" s="41" t="s">
        <v>109</v>
      </c>
      <c r="I61" s="41"/>
      <c r="J61" s="275">
        <f t="array" ref="J61">SUM(ROUND(K61:O61,2))</f>
        <v>1259847</v>
      </c>
      <c r="K61" s="279">
        <v>94489</v>
      </c>
      <c r="L61" s="279">
        <v>94488</v>
      </c>
      <c r="M61" s="275">
        <v>0</v>
      </c>
      <c r="N61" s="275">
        <v>0</v>
      </c>
      <c r="O61" s="279">
        <v>1070870</v>
      </c>
      <c r="P61" s="307" t="s">
        <v>445</v>
      </c>
      <c r="Q61" s="307" t="s">
        <v>197</v>
      </c>
      <c r="R61" s="307" t="s">
        <v>480</v>
      </c>
      <c r="S61" s="308">
        <v>2019</v>
      </c>
      <c r="T61" s="7"/>
    </row>
    <row r="62" spans="1:22" s="8" customFormat="1" ht="129" customHeight="1" x14ac:dyDescent="0.25">
      <c r="A62" s="6" t="s">
        <v>170</v>
      </c>
      <c r="B62" s="34" t="s">
        <v>161</v>
      </c>
      <c r="C62" s="34" t="s">
        <v>158</v>
      </c>
      <c r="D62" s="34" t="s">
        <v>132</v>
      </c>
      <c r="E62" s="34" t="s">
        <v>159</v>
      </c>
      <c r="F62" s="41" t="s">
        <v>160</v>
      </c>
      <c r="G62" s="41" t="s">
        <v>133</v>
      </c>
      <c r="H62" s="41" t="s">
        <v>109</v>
      </c>
      <c r="I62" s="41"/>
      <c r="J62" s="275">
        <v>1718956</v>
      </c>
      <c r="K62" s="279">
        <v>128922</v>
      </c>
      <c r="L62" s="279">
        <v>128922</v>
      </c>
      <c r="M62" s="275">
        <v>0</v>
      </c>
      <c r="N62" s="275">
        <v>0</v>
      </c>
      <c r="O62" s="279">
        <v>1461112</v>
      </c>
      <c r="P62" s="307" t="s">
        <v>217</v>
      </c>
      <c r="Q62" s="307" t="s">
        <v>214</v>
      </c>
      <c r="R62" s="307" t="s">
        <v>463</v>
      </c>
      <c r="S62" s="308">
        <v>2019</v>
      </c>
      <c r="T62" s="7"/>
      <c r="U62" s="274"/>
    </row>
    <row r="63" spans="1:22" s="8" customFormat="1" ht="66" customHeight="1" x14ac:dyDescent="0.25">
      <c r="A63" s="6" t="s">
        <v>171</v>
      </c>
      <c r="B63" s="34" t="s">
        <v>838</v>
      </c>
      <c r="C63" s="34" t="s">
        <v>158</v>
      </c>
      <c r="D63" s="34" t="s">
        <v>132</v>
      </c>
      <c r="E63" s="34" t="s">
        <v>159</v>
      </c>
      <c r="F63" s="41" t="s">
        <v>160</v>
      </c>
      <c r="G63" s="41" t="s">
        <v>133</v>
      </c>
      <c r="H63" s="41" t="s">
        <v>109</v>
      </c>
      <c r="I63" s="41"/>
      <c r="J63" s="275">
        <v>1032434</v>
      </c>
      <c r="K63" s="279">
        <v>77432.55</v>
      </c>
      <c r="L63" s="279">
        <v>77432</v>
      </c>
      <c r="M63" s="275">
        <v>0</v>
      </c>
      <c r="N63" s="275">
        <v>0</v>
      </c>
      <c r="O63" s="279">
        <v>877569</v>
      </c>
      <c r="P63" s="307" t="s">
        <v>195</v>
      </c>
      <c r="Q63" s="307" t="s">
        <v>217</v>
      </c>
      <c r="R63" s="307" t="s">
        <v>214</v>
      </c>
      <c r="S63" s="308">
        <v>2019</v>
      </c>
      <c r="T63" s="7"/>
      <c r="U63" s="274"/>
    </row>
    <row r="64" spans="1:22" s="8" customFormat="1" ht="143.25" customHeight="1" x14ac:dyDescent="0.25">
      <c r="A64" s="6" t="s">
        <v>172</v>
      </c>
      <c r="B64" s="34" t="s">
        <v>162</v>
      </c>
      <c r="C64" s="34" t="s">
        <v>158</v>
      </c>
      <c r="D64" s="34" t="s">
        <v>132</v>
      </c>
      <c r="E64" s="34" t="s">
        <v>159</v>
      </c>
      <c r="F64" s="41" t="s">
        <v>160</v>
      </c>
      <c r="G64" s="41" t="s">
        <v>133</v>
      </c>
      <c r="H64" s="41" t="s">
        <v>109</v>
      </c>
      <c r="I64" s="41"/>
      <c r="J64" s="275">
        <v>896619</v>
      </c>
      <c r="K64" s="279">
        <v>67247</v>
      </c>
      <c r="L64" s="279">
        <v>67246</v>
      </c>
      <c r="M64" s="275">
        <v>0</v>
      </c>
      <c r="N64" s="275">
        <v>0</v>
      </c>
      <c r="O64" s="279">
        <v>762126</v>
      </c>
      <c r="P64" s="307" t="s">
        <v>842</v>
      </c>
      <c r="Q64" s="307" t="s">
        <v>844</v>
      </c>
      <c r="R64" s="307" t="s">
        <v>226</v>
      </c>
      <c r="S64" s="308">
        <v>2021</v>
      </c>
      <c r="T64" s="7"/>
      <c r="U64" s="274"/>
    </row>
    <row r="65" spans="1:22" s="8" customFormat="1" ht="105.75" customHeight="1" x14ac:dyDescent="0.25">
      <c r="A65" s="6" t="s">
        <v>173</v>
      </c>
      <c r="B65" s="34" t="s">
        <v>163</v>
      </c>
      <c r="C65" s="34" t="s">
        <v>158</v>
      </c>
      <c r="D65" s="34" t="s">
        <v>132</v>
      </c>
      <c r="E65" s="34" t="s">
        <v>159</v>
      </c>
      <c r="F65" s="41" t="s">
        <v>160</v>
      </c>
      <c r="G65" s="41" t="s">
        <v>133</v>
      </c>
      <c r="H65" s="41" t="s">
        <v>109</v>
      </c>
      <c r="I65" s="41"/>
      <c r="J65" s="275">
        <v>2015305</v>
      </c>
      <c r="K65" s="279">
        <v>151148</v>
      </c>
      <c r="L65" s="279">
        <v>151148</v>
      </c>
      <c r="M65" s="275">
        <v>0</v>
      </c>
      <c r="N65" s="275">
        <v>0</v>
      </c>
      <c r="O65" s="279">
        <v>1713009</v>
      </c>
      <c r="P65" s="307" t="s">
        <v>194</v>
      </c>
      <c r="Q65" s="307" t="s">
        <v>224</v>
      </c>
      <c r="R65" s="307" t="s">
        <v>195</v>
      </c>
      <c r="S65" s="170">
        <v>2019</v>
      </c>
      <c r="T65" s="7"/>
      <c r="U65" s="274"/>
    </row>
    <row r="66" spans="1:22" s="8" customFormat="1" ht="150" customHeight="1" x14ac:dyDescent="0.25">
      <c r="A66" s="6" t="s">
        <v>849</v>
      </c>
      <c r="B66" s="34" t="s">
        <v>164</v>
      </c>
      <c r="C66" s="34" t="s">
        <v>158</v>
      </c>
      <c r="D66" s="34" t="s">
        <v>132</v>
      </c>
      <c r="E66" s="34" t="s">
        <v>159</v>
      </c>
      <c r="F66" s="41" t="s">
        <v>160</v>
      </c>
      <c r="G66" s="41" t="s">
        <v>133</v>
      </c>
      <c r="H66" s="41" t="s">
        <v>109</v>
      </c>
      <c r="I66" s="41"/>
      <c r="J66" s="275">
        <f t="array" ref="J66">SUM(ROUND(K66:O66,2))</f>
        <v>3098934</v>
      </c>
      <c r="K66" s="279">
        <v>232420</v>
      </c>
      <c r="L66" s="279">
        <v>232420</v>
      </c>
      <c r="M66" s="275">
        <v>0</v>
      </c>
      <c r="N66" s="275">
        <v>0</v>
      </c>
      <c r="O66" s="279">
        <v>2634094</v>
      </c>
      <c r="P66" s="307" t="s">
        <v>224</v>
      </c>
      <c r="Q66" s="307" t="s">
        <v>195</v>
      </c>
      <c r="R66" s="307" t="s">
        <v>210</v>
      </c>
      <c r="S66" s="308">
        <v>2019</v>
      </c>
      <c r="T66" s="7"/>
    </row>
    <row r="67" spans="1:22" s="8" customFormat="1" ht="80.25" customHeight="1" x14ac:dyDescent="0.25">
      <c r="A67" s="6" t="s">
        <v>845</v>
      </c>
      <c r="B67" s="34" t="s">
        <v>839</v>
      </c>
      <c r="C67" s="34" t="s">
        <v>158</v>
      </c>
      <c r="D67" s="34" t="s">
        <v>132</v>
      </c>
      <c r="E67" s="34" t="s">
        <v>159</v>
      </c>
      <c r="F67" s="41" t="s">
        <v>160</v>
      </c>
      <c r="G67" s="41" t="s">
        <v>133</v>
      </c>
      <c r="H67" s="41" t="s">
        <v>109</v>
      </c>
      <c r="I67" s="41"/>
      <c r="J67" s="275">
        <v>916016</v>
      </c>
      <c r="K67" s="279">
        <v>68702</v>
      </c>
      <c r="L67" s="279">
        <v>68701</v>
      </c>
      <c r="M67" s="275">
        <v>0</v>
      </c>
      <c r="N67" s="275">
        <v>0</v>
      </c>
      <c r="O67" s="279">
        <v>778613</v>
      </c>
      <c r="P67" s="307" t="s">
        <v>195</v>
      </c>
      <c r="Q67" s="307" t="s">
        <v>442</v>
      </c>
      <c r="R67" s="307" t="s">
        <v>210</v>
      </c>
      <c r="S67" s="308">
        <v>2020</v>
      </c>
      <c r="T67" s="7"/>
    </row>
    <row r="68" spans="1:22" s="8" customFormat="1" ht="105" customHeight="1" x14ac:dyDescent="0.25">
      <c r="A68" s="6" t="s">
        <v>846</v>
      </c>
      <c r="B68" s="34" t="s">
        <v>840</v>
      </c>
      <c r="C68" s="34" t="s">
        <v>158</v>
      </c>
      <c r="D68" s="34" t="s">
        <v>132</v>
      </c>
      <c r="E68" s="34" t="s">
        <v>159</v>
      </c>
      <c r="F68" s="41" t="s">
        <v>160</v>
      </c>
      <c r="G68" s="41" t="s">
        <v>133</v>
      </c>
      <c r="H68" s="41" t="s">
        <v>109</v>
      </c>
      <c r="I68" s="41"/>
      <c r="J68" s="275">
        <v>662413</v>
      </c>
      <c r="K68" s="279">
        <v>48682</v>
      </c>
      <c r="L68" s="279">
        <v>49680</v>
      </c>
      <c r="M68" s="275">
        <v>0</v>
      </c>
      <c r="N68" s="275">
        <v>0</v>
      </c>
      <c r="O68" s="279">
        <v>563051</v>
      </c>
      <c r="P68" s="307" t="s">
        <v>224</v>
      </c>
      <c r="Q68" s="307" t="s">
        <v>195</v>
      </c>
      <c r="R68" s="307" t="s">
        <v>210</v>
      </c>
      <c r="S68" s="308">
        <v>2020</v>
      </c>
      <c r="T68" s="7"/>
    </row>
    <row r="69" spans="1:22" s="8" customFormat="1" ht="67.5" customHeight="1" x14ac:dyDescent="0.25">
      <c r="A69" s="6" t="s">
        <v>847</v>
      </c>
      <c r="B69" s="34" t="s">
        <v>841</v>
      </c>
      <c r="C69" s="34" t="s">
        <v>158</v>
      </c>
      <c r="D69" s="34" t="s">
        <v>132</v>
      </c>
      <c r="E69" s="34" t="s">
        <v>159</v>
      </c>
      <c r="F69" s="41" t="s">
        <v>160</v>
      </c>
      <c r="G69" s="41" t="s">
        <v>133</v>
      </c>
      <c r="H69" s="41" t="s">
        <v>109</v>
      </c>
      <c r="I69" s="41"/>
      <c r="J69" s="275">
        <f t="array" ref="J69">SUM(ROUND(K69:O69,2))</f>
        <v>2983086</v>
      </c>
      <c r="K69" s="279">
        <v>223732</v>
      </c>
      <c r="L69" s="279">
        <v>223731</v>
      </c>
      <c r="M69" s="275">
        <v>0</v>
      </c>
      <c r="N69" s="275">
        <v>0</v>
      </c>
      <c r="O69" s="279">
        <v>2535623</v>
      </c>
      <c r="P69" s="307" t="s">
        <v>220</v>
      </c>
      <c r="Q69" s="307" t="s">
        <v>225</v>
      </c>
      <c r="R69" s="307" t="s">
        <v>206</v>
      </c>
      <c r="S69" s="308">
        <v>2020</v>
      </c>
      <c r="T69" s="7"/>
    </row>
    <row r="70" spans="1:22" s="8" customFormat="1" ht="64.5" customHeight="1" x14ac:dyDescent="0.25">
      <c r="A70" s="6" t="s">
        <v>848</v>
      </c>
      <c r="B70" s="34" t="s">
        <v>843</v>
      </c>
      <c r="C70" s="34" t="s">
        <v>158</v>
      </c>
      <c r="D70" s="34" t="s">
        <v>132</v>
      </c>
      <c r="E70" s="34" t="s">
        <v>159</v>
      </c>
      <c r="F70" s="41" t="s">
        <v>160</v>
      </c>
      <c r="G70" s="41" t="s">
        <v>133</v>
      </c>
      <c r="H70" s="41" t="s">
        <v>109</v>
      </c>
      <c r="I70" s="41"/>
      <c r="J70" s="275">
        <f t="array" ref="J70">SUM(ROUND(K70:O70,2))</f>
        <v>1874386</v>
      </c>
      <c r="K70" s="279">
        <v>140579</v>
      </c>
      <c r="L70" s="279">
        <v>140579</v>
      </c>
      <c r="M70" s="275">
        <v>0</v>
      </c>
      <c r="N70" s="275">
        <v>0</v>
      </c>
      <c r="O70" s="279">
        <v>1593228</v>
      </c>
      <c r="P70" s="307" t="s">
        <v>842</v>
      </c>
      <c r="Q70" s="307" t="s">
        <v>226</v>
      </c>
      <c r="R70" s="307" t="s">
        <v>227</v>
      </c>
      <c r="S70" s="308">
        <v>2023</v>
      </c>
      <c r="T70" s="7"/>
      <c r="U70" s="274"/>
    </row>
    <row r="71" spans="1:22" s="8" customFormat="1" ht="102" customHeight="1" x14ac:dyDescent="0.25">
      <c r="A71" s="102" t="s">
        <v>61</v>
      </c>
      <c r="B71" s="219" t="s">
        <v>63</v>
      </c>
      <c r="C71" s="103"/>
      <c r="D71" s="103"/>
      <c r="E71" s="103"/>
      <c r="F71" s="103"/>
      <c r="G71" s="103"/>
      <c r="H71" s="103"/>
      <c r="I71" s="103"/>
      <c r="J71" s="276"/>
      <c r="K71" s="276"/>
      <c r="L71" s="276"/>
      <c r="M71" s="276"/>
      <c r="N71" s="276"/>
      <c r="O71" s="276"/>
      <c r="P71" s="277"/>
      <c r="Q71" s="277"/>
      <c r="R71" s="277"/>
      <c r="S71" s="278"/>
      <c r="T71" s="7"/>
      <c r="U71" s="309"/>
      <c r="V71" s="309"/>
    </row>
    <row r="72" spans="1:22" s="8" customFormat="1" ht="189" x14ac:dyDescent="0.25">
      <c r="A72" s="6" t="s">
        <v>574</v>
      </c>
      <c r="B72" s="17" t="s">
        <v>174</v>
      </c>
      <c r="C72" s="17" t="s">
        <v>131</v>
      </c>
      <c r="D72" s="17" t="s">
        <v>132</v>
      </c>
      <c r="E72" s="17" t="s">
        <v>331</v>
      </c>
      <c r="F72" s="15" t="s">
        <v>134</v>
      </c>
      <c r="G72" s="15" t="s">
        <v>133</v>
      </c>
      <c r="H72" s="15" t="s">
        <v>109</v>
      </c>
      <c r="I72" s="15"/>
      <c r="J72" s="162">
        <v>2254433</v>
      </c>
      <c r="K72" s="162">
        <v>169083</v>
      </c>
      <c r="L72" s="162">
        <v>169082</v>
      </c>
      <c r="M72" s="162">
        <v>0</v>
      </c>
      <c r="N72" s="162">
        <v>0</v>
      </c>
      <c r="O72" s="162">
        <v>1916268</v>
      </c>
      <c r="P72" s="163" t="s">
        <v>217</v>
      </c>
      <c r="Q72" s="163" t="s">
        <v>445</v>
      </c>
      <c r="R72" s="163" t="s">
        <v>197</v>
      </c>
      <c r="S72" s="172">
        <v>2020</v>
      </c>
      <c r="T72" s="7"/>
      <c r="U72" s="280"/>
      <c r="V72" s="280"/>
    </row>
    <row r="73" spans="1:22" s="8" customFormat="1" ht="173.25" x14ac:dyDescent="0.25">
      <c r="A73" s="6" t="s">
        <v>575</v>
      </c>
      <c r="B73" s="17" t="s">
        <v>175</v>
      </c>
      <c r="C73" s="17" t="s">
        <v>131</v>
      </c>
      <c r="D73" s="17" t="s">
        <v>132</v>
      </c>
      <c r="E73" s="17" t="s">
        <v>331</v>
      </c>
      <c r="F73" s="15" t="s">
        <v>134</v>
      </c>
      <c r="G73" s="15" t="s">
        <v>133</v>
      </c>
      <c r="H73" s="15" t="s">
        <v>109</v>
      </c>
      <c r="I73" s="15"/>
      <c r="J73" s="162">
        <v>1546359</v>
      </c>
      <c r="K73" s="162">
        <v>115977</v>
      </c>
      <c r="L73" s="162">
        <v>115977</v>
      </c>
      <c r="M73" s="162">
        <v>0</v>
      </c>
      <c r="N73" s="162">
        <v>0</v>
      </c>
      <c r="O73" s="162">
        <v>1314405</v>
      </c>
      <c r="P73" s="163" t="s">
        <v>442</v>
      </c>
      <c r="Q73" s="163" t="s">
        <v>217</v>
      </c>
      <c r="R73" s="163" t="s">
        <v>214</v>
      </c>
      <c r="S73" s="172">
        <v>2020</v>
      </c>
      <c r="T73" s="7"/>
      <c r="U73" s="280"/>
      <c r="V73" s="280"/>
    </row>
    <row r="74" spans="1:22" s="8" customFormat="1" ht="84" customHeight="1" x14ac:dyDescent="0.25">
      <c r="A74" s="6" t="s">
        <v>576</v>
      </c>
      <c r="B74" s="17" t="s">
        <v>543</v>
      </c>
      <c r="C74" s="17" t="s">
        <v>131</v>
      </c>
      <c r="D74" s="17" t="s">
        <v>132</v>
      </c>
      <c r="E74" s="17" t="s">
        <v>331</v>
      </c>
      <c r="F74" s="15" t="s">
        <v>134</v>
      </c>
      <c r="G74" s="15" t="s">
        <v>133</v>
      </c>
      <c r="H74" s="15" t="s">
        <v>109</v>
      </c>
      <c r="I74" s="15"/>
      <c r="J74" s="162">
        <v>230000</v>
      </c>
      <c r="K74" s="162">
        <v>17250</v>
      </c>
      <c r="L74" s="162">
        <v>17250</v>
      </c>
      <c r="M74" s="162">
        <v>0</v>
      </c>
      <c r="N74" s="162">
        <v>0</v>
      </c>
      <c r="O74" s="162">
        <v>195500</v>
      </c>
      <c r="P74" s="163" t="s">
        <v>442</v>
      </c>
      <c r="Q74" s="163" t="s">
        <v>217</v>
      </c>
      <c r="R74" s="163" t="s">
        <v>214</v>
      </c>
      <c r="S74" s="172">
        <v>2019</v>
      </c>
      <c r="T74" s="7"/>
    </row>
    <row r="75" spans="1:22" s="8" customFormat="1" ht="173.25" x14ac:dyDescent="0.25">
      <c r="A75" s="6" t="s">
        <v>577</v>
      </c>
      <c r="B75" s="17" t="s">
        <v>176</v>
      </c>
      <c r="C75" s="17" t="s">
        <v>131</v>
      </c>
      <c r="D75" s="17" t="s">
        <v>132</v>
      </c>
      <c r="E75" s="17" t="s">
        <v>331</v>
      </c>
      <c r="F75" s="15" t="s">
        <v>134</v>
      </c>
      <c r="G75" s="15" t="s">
        <v>133</v>
      </c>
      <c r="H75" s="15" t="s">
        <v>109</v>
      </c>
      <c r="I75" s="15"/>
      <c r="J75" s="162">
        <v>1023584</v>
      </c>
      <c r="K75" s="162">
        <v>76769</v>
      </c>
      <c r="L75" s="162">
        <v>76769</v>
      </c>
      <c r="M75" s="162">
        <v>0</v>
      </c>
      <c r="N75" s="162">
        <v>0</v>
      </c>
      <c r="O75" s="162">
        <v>870046</v>
      </c>
      <c r="P75" s="163" t="s">
        <v>463</v>
      </c>
      <c r="Q75" s="163" t="s">
        <v>480</v>
      </c>
      <c r="R75" s="163" t="s">
        <v>464</v>
      </c>
      <c r="S75" s="172">
        <v>2021</v>
      </c>
      <c r="T75" s="7"/>
    </row>
    <row r="76" spans="1:22" s="8" customFormat="1" ht="204.75" x14ac:dyDescent="0.25">
      <c r="A76" s="6" t="s">
        <v>578</v>
      </c>
      <c r="B76" s="17" t="s">
        <v>177</v>
      </c>
      <c r="C76" s="17" t="s">
        <v>131</v>
      </c>
      <c r="D76" s="17" t="s">
        <v>132</v>
      </c>
      <c r="E76" s="17" t="s">
        <v>331</v>
      </c>
      <c r="F76" s="15" t="s">
        <v>134</v>
      </c>
      <c r="G76" s="15" t="s">
        <v>133</v>
      </c>
      <c r="H76" s="15" t="s">
        <v>109</v>
      </c>
      <c r="I76" s="15"/>
      <c r="J76" s="162">
        <v>600222</v>
      </c>
      <c r="K76" s="162">
        <v>45017</v>
      </c>
      <c r="L76" s="162">
        <v>45016</v>
      </c>
      <c r="M76" s="162">
        <v>0</v>
      </c>
      <c r="N76" s="162">
        <v>0</v>
      </c>
      <c r="O76" s="162">
        <v>510189</v>
      </c>
      <c r="P76" s="163" t="s">
        <v>213</v>
      </c>
      <c r="Q76" s="163" t="s">
        <v>236</v>
      </c>
      <c r="R76" s="163" t="s">
        <v>196</v>
      </c>
      <c r="S76" s="172">
        <v>2018</v>
      </c>
      <c r="T76" s="7"/>
      <c r="U76" s="280"/>
    </row>
    <row r="77" spans="1:22" s="8" customFormat="1" ht="157.5" x14ac:dyDescent="0.25">
      <c r="A77" s="6" t="s">
        <v>579</v>
      </c>
      <c r="B77" s="17" t="s">
        <v>135</v>
      </c>
      <c r="C77" s="17" t="s">
        <v>147</v>
      </c>
      <c r="D77" s="17" t="s">
        <v>132</v>
      </c>
      <c r="E77" s="17" t="s">
        <v>332</v>
      </c>
      <c r="F77" s="15" t="s">
        <v>134</v>
      </c>
      <c r="G77" s="15" t="s">
        <v>133</v>
      </c>
      <c r="H77" s="15" t="s">
        <v>109</v>
      </c>
      <c r="I77" s="15"/>
      <c r="J77" s="162">
        <v>144708</v>
      </c>
      <c r="K77" s="162">
        <v>10853</v>
      </c>
      <c r="L77" s="162">
        <v>10853</v>
      </c>
      <c r="M77" s="162">
        <v>0</v>
      </c>
      <c r="N77" s="162">
        <v>0</v>
      </c>
      <c r="O77" s="162">
        <v>123002</v>
      </c>
      <c r="P77" s="284" t="s">
        <v>214</v>
      </c>
      <c r="Q77" s="284" t="s">
        <v>198</v>
      </c>
      <c r="R77" s="39" t="s">
        <v>209</v>
      </c>
      <c r="S77" s="172">
        <v>2019</v>
      </c>
      <c r="T77" s="7"/>
    </row>
    <row r="78" spans="1:22" s="8" customFormat="1" ht="121.5" customHeight="1" x14ac:dyDescent="0.25">
      <c r="A78" s="6" t="s">
        <v>580</v>
      </c>
      <c r="B78" s="17" t="s">
        <v>139</v>
      </c>
      <c r="C78" s="17" t="s">
        <v>147</v>
      </c>
      <c r="D78" s="17" t="s">
        <v>132</v>
      </c>
      <c r="E78" s="17" t="s">
        <v>332</v>
      </c>
      <c r="F78" s="15" t="s">
        <v>134</v>
      </c>
      <c r="G78" s="15" t="s">
        <v>133</v>
      </c>
      <c r="H78" s="15" t="s">
        <v>109</v>
      </c>
      <c r="I78" s="15"/>
      <c r="J78" s="162">
        <v>594232</v>
      </c>
      <c r="K78" s="162">
        <v>44567</v>
      </c>
      <c r="L78" s="162">
        <v>44567</v>
      </c>
      <c r="M78" s="162">
        <v>0</v>
      </c>
      <c r="N78" s="162">
        <v>0</v>
      </c>
      <c r="O78" s="162">
        <v>505098</v>
      </c>
      <c r="P78" s="39" t="s">
        <v>207</v>
      </c>
      <c r="Q78" s="39" t="s">
        <v>215</v>
      </c>
      <c r="R78" s="39" t="s">
        <v>216</v>
      </c>
      <c r="S78" s="172">
        <v>2021</v>
      </c>
      <c r="T78" s="7"/>
    </row>
    <row r="79" spans="1:22" s="8" customFormat="1" ht="94.5" x14ac:dyDescent="0.25">
      <c r="A79" s="6" t="s">
        <v>581</v>
      </c>
      <c r="B79" s="17" t="s">
        <v>140</v>
      </c>
      <c r="C79" s="17" t="s">
        <v>147</v>
      </c>
      <c r="D79" s="17" t="s">
        <v>132</v>
      </c>
      <c r="E79" s="17" t="s">
        <v>332</v>
      </c>
      <c r="F79" s="15" t="s">
        <v>134</v>
      </c>
      <c r="G79" s="15" t="s">
        <v>133</v>
      </c>
      <c r="H79" s="15" t="s">
        <v>109</v>
      </c>
      <c r="I79" s="15"/>
      <c r="J79" s="162">
        <v>144449</v>
      </c>
      <c r="K79" s="162">
        <v>10834</v>
      </c>
      <c r="L79" s="162">
        <v>10833</v>
      </c>
      <c r="M79" s="162">
        <v>0</v>
      </c>
      <c r="N79" s="162">
        <v>0</v>
      </c>
      <c r="O79" s="162">
        <v>122782</v>
      </c>
      <c r="P79" s="39" t="s">
        <v>209</v>
      </c>
      <c r="Q79" s="39" t="s">
        <v>208</v>
      </c>
      <c r="R79" s="39" t="s">
        <v>206</v>
      </c>
      <c r="S79" s="172">
        <v>2020</v>
      </c>
      <c r="T79" s="7"/>
    </row>
    <row r="80" spans="1:22" s="8" customFormat="1" ht="126" x14ac:dyDescent="0.25">
      <c r="A80" s="6" t="s">
        <v>582</v>
      </c>
      <c r="B80" s="17" t="s">
        <v>141</v>
      </c>
      <c r="C80" s="17" t="s">
        <v>136</v>
      </c>
      <c r="D80" s="17" t="s">
        <v>132</v>
      </c>
      <c r="E80" s="17" t="s">
        <v>332</v>
      </c>
      <c r="F80" s="15" t="s">
        <v>134</v>
      </c>
      <c r="G80" s="15" t="s">
        <v>133</v>
      </c>
      <c r="H80" s="15" t="s">
        <v>109</v>
      </c>
      <c r="I80" s="15"/>
      <c r="J80" s="162">
        <v>2157952</v>
      </c>
      <c r="K80" s="162">
        <v>161846.39999999999</v>
      </c>
      <c r="L80" s="162">
        <v>161846.39999999999</v>
      </c>
      <c r="M80" s="162">
        <v>0</v>
      </c>
      <c r="N80" s="162">
        <v>0</v>
      </c>
      <c r="O80" s="162">
        <v>1834259.2</v>
      </c>
      <c r="P80" s="166" t="s">
        <v>442</v>
      </c>
      <c r="Q80" s="166" t="s">
        <v>329</v>
      </c>
      <c r="R80" s="166" t="s">
        <v>211</v>
      </c>
      <c r="S80" s="172">
        <v>2019</v>
      </c>
      <c r="T80" s="7"/>
      <c r="U80" s="280"/>
    </row>
    <row r="81" spans="1:22" s="8" customFormat="1" ht="110.25" x14ac:dyDescent="0.25">
      <c r="A81" s="6" t="s">
        <v>583</v>
      </c>
      <c r="B81" s="17" t="s">
        <v>142</v>
      </c>
      <c r="C81" s="17" t="s">
        <v>147</v>
      </c>
      <c r="D81" s="17" t="s">
        <v>132</v>
      </c>
      <c r="E81" s="17" t="s">
        <v>332</v>
      </c>
      <c r="F81" s="15" t="s">
        <v>134</v>
      </c>
      <c r="G81" s="15" t="s">
        <v>133</v>
      </c>
      <c r="H81" s="15" t="s">
        <v>109</v>
      </c>
      <c r="I81" s="15"/>
      <c r="J81" s="162">
        <v>318164</v>
      </c>
      <c r="K81" s="162">
        <v>23862.3</v>
      </c>
      <c r="L81" s="162">
        <v>23862.3</v>
      </c>
      <c r="M81" s="162">
        <v>0</v>
      </c>
      <c r="N81" s="162">
        <v>0</v>
      </c>
      <c r="O81" s="162">
        <v>270439.40000000002</v>
      </c>
      <c r="P81" s="166" t="s">
        <v>445</v>
      </c>
      <c r="Q81" s="166" t="s">
        <v>211</v>
      </c>
      <c r="R81" s="166" t="s">
        <v>198</v>
      </c>
      <c r="S81" s="164">
        <v>2019</v>
      </c>
      <c r="T81" s="7"/>
      <c r="U81" s="280"/>
    </row>
    <row r="82" spans="1:22" s="8" customFormat="1" ht="63" x14ac:dyDescent="0.25">
      <c r="A82" s="6" t="s">
        <v>584</v>
      </c>
      <c r="B82" s="17" t="s">
        <v>143</v>
      </c>
      <c r="C82" s="17" t="s">
        <v>146</v>
      </c>
      <c r="D82" s="17" t="s">
        <v>132</v>
      </c>
      <c r="E82" s="17" t="s">
        <v>648</v>
      </c>
      <c r="F82" s="15" t="s">
        <v>144</v>
      </c>
      <c r="G82" s="15" t="s">
        <v>133</v>
      </c>
      <c r="H82" s="15" t="s">
        <v>109</v>
      </c>
      <c r="I82" s="15"/>
      <c r="J82" s="162">
        <v>434433</v>
      </c>
      <c r="K82" s="162">
        <v>32878</v>
      </c>
      <c r="L82" s="162">
        <v>32558</v>
      </c>
      <c r="M82" s="162">
        <v>0</v>
      </c>
      <c r="N82" s="162">
        <v>0</v>
      </c>
      <c r="O82" s="162">
        <v>368997</v>
      </c>
      <c r="P82" s="284" t="s">
        <v>212</v>
      </c>
      <c r="Q82" s="39" t="s">
        <v>213</v>
      </c>
      <c r="R82" s="39" t="s">
        <v>193</v>
      </c>
      <c r="S82" s="172">
        <v>2017</v>
      </c>
      <c r="T82" s="7"/>
      <c r="U82" s="280"/>
    </row>
    <row r="83" spans="1:22" s="8" customFormat="1" ht="259.5" customHeight="1" x14ac:dyDescent="0.25">
      <c r="A83" s="6" t="s">
        <v>585</v>
      </c>
      <c r="B83" s="17" t="s">
        <v>679</v>
      </c>
      <c r="C83" s="17" t="s">
        <v>145</v>
      </c>
      <c r="D83" s="17" t="s">
        <v>132</v>
      </c>
      <c r="E83" s="17" t="s">
        <v>376</v>
      </c>
      <c r="F83" s="15" t="s">
        <v>144</v>
      </c>
      <c r="G83" s="15" t="s">
        <v>133</v>
      </c>
      <c r="H83" s="15" t="s">
        <v>109</v>
      </c>
      <c r="I83" s="15"/>
      <c r="J83" s="162">
        <v>533717</v>
      </c>
      <c r="K83" s="162">
        <v>40028.78</v>
      </c>
      <c r="L83" s="162">
        <v>40028.769999999997</v>
      </c>
      <c r="M83" s="162">
        <v>0</v>
      </c>
      <c r="N83" s="162">
        <v>0</v>
      </c>
      <c r="O83" s="162">
        <v>453659.45</v>
      </c>
      <c r="P83" s="303" t="s">
        <v>212</v>
      </c>
      <c r="Q83" s="303" t="s">
        <v>236</v>
      </c>
      <c r="R83" s="303" t="s">
        <v>196</v>
      </c>
      <c r="S83" s="172">
        <v>2018</v>
      </c>
      <c r="T83" s="7"/>
    </row>
    <row r="84" spans="1:22" s="8" customFormat="1" ht="104.25" customHeight="1" x14ac:dyDescent="0.25">
      <c r="A84" s="102" t="s">
        <v>65</v>
      </c>
      <c r="B84" s="219" t="s">
        <v>66</v>
      </c>
      <c r="C84" s="103"/>
      <c r="D84" s="103"/>
      <c r="E84" s="103"/>
      <c r="F84" s="103"/>
      <c r="G84" s="103"/>
      <c r="H84" s="103"/>
      <c r="I84" s="103"/>
      <c r="J84" s="276"/>
      <c r="K84" s="276"/>
      <c r="L84" s="276"/>
      <c r="M84" s="276"/>
      <c r="N84" s="276"/>
      <c r="O84" s="276"/>
      <c r="P84" s="277"/>
      <c r="Q84" s="277"/>
      <c r="R84" s="277"/>
      <c r="S84" s="278"/>
      <c r="T84" s="7"/>
    </row>
    <row r="85" spans="1:22" s="8" customFormat="1" ht="94.5" x14ac:dyDescent="0.25">
      <c r="A85" s="6" t="s">
        <v>804</v>
      </c>
      <c r="B85" s="17" t="s">
        <v>881</v>
      </c>
      <c r="C85" s="17" t="s">
        <v>131</v>
      </c>
      <c r="D85" s="17" t="s">
        <v>148</v>
      </c>
      <c r="E85" s="17" t="s">
        <v>331</v>
      </c>
      <c r="F85" s="15" t="s">
        <v>149</v>
      </c>
      <c r="G85" s="15" t="s">
        <v>133</v>
      </c>
      <c r="H85" s="15" t="s">
        <v>109</v>
      </c>
      <c r="I85" s="15"/>
      <c r="J85" s="162">
        <v>1149199</v>
      </c>
      <c r="K85" s="162">
        <v>325258</v>
      </c>
      <c r="L85" s="162">
        <v>86190</v>
      </c>
      <c r="M85" s="162">
        <v>0</v>
      </c>
      <c r="N85" s="162">
        <v>0</v>
      </c>
      <c r="O85" s="162">
        <v>737751</v>
      </c>
      <c r="P85" s="163" t="s">
        <v>224</v>
      </c>
      <c r="Q85" s="163" t="s">
        <v>214</v>
      </c>
      <c r="R85" s="163" t="s">
        <v>463</v>
      </c>
      <c r="S85" s="172">
        <v>2019</v>
      </c>
      <c r="T85" s="7"/>
      <c r="U85" s="280"/>
      <c r="V85" s="280"/>
    </row>
    <row r="86" spans="1:22" s="8" customFormat="1" ht="117" customHeight="1" x14ac:dyDescent="0.25">
      <c r="A86" s="6" t="s">
        <v>805</v>
      </c>
      <c r="B86" s="17" t="s">
        <v>806</v>
      </c>
      <c r="C86" s="17" t="s">
        <v>147</v>
      </c>
      <c r="D86" s="17" t="s">
        <v>148</v>
      </c>
      <c r="E86" s="17" t="s">
        <v>332</v>
      </c>
      <c r="F86" s="15" t="s">
        <v>149</v>
      </c>
      <c r="G86" s="15" t="s">
        <v>133</v>
      </c>
      <c r="H86" s="15" t="s">
        <v>109</v>
      </c>
      <c r="I86" s="15"/>
      <c r="J86" s="162">
        <v>713414</v>
      </c>
      <c r="K86" s="162">
        <v>53506</v>
      </c>
      <c r="L86" s="162">
        <v>0</v>
      </c>
      <c r="M86" s="162">
        <v>0</v>
      </c>
      <c r="N86" s="162">
        <v>53506</v>
      </c>
      <c r="O86" s="162">
        <v>606402</v>
      </c>
      <c r="P86" s="166" t="s">
        <v>224</v>
      </c>
      <c r="Q86" s="166" t="s">
        <v>480</v>
      </c>
      <c r="R86" s="166" t="s">
        <v>464</v>
      </c>
      <c r="S86" s="164" t="s">
        <v>554</v>
      </c>
      <c r="T86" s="7"/>
      <c r="U86" s="280"/>
      <c r="V86" s="280"/>
    </row>
    <row r="87" spans="1:22" s="8" customFormat="1" ht="63" x14ac:dyDescent="0.25">
      <c r="A87" s="6" t="s">
        <v>807</v>
      </c>
      <c r="B87" s="17" t="s">
        <v>150</v>
      </c>
      <c r="C87" s="17" t="s">
        <v>146</v>
      </c>
      <c r="D87" s="17" t="s">
        <v>148</v>
      </c>
      <c r="E87" s="17" t="s">
        <v>648</v>
      </c>
      <c r="F87" s="15" t="s">
        <v>149</v>
      </c>
      <c r="G87" s="15" t="s">
        <v>133</v>
      </c>
      <c r="H87" s="15" t="s">
        <v>109</v>
      </c>
      <c r="I87" s="15"/>
      <c r="J87" s="162">
        <v>815603</v>
      </c>
      <c r="K87" s="162">
        <v>61170</v>
      </c>
      <c r="L87" s="162">
        <v>0</v>
      </c>
      <c r="M87" s="162">
        <v>0</v>
      </c>
      <c r="N87" s="162">
        <v>61170</v>
      </c>
      <c r="O87" s="162">
        <v>693263</v>
      </c>
      <c r="P87" s="166" t="s">
        <v>195</v>
      </c>
      <c r="Q87" s="166" t="s">
        <v>445</v>
      </c>
      <c r="R87" s="166" t="s">
        <v>211</v>
      </c>
      <c r="S87" s="164">
        <v>2018</v>
      </c>
      <c r="T87" s="7"/>
      <c r="U87" s="280"/>
    </row>
    <row r="88" spans="1:22" s="8" customFormat="1" ht="80.25" customHeight="1" x14ac:dyDescent="0.25">
      <c r="A88" s="6" t="s">
        <v>808</v>
      </c>
      <c r="B88" s="17" t="s">
        <v>873</v>
      </c>
      <c r="C88" s="17" t="s">
        <v>145</v>
      </c>
      <c r="D88" s="17" t="s">
        <v>148</v>
      </c>
      <c r="E88" s="17" t="s">
        <v>376</v>
      </c>
      <c r="F88" s="15" t="s">
        <v>149</v>
      </c>
      <c r="G88" s="15" t="s">
        <v>133</v>
      </c>
      <c r="H88" s="15" t="s">
        <v>109</v>
      </c>
      <c r="I88" s="15"/>
      <c r="J88" s="162">
        <v>883861</v>
      </c>
      <c r="K88" s="162">
        <v>132579</v>
      </c>
      <c r="L88" s="162">
        <v>0</v>
      </c>
      <c r="M88" s="162">
        <v>0</v>
      </c>
      <c r="N88" s="162">
        <v>0</v>
      </c>
      <c r="O88" s="162">
        <v>751282</v>
      </c>
      <c r="P88" s="163" t="s">
        <v>854</v>
      </c>
      <c r="Q88" s="163" t="s">
        <v>851</v>
      </c>
      <c r="R88" s="163" t="s">
        <v>864</v>
      </c>
      <c r="S88" s="164">
        <v>2019</v>
      </c>
      <c r="T88" s="7"/>
      <c r="U88" s="280"/>
    </row>
    <row r="89" spans="1:22" s="8" customFormat="1" ht="110.25" x14ac:dyDescent="0.25">
      <c r="A89" s="6" t="s">
        <v>809</v>
      </c>
      <c r="B89" s="17" t="s">
        <v>734</v>
      </c>
      <c r="C89" s="17" t="s">
        <v>145</v>
      </c>
      <c r="D89" s="17" t="s">
        <v>148</v>
      </c>
      <c r="E89" s="17" t="s">
        <v>376</v>
      </c>
      <c r="F89" s="15" t="s">
        <v>149</v>
      </c>
      <c r="G89" s="15" t="s">
        <v>133</v>
      </c>
      <c r="H89" s="15" t="s">
        <v>109</v>
      </c>
      <c r="I89" s="15"/>
      <c r="J89" s="162">
        <v>399009.41</v>
      </c>
      <c r="K89" s="162">
        <v>59851.41</v>
      </c>
      <c r="L89" s="162">
        <v>0</v>
      </c>
      <c r="M89" s="162">
        <v>0</v>
      </c>
      <c r="N89" s="162">
        <v>0</v>
      </c>
      <c r="O89" s="162">
        <v>339158</v>
      </c>
      <c r="P89" s="163" t="s">
        <v>464</v>
      </c>
      <c r="Q89" s="163" t="s">
        <v>208</v>
      </c>
      <c r="R89" s="163" t="s">
        <v>507</v>
      </c>
      <c r="S89" s="164">
        <v>2020</v>
      </c>
      <c r="T89" s="7"/>
      <c r="U89" s="280"/>
    </row>
    <row r="90" spans="1:22" s="8" customFormat="1" ht="94.5" x14ac:dyDescent="0.25">
      <c r="A90" s="6" t="s">
        <v>810</v>
      </c>
      <c r="B90" s="17" t="s">
        <v>151</v>
      </c>
      <c r="C90" s="17" t="s">
        <v>152</v>
      </c>
      <c r="D90" s="17" t="s">
        <v>148</v>
      </c>
      <c r="E90" s="17" t="s">
        <v>153</v>
      </c>
      <c r="F90" s="15" t="s">
        <v>149</v>
      </c>
      <c r="G90" s="15" t="s">
        <v>133</v>
      </c>
      <c r="H90" s="15" t="s">
        <v>109</v>
      </c>
      <c r="I90" s="15"/>
      <c r="J90" s="162">
        <v>1390917</v>
      </c>
      <c r="K90" s="162">
        <v>208638</v>
      </c>
      <c r="L90" s="162">
        <v>0</v>
      </c>
      <c r="M90" s="162">
        <v>0</v>
      </c>
      <c r="N90" s="162">
        <v>0</v>
      </c>
      <c r="O90" s="162">
        <v>1182279</v>
      </c>
      <c r="P90" s="166" t="s">
        <v>224</v>
      </c>
      <c r="Q90" s="166" t="s">
        <v>197</v>
      </c>
      <c r="R90" s="166" t="s">
        <v>198</v>
      </c>
      <c r="S90" s="166">
        <v>2019</v>
      </c>
      <c r="T90" s="7"/>
      <c r="U90" s="280"/>
    </row>
    <row r="91" spans="1:22" s="8" customFormat="1" ht="63" x14ac:dyDescent="0.25">
      <c r="A91" s="6" t="s">
        <v>811</v>
      </c>
      <c r="B91" s="46" t="s">
        <v>812</v>
      </c>
      <c r="C91" s="46" t="s">
        <v>158</v>
      </c>
      <c r="D91" s="46" t="s">
        <v>148</v>
      </c>
      <c r="E91" s="46" t="s">
        <v>165</v>
      </c>
      <c r="F91" s="48" t="s">
        <v>149</v>
      </c>
      <c r="G91" s="48" t="s">
        <v>133</v>
      </c>
      <c r="H91" s="48" t="s">
        <v>109</v>
      </c>
      <c r="I91" s="48"/>
      <c r="J91" s="162">
        <f t="array" ref="J91">SUM(ROUND(K91:O91,2))</f>
        <v>1579410</v>
      </c>
      <c r="K91" s="162">
        <v>236912</v>
      </c>
      <c r="L91" s="472">
        <v>0</v>
      </c>
      <c r="M91" s="162">
        <v>0</v>
      </c>
      <c r="N91" s="165">
        <v>0</v>
      </c>
      <c r="O91" s="162">
        <v>1342498</v>
      </c>
      <c r="P91" s="163" t="s">
        <v>195</v>
      </c>
      <c r="Q91" s="163" t="s">
        <v>209</v>
      </c>
      <c r="R91" s="163" t="s">
        <v>218</v>
      </c>
      <c r="S91" s="164">
        <v>2019</v>
      </c>
      <c r="T91" s="7"/>
    </row>
    <row r="92" spans="1:22" s="8" customFormat="1" ht="63" x14ac:dyDescent="0.25">
      <c r="A92" s="102" t="s">
        <v>67</v>
      </c>
      <c r="B92" s="219" t="s">
        <v>394</v>
      </c>
      <c r="C92" s="103"/>
      <c r="D92" s="103"/>
      <c r="E92" s="103"/>
      <c r="F92" s="103"/>
      <c r="G92" s="103"/>
      <c r="H92" s="103"/>
      <c r="I92" s="103"/>
      <c r="J92" s="276"/>
      <c r="K92" s="276"/>
      <c r="L92" s="276"/>
      <c r="M92" s="276"/>
      <c r="N92" s="276"/>
      <c r="O92" s="276"/>
      <c r="P92" s="277"/>
      <c r="Q92" s="277"/>
      <c r="R92" s="277"/>
      <c r="S92" s="278"/>
      <c r="T92" s="7"/>
    </row>
    <row r="93" spans="1:22" s="8" customFormat="1" ht="97.5" customHeight="1" x14ac:dyDescent="0.25">
      <c r="A93" s="6" t="s">
        <v>68</v>
      </c>
      <c r="B93" s="17" t="s">
        <v>552</v>
      </c>
      <c r="C93" s="17" t="s">
        <v>131</v>
      </c>
      <c r="D93" s="17" t="s">
        <v>375</v>
      </c>
      <c r="E93" s="17" t="s">
        <v>331</v>
      </c>
      <c r="F93" s="15" t="s">
        <v>385</v>
      </c>
      <c r="G93" s="15" t="s">
        <v>133</v>
      </c>
      <c r="H93" s="17" t="s">
        <v>109</v>
      </c>
      <c r="I93" s="17"/>
      <c r="J93" s="165">
        <v>337511</v>
      </c>
      <c r="K93" s="165">
        <v>50627</v>
      </c>
      <c r="L93" s="165">
        <v>0</v>
      </c>
      <c r="M93" s="165">
        <v>0</v>
      </c>
      <c r="N93" s="165">
        <v>0</v>
      </c>
      <c r="O93" s="165">
        <v>286884</v>
      </c>
      <c r="P93" s="166" t="s">
        <v>196</v>
      </c>
      <c r="Q93" s="166" t="s">
        <v>214</v>
      </c>
      <c r="R93" s="166" t="s">
        <v>463</v>
      </c>
      <c r="S93" s="167" t="s">
        <v>554</v>
      </c>
      <c r="U93" s="280"/>
      <c r="V93" s="280"/>
    </row>
    <row r="94" spans="1:22" s="8" customFormat="1" ht="63" x14ac:dyDescent="0.25">
      <c r="A94" s="6" t="s">
        <v>387</v>
      </c>
      <c r="B94" s="34" t="s">
        <v>722</v>
      </c>
      <c r="C94" s="34" t="s">
        <v>489</v>
      </c>
      <c r="D94" s="46" t="s">
        <v>375</v>
      </c>
      <c r="E94" s="46" t="s">
        <v>165</v>
      </c>
      <c r="F94" s="41" t="s">
        <v>490</v>
      </c>
      <c r="G94" s="41" t="s">
        <v>491</v>
      </c>
      <c r="H94" s="41" t="s">
        <v>109</v>
      </c>
      <c r="I94" s="41"/>
      <c r="J94" s="275">
        <f t="array" ref="J94">SUM(ROUND(K94:O94,2))</f>
        <v>4261000</v>
      </c>
      <c r="K94" s="275">
        <v>0</v>
      </c>
      <c r="L94" s="275">
        <v>639150</v>
      </c>
      <c r="M94" s="275">
        <v>0</v>
      </c>
      <c r="N94" s="275">
        <v>0</v>
      </c>
      <c r="O94" s="275">
        <v>3621850</v>
      </c>
      <c r="P94" s="163" t="s">
        <v>203</v>
      </c>
      <c r="Q94" s="163" t="s">
        <v>442</v>
      </c>
      <c r="R94" s="163" t="s">
        <v>210</v>
      </c>
      <c r="S94" s="170">
        <v>2018</v>
      </c>
      <c r="U94" s="274"/>
      <c r="V94" s="280"/>
    </row>
    <row r="95" spans="1:22" s="8" customFormat="1" ht="157.5" x14ac:dyDescent="0.25">
      <c r="A95" s="6" t="s">
        <v>586</v>
      </c>
      <c r="B95" s="34" t="s">
        <v>492</v>
      </c>
      <c r="C95" s="34" t="s">
        <v>493</v>
      </c>
      <c r="D95" s="46" t="s">
        <v>375</v>
      </c>
      <c r="E95" s="46" t="s">
        <v>165</v>
      </c>
      <c r="F95" s="41" t="s">
        <v>490</v>
      </c>
      <c r="G95" s="41" t="s">
        <v>491</v>
      </c>
      <c r="H95" s="41" t="s">
        <v>109</v>
      </c>
      <c r="I95" s="41"/>
      <c r="J95" s="275">
        <f t="array" ref="J95">SUM(ROUND(K95:O95,2))</f>
        <v>1250131</v>
      </c>
      <c r="K95" s="275">
        <v>0</v>
      </c>
      <c r="L95" s="275">
        <v>187520</v>
      </c>
      <c r="M95" s="275">
        <v>0</v>
      </c>
      <c r="N95" s="275">
        <v>0</v>
      </c>
      <c r="O95" s="275">
        <v>1062611</v>
      </c>
      <c r="P95" s="163" t="s">
        <v>193</v>
      </c>
      <c r="Q95" s="163" t="s">
        <v>203</v>
      </c>
      <c r="R95" s="163" t="s">
        <v>195</v>
      </c>
      <c r="S95" s="170">
        <v>2018</v>
      </c>
    </row>
    <row r="96" spans="1:22" s="8" customFormat="1" ht="110.25" x14ac:dyDescent="0.25">
      <c r="A96" s="6" t="s">
        <v>587</v>
      </c>
      <c r="B96" s="34" t="s">
        <v>488</v>
      </c>
      <c r="C96" s="46" t="s">
        <v>158</v>
      </c>
      <c r="D96" s="46" t="s">
        <v>375</v>
      </c>
      <c r="E96" s="46" t="s">
        <v>165</v>
      </c>
      <c r="F96" s="41" t="s">
        <v>252</v>
      </c>
      <c r="G96" s="48" t="s">
        <v>133</v>
      </c>
      <c r="H96" s="48" t="s">
        <v>109</v>
      </c>
      <c r="I96" s="48"/>
      <c r="J96" s="162">
        <v>1409955</v>
      </c>
      <c r="K96" s="162">
        <v>211493</v>
      </c>
      <c r="L96" s="162">
        <v>0</v>
      </c>
      <c r="M96" s="162"/>
      <c r="N96" s="162">
        <v>0</v>
      </c>
      <c r="O96" s="162">
        <v>1198462.06</v>
      </c>
      <c r="P96" s="163" t="s">
        <v>224</v>
      </c>
      <c r="Q96" s="163" t="s">
        <v>463</v>
      </c>
      <c r="R96" s="163" t="s">
        <v>199</v>
      </c>
      <c r="S96" s="170">
        <v>2019</v>
      </c>
      <c r="T96" s="7"/>
    </row>
    <row r="97" spans="1:21" s="8" customFormat="1" ht="126" x14ac:dyDescent="0.25">
      <c r="A97" s="6" t="s">
        <v>588</v>
      </c>
      <c r="B97" s="17" t="s">
        <v>386</v>
      </c>
      <c r="C97" s="17" t="s">
        <v>388</v>
      </c>
      <c r="D97" s="17" t="s">
        <v>375</v>
      </c>
      <c r="E97" s="17" t="s">
        <v>389</v>
      </c>
      <c r="F97" s="17" t="s">
        <v>385</v>
      </c>
      <c r="G97" s="15" t="s">
        <v>133</v>
      </c>
      <c r="H97" s="15" t="s">
        <v>109</v>
      </c>
      <c r="I97" s="15"/>
      <c r="J97" s="162">
        <v>337511</v>
      </c>
      <c r="K97" s="162">
        <v>50627</v>
      </c>
      <c r="L97" s="162">
        <v>0</v>
      </c>
      <c r="M97" s="162">
        <v>0</v>
      </c>
      <c r="N97" s="162">
        <v>0</v>
      </c>
      <c r="O97" s="162">
        <v>286884</v>
      </c>
      <c r="P97" s="163" t="s">
        <v>224</v>
      </c>
      <c r="Q97" s="163" t="s">
        <v>329</v>
      </c>
      <c r="R97" s="163" t="s">
        <v>445</v>
      </c>
      <c r="S97" s="164">
        <v>2019</v>
      </c>
      <c r="T97" s="7"/>
    </row>
    <row r="98" spans="1:21" s="8" customFormat="1" ht="220.5" x14ac:dyDescent="0.25">
      <c r="A98" s="6" t="s">
        <v>589</v>
      </c>
      <c r="B98" s="17" t="s">
        <v>802</v>
      </c>
      <c r="C98" s="17" t="s">
        <v>145</v>
      </c>
      <c r="D98" s="17" t="s">
        <v>375</v>
      </c>
      <c r="E98" s="17" t="s">
        <v>376</v>
      </c>
      <c r="F98" s="17" t="s">
        <v>385</v>
      </c>
      <c r="G98" s="15" t="s">
        <v>133</v>
      </c>
      <c r="H98" s="15" t="s">
        <v>109</v>
      </c>
      <c r="I98" s="15"/>
      <c r="J98" s="162">
        <v>1267087.6000000001</v>
      </c>
      <c r="K98" s="162">
        <v>200203.6</v>
      </c>
      <c r="L98" s="162">
        <v>780000</v>
      </c>
      <c r="M98" s="162">
        <v>0</v>
      </c>
      <c r="N98" s="162">
        <v>0</v>
      </c>
      <c r="O98" s="162">
        <v>286884</v>
      </c>
      <c r="P98" s="163" t="s">
        <v>224</v>
      </c>
      <c r="Q98" s="163" t="s">
        <v>445</v>
      </c>
      <c r="R98" s="163" t="s">
        <v>197</v>
      </c>
      <c r="S98" s="164" t="s">
        <v>553</v>
      </c>
      <c r="T98" s="7"/>
      <c r="U98" s="280"/>
    </row>
    <row r="99" spans="1:21" s="8" customFormat="1" ht="81.75" customHeight="1" x14ac:dyDescent="0.25">
      <c r="A99" s="102" t="s">
        <v>69</v>
      </c>
      <c r="B99" s="219" t="s">
        <v>395</v>
      </c>
      <c r="C99" s="103"/>
      <c r="D99" s="103"/>
      <c r="E99" s="103"/>
      <c r="F99" s="103"/>
      <c r="G99" s="103"/>
      <c r="H99" s="103"/>
      <c r="I99" s="103"/>
      <c r="J99" s="276"/>
      <c r="K99" s="276"/>
      <c r="L99" s="276"/>
      <c r="M99" s="276"/>
      <c r="N99" s="276"/>
      <c r="O99" s="276"/>
      <c r="P99" s="277"/>
      <c r="Q99" s="277"/>
      <c r="R99" s="277"/>
      <c r="S99" s="278"/>
      <c r="T99" s="7"/>
    </row>
    <row r="100" spans="1:21" s="8" customFormat="1" ht="63" x14ac:dyDescent="0.25">
      <c r="A100" s="6" t="s">
        <v>70</v>
      </c>
      <c r="B100" s="34" t="s">
        <v>494</v>
      </c>
      <c r="C100" s="46" t="s">
        <v>158</v>
      </c>
      <c r="D100" s="46" t="s">
        <v>375</v>
      </c>
      <c r="E100" s="46" t="s">
        <v>165</v>
      </c>
      <c r="F100" s="41" t="s">
        <v>723</v>
      </c>
      <c r="G100" s="48" t="s">
        <v>133</v>
      </c>
      <c r="H100" s="48" t="s">
        <v>109</v>
      </c>
      <c r="I100" s="48"/>
      <c r="J100" s="310">
        <v>1202255.08</v>
      </c>
      <c r="K100" s="247">
        <v>180488.26</v>
      </c>
      <c r="L100" s="310">
        <v>0</v>
      </c>
      <c r="M100" s="310">
        <v>0</v>
      </c>
      <c r="N100" s="310">
        <v>0</v>
      </c>
      <c r="O100" s="311">
        <v>1021766.88</v>
      </c>
      <c r="P100" s="312" t="s">
        <v>195</v>
      </c>
      <c r="Q100" s="312" t="s">
        <v>480</v>
      </c>
      <c r="R100" s="312" t="s">
        <v>464</v>
      </c>
      <c r="S100" s="473">
        <v>2019</v>
      </c>
      <c r="T100" s="7"/>
      <c r="U100" s="274"/>
    </row>
    <row r="101" spans="1:21" s="8" customFormat="1" ht="63" x14ac:dyDescent="0.25">
      <c r="A101" s="6" t="s">
        <v>724</v>
      </c>
      <c r="B101" s="50" t="s">
        <v>735</v>
      </c>
      <c r="C101" s="46" t="s">
        <v>421</v>
      </c>
      <c r="D101" s="46" t="s">
        <v>375</v>
      </c>
      <c r="E101" s="35" t="s">
        <v>153</v>
      </c>
      <c r="F101" s="41" t="s">
        <v>723</v>
      </c>
      <c r="G101" s="15" t="s">
        <v>133</v>
      </c>
      <c r="H101" s="15"/>
      <c r="I101" s="15"/>
      <c r="J101" s="458">
        <v>514446</v>
      </c>
      <c r="K101" s="459">
        <v>77167.679999999993</v>
      </c>
      <c r="L101" s="310">
        <v>0</v>
      </c>
      <c r="M101" s="310">
        <v>0</v>
      </c>
      <c r="N101" s="310">
        <v>0</v>
      </c>
      <c r="O101" s="311">
        <v>437278.32</v>
      </c>
      <c r="P101" s="460" t="s">
        <v>195</v>
      </c>
      <c r="Q101" s="460" t="s">
        <v>210</v>
      </c>
      <c r="R101" s="460" t="s">
        <v>211</v>
      </c>
      <c r="S101" s="461">
        <v>2019</v>
      </c>
      <c r="T101" s="7"/>
      <c r="U101" s="280"/>
    </row>
    <row r="102" spans="1:21" s="8" customFormat="1" ht="173.25" x14ac:dyDescent="0.25">
      <c r="A102" s="1" t="s">
        <v>725</v>
      </c>
      <c r="B102" s="11" t="s">
        <v>726</v>
      </c>
      <c r="C102" s="46" t="s">
        <v>460</v>
      </c>
      <c r="D102" s="46" t="s">
        <v>375</v>
      </c>
      <c r="E102" s="17" t="s">
        <v>332</v>
      </c>
      <c r="F102" s="41" t="s">
        <v>723</v>
      </c>
      <c r="G102" s="15" t="s">
        <v>133</v>
      </c>
      <c r="H102" s="15"/>
      <c r="I102" s="15"/>
      <c r="J102" s="310">
        <v>514000</v>
      </c>
      <c r="K102" s="310">
        <v>77100</v>
      </c>
      <c r="L102" s="310">
        <v>0</v>
      </c>
      <c r="M102" s="310">
        <v>0</v>
      </c>
      <c r="N102" s="310">
        <v>0</v>
      </c>
      <c r="O102" s="310">
        <v>436900</v>
      </c>
      <c r="P102" s="312" t="s">
        <v>195</v>
      </c>
      <c r="Q102" s="312" t="s">
        <v>210</v>
      </c>
      <c r="R102" s="312" t="s">
        <v>199</v>
      </c>
      <c r="S102" s="312" t="s">
        <v>727</v>
      </c>
      <c r="T102" s="7"/>
      <c r="U102" s="280"/>
    </row>
    <row r="103" spans="1:21" s="8" customFormat="1" ht="126" x14ac:dyDescent="0.25">
      <c r="A103" s="102" t="s">
        <v>71</v>
      </c>
      <c r="B103" s="219" t="s">
        <v>72</v>
      </c>
      <c r="C103" s="103"/>
      <c r="D103" s="103"/>
      <c r="E103" s="103"/>
      <c r="F103" s="103"/>
      <c r="G103" s="103"/>
      <c r="H103" s="103"/>
      <c r="I103" s="103"/>
      <c r="J103" s="276"/>
      <c r="K103" s="276"/>
      <c r="L103" s="276"/>
      <c r="M103" s="276"/>
      <c r="N103" s="276"/>
      <c r="O103" s="276"/>
      <c r="P103" s="277"/>
      <c r="Q103" s="277"/>
      <c r="R103" s="277"/>
      <c r="S103" s="278"/>
      <c r="T103" s="7"/>
    </row>
    <row r="104" spans="1:21" s="8" customFormat="1" ht="93" customHeight="1" x14ac:dyDescent="0.25">
      <c r="A104" s="213" t="s">
        <v>73</v>
      </c>
      <c r="B104" s="138" t="s">
        <v>756</v>
      </c>
      <c r="C104" s="138" t="s">
        <v>158</v>
      </c>
      <c r="D104" s="139" t="s">
        <v>757</v>
      </c>
      <c r="E104" s="138" t="s">
        <v>758</v>
      </c>
      <c r="F104" s="139" t="s">
        <v>759</v>
      </c>
      <c r="G104" s="139" t="s">
        <v>133</v>
      </c>
      <c r="H104" s="139"/>
      <c r="I104" s="139"/>
      <c r="J104" s="260">
        <v>113576.47</v>
      </c>
      <c r="K104" s="260">
        <v>17036.47</v>
      </c>
      <c r="L104" s="260">
        <v>0</v>
      </c>
      <c r="M104" s="260">
        <v>0</v>
      </c>
      <c r="N104" s="260">
        <v>0</v>
      </c>
      <c r="O104" s="260">
        <v>96540</v>
      </c>
      <c r="P104" s="313" t="s">
        <v>223</v>
      </c>
      <c r="Q104" s="313" t="s">
        <v>558</v>
      </c>
      <c r="R104" s="313" t="s">
        <v>207</v>
      </c>
      <c r="S104" s="314">
        <v>2021</v>
      </c>
      <c r="T104" s="7"/>
    </row>
    <row r="105" spans="1:21" s="8" customFormat="1" ht="141.75" x14ac:dyDescent="0.25">
      <c r="A105" s="213" t="s">
        <v>760</v>
      </c>
      <c r="B105" s="138" t="s">
        <v>761</v>
      </c>
      <c r="C105" s="138" t="s">
        <v>131</v>
      </c>
      <c r="D105" s="139" t="s">
        <v>757</v>
      </c>
      <c r="E105" s="138" t="s">
        <v>762</v>
      </c>
      <c r="F105" s="139" t="s">
        <v>759</v>
      </c>
      <c r="G105" s="139" t="s">
        <v>133</v>
      </c>
      <c r="H105" s="139"/>
      <c r="I105" s="139"/>
      <c r="J105" s="260">
        <v>227153</v>
      </c>
      <c r="K105" s="260">
        <v>34073</v>
      </c>
      <c r="L105" s="260">
        <v>0</v>
      </c>
      <c r="M105" s="260">
        <v>0</v>
      </c>
      <c r="N105" s="260">
        <v>0</v>
      </c>
      <c r="O105" s="260">
        <v>193080</v>
      </c>
      <c r="P105" s="313" t="s">
        <v>203</v>
      </c>
      <c r="Q105" s="313" t="s">
        <v>195</v>
      </c>
      <c r="R105" s="313" t="s">
        <v>217</v>
      </c>
      <c r="S105" s="314">
        <v>2018</v>
      </c>
      <c r="T105" s="7"/>
    </row>
    <row r="106" spans="1:21" s="8" customFormat="1" ht="94.5" x14ac:dyDescent="0.25">
      <c r="A106" s="102" t="s">
        <v>74</v>
      </c>
      <c r="B106" s="219" t="s">
        <v>736</v>
      </c>
      <c r="C106" s="103"/>
      <c r="D106" s="103"/>
      <c r="E106" s="103"/>
      <c r="F106" s="103"/>
      <c r="G106" s="103"/>
      <c r="H106" s="103"/>
      <c r="I106" s="103"/>
      <c r="J106" s="276"/>
      <c r="K106" s="276"/>
      <c r="L106" s="276"/>
      <c r="M106" s="276"/>
      <c r="N106" s="276"/>
      <c r="O106" s="276"/>
      <c r="P106" s="277"/>
      <c r="Q106" s="277"/>
      <c r="R106" s="277"/>
      <c r="S106" s="278"/>
      <c r="T106" s="7"/>
      <c r="U106" s="274"/>
    </row>
    <row r="107" spans="1:21" s="8" customFormat="1" ht="94.5" x14ac:dyDescent="0.25">
      <c r="A107" s="6" t="s">
        <v>75</v>
      </c>
      <c r="B107" s="34" t="s">
        <v>499</v>
      </c>
      <c r="C107" s="46" t="s">
        <v>647</v>
      </c>
      <c r="D107" s="46" t="s">
        <v>148</v>
      </c>
      <c r="E107" s="46" t="s">
        <v>165</v>
      </c>
      <c r="F107" s="48" t="s">
        <v>278</v>
      </c>
      <c r="G107" s="48" t="s">
        <v>491</v>
      </c>
      <c r="H107" s="48" t="s">
        <v>109</v>
      </c>
      <c r="I107" s="48"/>
      <c r="J107" s="162">
        <f t="array" ref="J107">SUM(ROUND(K107:O107,2))</f>
        <v>4997234</v>
      </c>
      <c r="K107" s="162">
        <v>0</v>
      </c>
      <c r="L107" s="162">
        <v>749585</v>
      </c>
      <c r="M107" s="162">
        <v>0</v>
      </c>
      <c r="N107" s="162">
        <v>0</v>
      </c>
      <c r="O107" s="173">
        <v>4247649</v>
      </c>
      <c r="P107" s="163" t="s">
        <v>211</v>
      </c>
      <c r="Q107" s="163" t="s">
        <v>198</v>
      </c>
      <c r="R107" s="163" t="s">
        <v>209</v>
      </c>
      <c r="S107" s="170">
        <v>2020</v>
      </c>
      <c r="T107" s="7"/>
    </row>
    <row r="108" spans="1:21" s="8" customFormat="1" ht="99.75" customHeight="1" x14ac:dyDescent="0.25">
      <c r="A108" s="6" t="s">
        <v>590</v>
      </c>
      <c r="B108" s="17" t="s">
        <v>500</v>
      </c>
      <c r="C108" s="17" t="s">
        <v>501</v>
      </c>
      <c r="D108" s="46" t="s">
        <v>148</v>
      </c>
      <c r="E108" s="46" t="s">
        <v>153</v>
      </c>
      <c r="F108" s="48"/>
      <c r="G108" s="48" t="s">
        <v>491</v>
      </c>
      <c r="H108" s="48" t="s">
        <v>109</v>
      </c>
      <c r="I108" s="48"/>
      <c r="J108" s="162">
        <v>55000000</v>
      </c>
      <c r="K108" s="162">
        <v>0</v>
      </c>
      <c r="L108" s="162">
        <v>8250000</v>
      </c>
      <c r="M108" s="162">
        <v>0</v>
      </c>
      <c r="N108" s="162">
        <v>0</v>
      </c>
      <c r="O108" s="162">
        <v>46750000</v>
      </c>
      <c r="P108" s="163"/>
      <c r="Q108" s="163"/>
      <c r="R108" s="315" t="s">
        <v>442</v>
      </c>
      <c r="S108" s="316">
        <v>2018</v>
      </c>
      <c r="T108" s="7"/>
    </row>
    <row r="109" spans="1:21" s="8" customFormat="1" ht="96" customHeight="1" x14ac:dyDescent="0.25">
      <c r="A109" s="6" t="s">
        <v>591</v>
      </c>
      <c r="B109" s="17" t="s">
        <v>502</v>
      </c>
      <c r="C109" s="17" t="s">
        <v>501</v>
      </c>
      <c r="D109" s="46" t="s">
        <v>148</v>
      </c>
      <c r="E109" s="17" t="s">
        <v>561</v>
      </c>
      <c r="F109" s="15"/>
      <c r="G109" s="15" t="s">
        <v>491</v>
      </c>
      <c r="H109" s="15" t="s">
        <v>109</v>
      </c>
      <c r="I109" s="15"/>
      <c r="J109" s="162">
        <v>110000000</v>
      </c>
      <c r="K109" s="162">
        <v>0</v>
      </c>
      <c r="L109" s="162">
        <v>16500000</v>
      </c>
      <c r="M109" s="162">
        <v>0</v>
      </c>
      <c r="N109" s="162">
        <v>0</v>
      </c>
      <c r="O109" s="162">
        <v>93500000</v>
      </c>
      <c r="P109" s="303"/>
      <c r="Q109" s="303"/>
      <c r="R109" s="303" t="s">
        <v>209</v>
      </c>
      <c r="S109" s="172">
        <v>2020</v>
      </c>
      <c r="T109" s="7"/>
    </row>
    <row r="110" spans="1:21" s="8" customFormat="1" ht="120" customHeight="1" x14ac:dyDescent="0.25">
      <c r="A110" s="104" t="s">
        <v>76</v>
      </c>
      <c r="B110" s="267" t="s">
        <v>77</v>
      </c>
      <c r="C110" s="105"/>
      <c r="D110" s="105"/>
      <c r="E110" s="105"/>
      <c r="F110" s="105"/>
      <c r="G110" s="105"/>
      <c r="H110" s="105"/>
      <c r="I110" s="105"/>
      <c r="J110" s="281"/>
      <c r="K110" s="281"/>
      <c r="L110" s="281"/>
      <c r="M110" s="281"/>
      <c r="N110" s="281"/>
      <c r="O110" s="281"/>
      <c r="P110" s="282"/>
      <c r="Q110" s="282"/>
      <c r="R110" s="282"/>
      <c r="S110" s="283"/>
      <c r="T110" s="7"/>
      <c r="U110" s="280"/>
    </row>
    <row r="111" spans="1:21" s="8" customFormat="1" ht="110.25" x14ac:dyDescent="0.25">
      <c r="A111" s="102" t="s">
        <v>78</v>
      </c>
      <c r="B111" s="219" t="s">
        <v>79</v>
      </c>
      <c r="C111" s="103"/>
      <c r="D111" s="103"/>
      <c r="E111" s="103"/>
      <c r="F111" s="103"/>
      <c r="G111" s="103"/>
      <c r="H111" s="103"/>
      <c r="I111" s="103"/>
      <c r="J111" s="276"/>
      <c r="K111" s="276"/>
      <c r="L111" s="276"/>
      <c r="M111" s="276"/>
      <c r="N111" s="276"/>
      <c r="O111" s="276"/>
      <c r="P111" s="277"/>
      <c r="Q111" s="277"/>
      <c r="R111" s="277"/>
      <c r="S111" s="278"/>
      <c r="T111" s="7"/>
      <c r="U111" s="280"/>
    </row>
    <row r="112" spans="1:21" s="8" customFormat="1" ht="106.5" customHeight="1" x14ac:dyDescent="0.25">
      <c r="A112" s="6" t="s">
        <v>80</v>
      </c>
      <c r="B112" s="2" t="s">
        <v>564</v>
      </c>
      <c r="C112" s="17" t="s">
        <v>131</v>
      </c>
      <c r="D112" s="17" t="s">
        <v>132</v>
      </c>
      <c r="E112" s="17" t="s">
        <v>331</v>
      </c>
      <c r="F112" s="15" t="s">
        <v>425</v>
      </c>
      <c r="G112" s="15" t="s">
        <v>133</v>
      </c>
      <c r="H112" s="17"/>
      <c r="I112" s="17"/>
      <c r="J112" s="165">
        <v>852941.72</v>
      </c>
      <c r="K112" s="165">
        <v>63970.63</v>
      </c>
      <c r="L112" s="165">
        <v>63970.63</v>
      </c>
      <c r="M112" s="165">
        <v>0</v>
      </c>
      <c r="N112" s="165">
        <v>0</v>
      </c>
      <c r="O112" s="165">
        <v>725000.46</v>
      </c>
      <c r="P112" s="166" t="s">
        <v>199</v>
      </c>
      <c r="Q112" s="166" t="s">
        <v>220</v>
      </c>
      <c r="R112" s="166" t="s">
        <v>221</v>
      </c>
      <c r="S112" s="167" t="s">
        <v>554</v>
      </c>
      <c r="T112" s="7"/>
      <c r="U112" s="280"/>
    </row>
    <row r="113" spans="1:21" s="8" customFormat="1" ht="109.5" customHeight="1" x14ac:dyDescent="0.25">
      <c r="A113" s="6" t="s">
        <v>592</v>
      </c>
      <c r="B113" s="2" t="s">
        <v>565</v>
      </c>
      <c r="C113" s="17" t="s">
        <v>131</v>
      </c>
      <c r="D113" s="17" t="s">
        <v>132</v>
      </c>
      <c r="E113" s="17" t="s">
        <v>331</v>
      </c>
      <c r="F113" s="15" t="s">
        <v>425</v>
      </c>
      <c r="G113" s="15" t="s">
        <v>133</v>
      </c>
      <c r="H113" s="17"/>
      <c r="I113" s="17"/>
      <c r="J113" s="165">
        <v>454728.88</v>
      </c>
      <c r="K113" s="165">
        <v>34104.67</v>
      </c>
      <c r="L113" s="165">
        <v>34104.67</v>
      </c>
      <c r="M113" s="165">
        <v>0</v>
      </c>
      <c r="N113" s="165">
        <v>0</v>
      </c>
      <c r="O113" s="165">
        <v>386519.54</v>
      </c>
      <c r="P113" s="166" t="s">
        <v>213</v>
      </c>
      <c r="Q113" s="166" t="s">
        <v>195</v>
      </c>
      <c r="R113" s="166" t="s">
        <v>217</v>
      </c>
      <c r="S113" s="167" t="s">
        <v>553</v>
      </c>
      <c r="T113" s="7"/>
      <c r="U113" s="280"/>
    </row>
    <row r="114" spans="1:21" s="8" customFormat="1" ht="110.25" customHeight="1" x14ac:dyDescent="0.25">
      <c r="A114" s="32" t="s">
        <v>593</v>
      </c>
      <c r="B114" s="317" t="s">
        <v>424</v>
      </c>
      <c r="C114" s="317" t="s">
        <v>421</v>
      </c>
      <c r="D114" s="317" t="s">
        <v>132</v>
      </c>
      <c r="E114" s="317" t="s">
        <v>153</v>
      </c>
      <c r="F114" s="317" t="s">
        <v>425</v>
      </c>
      <c r="G114" s="317" t="s">
        <v>133</v>
      </c>
      <c r="H114" s="317"/>
      <c r="I114" s="317"/>
      <c r="J114" s="318">
        <v>605696.49</v>
      </c>
      <c r="K114" s="318">
        <v>45427.23</v>
      </c>
      <c r="L114" s="318">
        <v>45427.23</v>
      </c>
      <c r="M114" s="318">
        <v>0</v>
      </c>
      <c r="N114" s="318">
        <v>0</v>
      </c>
      <c r="O114" s="318">
        <v>514842</v>
      </c>
      <c r="P114" s="319" t="s">
        <v>224</v>
      </c>
      <c r="Q114" s="319" t="s">
        <v>195</v>
      </c>
      <c r="R114" s="319" t="s">
        <v>329</v>
      </c>
      <c r="S114" s="319" t="s">
        <v>553</v>
      </c>
      <c r="T114" s="7"/>
      <c r="U114" s="280"/>
    </row>
    <row r="115" spans="1:21" s="8" customFormat="1" ht="103.5" customHeight="1" x14ac:dyDescent="0.25">
      <c r="A115" s="32" t="s">
        <v>594</v>
      </c>
      <c r="B115" s="317" t="s">
        <v>426</v>
      </c>
      <c r="C115" s="317" t="s">
        <v>421</v>
      </c>
      <c r="D115" s="317" t="s">
        <v>132</v>
      </c>
      <c r="E115" s="317" t="s">
        <v>153</v>
      </c>
      <c r="F115" s="317" t="s">
        <v>425</v>
      </c>
      <c r="G115" s="317" t="s">
        <v>133</v>
      </c>
      <c r="H115" s="317"/>
      <c r="I115" s="317"/>
      <c r="J115" s="318">
        <v>879862.37</v>
      </c>
      <c r="K115" s="318">
        <v>65989.67</v>
      </c>
      <c r="L115" s="318">
        <v>65989.67</v>
      </c>
      <c r="M115" s="318">
        <v>0</v>
      </c>
      <c r="N115" s="318">
        <v>0</v>
      </c>
      <c r="O115" s="318">
        <v>747883</v>
      </c>
      <c r="P115" s="319" t="s">
        <v>197</v>
      </c>
      <c r="Q115" s="319" t="s">
        <v>198</v>
      </c>
      <c r="R115" s="319" t="s">
        <v>199</v>
      </c>
      <c r="S115" s="319" t="s">
        <v>554</v>
      </c>
      <c r="T115" s="7"/>
      <c r="U115" s="280"/>
    </row>
    <row r="116" spans="1:21" s="8" customFormat="1" ht="78.75" x14ac:dyDescent="0.25">
      <c r="A116" s="32" t="s">
        <v>595</v>
      </c>
      <c r="B116" s="317" t="s">
        <v>427</v>
      </c>
      <c r="C116" s="317" t="s">
        <v>421</v>
      </c>
      <c r="D116" s="317" t="s">
        <v>132</v>
      </c>
      <c r="E116" s="317" t="s">
        <v>153</v>
      </c>
      <c r="F116" s="317" t="s">
        <v>425</v>
      </c>
      <c r="G116" s="317" t="s">
        <v>133</v>
      </c>
      <c r="H116" s="317"/>
      <c r="I116" s="317"/>
      <c r="J116" s="318">
        <v>341176.46</v>
      </c>
      <c r="K116" s="318">
        <v>25588.23</v>
      </c>
      <c r="L116" s="318">
        <v>25588.23</v>
      </c>
      <c r="M116" s="318">
        <v>0</v>
      </c>
      <c r="N116" s="318">
        <v>0</v>
      </c>
      <c r="O116" s="318">
        <v>290000</v>
      </c>
      <c r="P116" s="319" t="s">
        <v>224</v>
      </c>
      <c r="Q116" s="319" t="s">
        <v>195</v>
      </c>
      <c r="R116" s="319" t="s">
        <v>329</v>
      </c>
      <c r="S116" s="319" t="s">
        <v>553</v>
      </c>
      <c r="T116" s="7"/>
      <c r="U116" s="280"/>
    </row>
    <row r="117" spans="1:21" s="8" customFormat="1" ht="78.75" x14ac:dyDescent="0.25">
      <c r="A117" s="32" t="s">
        <v>596</v>
      </c>
      <c r="B117" s="317" t="s">
        <v>428</v>
      </c>
      <c r="C117" s="317" t="s">
        <v>421</v>
      </c>
      <c r="D117" s="317" t="s">
        <v>132</v>
      </c>
      <c r="E117" s="317" t="s">
        <v>153</v>
      </c>
      <c r="F117" s="317" t="s">
        <v>425</v>
      </c>
      <c r="G117" s="317" t="s">
        <v>133</v>
      </c>
      <c r="H117" s="317"/>
      <c r="I117" s="317"/>
      <c r="J117" s="318">
        <v>879862.34</v>
      </c>
      <c r="K117" s="318">
        <v>65989.67</v>
      </c>
      <c r="L117" s="318">
        <v>65989.67</v>
      </c>
      <c r="M117" s="318">
        <v>0</v>
      </c>
      <c r="N117" s="318">
        <v>0</v>
      </c>
      <c r="O117" s="318">
        <v>747883</v>
      </c>
      <c r="P117" s="319" t="s">
        <v>197</v>
      </c>
      <c r="Q117" s="319" t="s">
        <v>198</v>
      </c>
      <c r="R117" s="319" t="s">
        <v>199</v>
      </c>
      <c r="S117" s="319" t="s">
        <v>554</v>
      </c>
      <c r="T117" s="7"/>
      <c r="U117" s="280"/>
    </row>
    <row r="118" spans="1:21" s="8" customFormat="1" ht="63" x14ac:dyDescent="0.25">
      <c r="A118" s="6" t="s">
        <v>597</v>
      </c>
      <c r="B118" s="17" t="s">
        <v>400</v>
      </c>
      <c r="C118" s="17" t="s">
        <v>391</v>
      </c>
      <c r="D118" s="17" t="s">
        <v>401</v>
      </c>
      <c r="E118" s="17" t="s">
        <v>389</v>
      </c>
      <c r="F118" s="15" t="s">
        <v>256</v>
      </c>
      <c r="G118" s="15" t="s">
        <v>133</v>
      </c>
      <c r="H118" s="15"/>
      <c r="I118" s="15"/>
      <c r="J118" s="162">
        <v>852941.18</v>
      </c>
      <c r="K118" s="162">
        <v>63970.6</v>
      </c>
      <c r="L118" s="162">
        <v>63970.58</v>
      </c>
      <c r="M118" s="320">
        <v>0</v>
      </c>
      <c r="N118" s="162">
        <v>0</v>
      </c>
      <c r="O118" s="162">
        <v>725000</v>
      </c>
      <c r="P118" s="166" t="s">
        <v>195</v>
      </c>
      <c r="Q118" s="166" t="s">
        <v>329</v>
      </c>
      <c r="R118" s="166" t="s">
        <v>445</v>
      </c>
      <c r="S118" s="164">
        <v>2019</v>
      </c>
      <c r="T118" s="7"/>
      <c r="U118" s="280"/>
    </row>
    <row r="119" spans="1:21" s="8" customFormat="1" ht="69" customHeight="1" x14ac:dyDescent="0.25">
      <c r="A119" s="6" t="s">
        <v>598</v>
      </c>
      <c r="B119" s="17" t="s">
        <v>444</v>
      </c>
      <c r="C119" s="17" t="s">
        <v>377</v>
      </c>
      <c r="D119" s="17" t="s">
        <v>132</v>
      </c>
      <c r="E119" s="17" t="s">
        <v>379</v>
      </c>
      <c r="F119" s="17" t="s">
        <v>425</v>
      </c>
      <c r="G119" s="17" t="s">
        <v>133</v>
      </c>
      <c r="H119" s="17"/>
      <c r="I119" s="17"/>
      <c r="J119" s="165">
        <v>682250.26</v>
      </c>
      <c r="K119" s="165">
        <v>53430.91</v>
      </c>
      <c r="L119" s="165">
        <v>50985.35</v>
      </c>
      <c r="M119" s="165">
        <v>0</v>
      </c>
      <c r="N119" s="165">
        <v>0</v>
      </c>
      <c r="O119" s="165">
        <v>577834</v>
      </c>
      <c r="P119" s="165" t="s">
        <v>329</v>
      </c>
      <c r="Q119" s="39" t="s">
        <v>211</v>
      </c>
      <c r="R119" s="39" t="s">
        <v>198</v>
      </c>
      <c r="S119" s="40">
        <v>2019</v>
      </c>
      <c r="T119" s="7"/>
    </row>
    <row r="120" spans="1:21" s="8" customFormat="1" ht="63" x14ac:dyDescent="0.25">
      <c r="A120" s="6" t="s">
        <v>599</v>
      </c>
      <c r="B120" s="17" t="s">
        <v>446</v>
      </c>
      <c r="C120" s="17" t="s">
        <v>377</v>
      </c>
      <c r="D120" s="17" t="s">
        <v>132</v>
      </c>
      <c r="E120" s="17" t="s">
        <v>379</v>
      </c>
      <c r="F120" s="17" t="s">
        <v>425</v>
      </c>
      <c r="G120" s="17" t="s">
        <v>133</v>
      </c>
      <c r="H120" s="15"/>
      <c r="I120" s="15"/>
      <c r="J120" s="165">
        <v>550075.29</v>
      </c>
      <c r="K120" s="165">
        <v>41255.65</v>
      </c>
      <c r="L120" s="165">
        <v>41255.64</v>
      </c>
      <c r="M120" s="165">
        <v>0</v>
      </c>
      <c r="N120" s="165">
        <v>0</v>
      </c>
      <c r="O120" s="165">
        <v>467564</v>
      </c>
      <c r="P120" s="165" t="s">
        <v>329</v>
      </c>
      <c r="Q120" s="39" t="s">
        <v>211</v>
      </c>
      <c r="R120" s="39" t="s">
        <v>198</v>
      </c>
      <c r="S120" s="40">
        <v>2019</v>
      </c>
      <c r="T120" s="7"/>
    </row>
    <row r="121" spans="1:21" s="8" customFormat="1" ht="47.25" x14ac:dyDescent="0.25">
      <c r="A121" s="102" t="s">
        <v>81</v>
      </c>
      <c r="B121" s="219" t="s">
        <v>82</v>
      </c>
      <c r="C121" s="103"/>
      <c r="D121" s="103"/>
      <c r="E121" s="103"/>
      <c r="F121" s="103"/>
      <c r="G121" s="103"/>
      <c r="H121" s="103"/>
      <c r="I121" s="103"/>
      <c r="J121" s="276"/>
      <c r="K121" s="276"/>
      <c r="L121" s="276"/>
      <c r="M121" s="276"/>
      <c r="N121" s="276"/>
      <c r="O121" s="276"/>
      <c r="P121" s="277"/>
      <c r="Q121" s="277"/>
      <c r="R121" s="277"/>
      <c r="S121" s="278"/>
      <c r="T121" s="7"/>
    </row>
    <row r="122" spans="1:21" s="8" customFormat="1" ht="110.25" x14ac:dyDescent="0.25">
      <c r="A122" s="6" t="s">
        <v>83</v>
      </c>
      <c r="B122" s="34" t="s">
        <v>495</v>
      </c>
      <c r="C122" s="46" t="s">
        <v>498</v>
      </c>
      <c r="D122" s="46" t="s">
        <v>384</v>
      </c>
      <c r="E122" s="46" t="s">
        <v>165</v>
      </c>
      <c r="F122" s="48" t="s">
        <v>496</v>
      </c>
      <c r="G122" s="48" t="s">
        <v>133</v>
      </c>
      <c r="H122" s="48" t="s">
        <v>109</v>
      </c>
      <c r="I122" s="48"/>
      <c r="J122" s="162">
        <f t="array" ref="J122">SUM(ROUND(K122:O122,2))</f>
        <v>4110566</v>
      </c>
      <c r="K122" s="173">
        <v>616585</v>
      </c>
      <c r="L122" s="162">
        <v>0</v>
      </c>
      <c r="M122" s="162">
        <v>0</v>
      </c>
      <c r="N122" s="162">
        <v>0</v>
      </c>
      <c r="O122" s="173">
        <v>3493981</v>
      </c>
      <c r="P122" s="321" t="s">
        <v>193</v>
      </c>
      <c r="Q122" s="321" t="s">
        <v>224</v>
      </c>
      <c r="R122" s="321" t="s">
        <v>329</v>
      </c>
      <c r="S122" s="322">
        <v>2019</v>
      </c>
      <c r="T122" s="7"/>
    </row>
    <row r="123" spans="1:21" s="8" customFormat="1" ht="15.75" x14ac:dyDescent="0.25">
      <c r="A123" s="6"/>
      <c r="B123" s="15"/>
      <c r="C123" s="15"/>
      <c r="D123" s="15"/>
      <c r="E123" s="15"/>
      <c r="F123" s="15"/>
      <c r="G123" s="15"/>
      <c r="H123" s="15"/>
      <c r="I123" s="15"/>
      <c r="J123" s="162"/>
      <c r="K123" s="162"/>
      <c r="L123" s="162"/>
      <c r="M123" s="162"/>
      <c r="N123" s="162"/>
      <c r="O123" s="162"/>
      <c r="P123" s="303"/>
      <c r="Q123" s="303"/>
      <c r="R123" s="303"/>
      <c r="S123" s="172"/>
      <c r="T123" s="7"/>
      <c r="U123" s="274"/>
    </row>
    <row r="124" spans="1:21" s="8" customFormat="1" ht="110.25" x14ac:dyDescent="0.25">
      <c r="A124" s="102" t="s">
        <v>84</v>
      </c>
      <c r="B124" s="219" t="s">
        <v>85</v>
      </c>
      <c r="C124" s="103"/>
      <c r="D124" s="103"/>
      <c r="E124" s="103"/>
      <c r="F124" s="103"/>
      <c r="G124" s="103"/>
      <c r="H124" s="103"/>
      <c r="I124" s="103"/>
      <c r="J124" s="276"/>
      <c r="K124" s="276"/>
      <c r="L124" s="276"/>
      <c r="M124" s="276"/>
      <c r="N124" s="276"/>
      <c r="O124" s="276"/>
      <c r="P124" s="277"/>
      <c r="Q124" s="277"/>
      <c r="R124" s="277"/>
      <c r="S124" s="278"/>
      <c r="T124" s="7"/>
      <c r="U124" s="280"/>
    </row>
    <row r="125" spans="1:21" s="8" customFormat="1" ht="94.5" x14ac:dyDescent="0.25">
      <c r="A125" s="6" t="s">
        <v>614</v>
      </c>
      <c r="B125" s="223" t="s">
        <v>750</v>
      </c>
      <c r="C125" s="17" t="s">
        <v>460</v>
      </c>
      <c r="D125" s="46" t="s">
        <v>384</v>
      </c>
      <c r="E125" s="17" t="s">
        <v>332</v>
      </c>
      <c r="F125" s="41" t="s">
        <v>258</v>
      </c>
      <c r="G125" s="48" t="s">
        <v>133</v>
      </c>
      <c r="H125" s="15"/>
      <c r="I125" s="15"/>
      <c r="J125" s="272">
        <v>423905.67</v>
      </c>
      <c r="K125" s="272">
        <v>63585.85</v>
      </c>
      <c r="L125" s="272">
        <v>0</v>
      </c>
      <c r="M125" s="272">
        <v>0</v>
      </c>
      <c r="N125" s="272">
        <v>0</v>
      </c>
      <c r="O125" s="323">
        <v>360319.82</v>
      </c>
      <c r="P125" s="312" t="s">
        <v>194</v>
      </c>
      <c r="Q125" s="312" t="s">
        <v>217</v>
      </c>
      <c r="R125" s="312" t="s">
        <v>214</v>
      </c>
      <c r="S125" s="273">
        <v>2018</v>
      </c>
      <c r="T125" s="7"/>
    </row>
    <row r="126" spans="1:21" s="8" customFormat="1" ht="78.75" x14ac:dyDescent="0.25">
      <c r="A126" s="213" t="s">
        <v>615</v>
      </c>
      <c r="B126" s="324" t="s">
        <v>497</v>
      </c>
      <c r="C126" s="325" t="s">
        <v>158</v>
      </c>
      <c r="D126" s="325" t="s">
        <v>384</v>
      </c>
      <c r="E126" s="325" t="s">
        <v>165</v>
      </c>
      <c r="F126" s="225" t="s">
        <v>258</v>
      </c>
      <c r="G126" s="326" t="s">
        <v>133</v>
      </c>
      <c r="H126" s="326" t="s">
        <v>109</v>
      </c>
      <c r="I126" s="326"/>
      <c r="J126" s="162">
        <v>2241939.58</v>
      </c>
      <c r="K126" s="327">
        <v>336290.93</v>
      </c>
      <c r="L126" s="328">
        <v>0</v>
      </c>
      <c r="M126" s="328">
        <v>0</v>
      </c>
      <c r="N126" s="328">
        <v>0</v>
      </c>
      <c r="O126" s="162">
        <v>1905648.65</v>
      </c>
      <c r="P126" s="312" t="s">
        <v>196</v>
      </c>
      <c r="Q126" s="312" t="s">
        <v>210</v>
      </c>
      <c r="R126" s="312" t="s">
        <v>211</v>
      </c>
      <c r="S126" s="329">
        <v>2019</v>
      </c>
      <c r="T126" s="7"/>
    </row>
    <row r="127" spans="1:21" s="8" customFormat="1" ht="84.75" customHeight="1" x14ac:dyDescent="0.25">
      <c r="A127" s="213" t="s">
        <v>751</v>
      </c>
      <c r="B127" s="228" t="s">
        <v>752</v>
      </c>
      <c r="C127" s="138" t="s">
        <v>547</v>
      </c>
      <c r="D127" s="325" t="s">
        <v>384</v>
      </c>
      <c r="E127" s="139" t="s">
        <v>548</v>
      </c>
      <c r="F127" s="225" t="s">
        <v>258</v>
      </c>
      <c r="G127" s="139" t="s">
        <v>133</v>
      </c>
      <c r="H127" s="139"/>
      <c r="I127" s="139"/>
      <c r="J127" s="330" t="s">
        <v>753</v>
      </c>
      <c r="K127" s="330">
        <v>0</v>
      </c>
      <c r="L127" s="330">
        <v>0</v>
      </c>
      <c r="M127" s="330">
        <v>0</v>
      </c>
      <c r="N127" s="330" t="s">
        <v>754</v>
      </c>
      <c r="O127" s="310" t="s">
        <v>755</v>
      </c>
      <c r="P127" s="312" t="s">
        <v>224</v>
      </c>
      <c r="Q127" s="312" t="s">
        <v>217</v>
      </c>
      <c r="R127" s="312" t="s">
        <v>445</v>
      </c>
      <c r="S127" s="314">
        <v>2018</v>
      </c>
      <c r="T127" s="7"/>
      <c r="U127" s="280"/>
    </row>
    <row r="128" spans="1:21" s="8" customFormat="1" ht="116.25" customHeight="1" x14ac:dyDescent="0.25">
      <c r="A128" s="102" t="s">
        <v>86</v>
      </c>
      <c r="B128" s="219" t="s">
        <v>87</v>
      </c>
      <c r="C128" s="103"/>
      <c r="D128" s="103"/>
      <c r="E128" s="103"/>
      <c r="F128" s="103"/>
      <c r="G128" s="103"/>
      <c r="H128" s="103"/>
      <c r="I128" s="103"/>
      <c r="J128" s="276"/>
      <c r="K128" s="276"/>
      <c r="L128" s="276"/>
      <c r="M128" s="276"/>
      <c r="N128" s="276"/>
      <c r="O128" s="276"/>
      <c r="P128" s="277"/>
      <c r="Q128" s="277"/>
      <c r="R128" s="277"/>
      <c r="S128" s="278"/>
      <c r="T128" s="7"/>
      <c r="U128" s="280"/>
    </row>
    <row r="129" spans="1:22" s="8" customFormat="1" ht="96" customHeight="1" x14ac:dyDescent="0.25">
      <c r="A129" s="6" t="s">
        <v>616</v>
      </c>
      <c r="B129" s="17" t="s">
        <v>684</v>
      </c>
      <c r="C129" s="17" t="s">
        <v>555</v>
      </c>
      <c r="D129" s="17" t="s">
        <v>384</v>
      </c>
      <c r="E129" s="17" t="s">
        <v>331</v>
      </c>
      <c r="F129" s="15" t="s">
        <v>429</v>
      </c>
      <c r="G129" s="17" t="s">
        <v>133</v>
      </c>
      <c r="H129" s="17"/>
      <c r="I129" s="17"/>
      <c r="J129" s="165">
        <v>2321034.09</v>
      </c>
      <c r="K129" s="165">
        <v>0</v>
      </c>
      <c r="L129" s="165">
        <v>0</v>
      </c>
      <c r="M129" s="165">
        <v>898008.55</v>
      </c>
      <c r="N129" s="165">
        <v>0</v>
      </c>
      <c r="O129" s="165">
        <v>1423025.54</v>
      </c>
      <c r="P129" s="166" t="s">
        <v>213</v>
      </c>
      <c r="Q129" s="166" t="s">
        <v>195</v>
      </c>
      <c r="R129" s="166" t="s">
        <v>445</v>
      </c>
      <c r="S129" s="167" t="s">
        <v>553</v>
      </c>
      <c r="T129" s="7"/>
    </row>
    <row r="130" spans="1:22" s="8" customFormat="1" ht="96" customHeight="1" x14ac:dyDescent="0.25">
      <c r="A130" s="6" t="s">
        <v>617</v>
      </c>
      <c r="B130" s="331" t="s">
        <v>685</v>
      </c>
      <c r="C130" s="17" t="s">
        <v>672</v>
      </c>
      <c r="D130" s="17" t="s">
        <v>384</v>
      </c>
      <c r="E130" s="17" t="s">
        <v>332</v>
      </c>
      <c r="F130" s="17" t="s">
        <v>429</v>
      </c>
      <c r="G130" s="17" t="s">
        <v>133</v>
      </c>
      <c r="H130" s="17"/>
      <c r="I130" s="17"/>
      <c r="J130" s="165">
        <v>1530247.66</v>
      </c>
      <c r="K130" s="165">
        <v>153024.64000000001</v>
      </c>
      <c r="L130" s="165">
        <v>0</v>
      </c>
      <c r="M130" s="165">
        <v>339417.89</v>
      </c>
      <c r="N130" s="165">
        <v>0</v>
      </c>
      <c r="O130" s="165">
        <v>1037805.13</v>
      </c>
      <c r="P130" s="39" t="s">
        <v>213</v>
      </c>
      <c r="Q130" s="166" t="s">
        <v>224</v>
      </c>
      <c r="R130" s="39" t="s">
        <v>442</v>
      </c>
      <c r="S130" s="40">
        <v>2019</v>
      </c>
      <c r="T130" s="7"/>
    </row>
    <row r="131" spans="1:22" s="8" customFormat="1" ht="126.75" customHeight="1" x14ac:dyDescent="0.25">
      <c r="A131" s="6" t="s">
        <v>618</v>
      </c>
      <c r="B131" s="2" t="s">
        <v>686</v>
      </c>
      <c r="C131" s="17" t="s">
        <v>383</v>
      </c>
      <c r="D131" s="17" t="s">
        <v>384</v>
      </c>
      <c r="E131" s="17" t="s">
        <v>165</v>
      </c>
      <c r="F131" s="15" t="s">
        <v>259</v>
      </c>
      <c r="G131" s="15" t="s">
        <v>133</v>
      </c>
      <c r="H131" s="15"/>
      <c r="I131" s="15"/>
      <c r="J131" s="162">
        <v>9476320</v>
      </c>
      <c r="K131" s="162">
        <v>0</v>
      </c>
      <c r="L131" s="162">
        <v>0</v>
      </c>
      <c r="M131" s="162">
        <v>4738160</v>
      </c>
      <c r="N131" s="162">
        <v>0</v>
      </c>
      <c r="O131" s="162">
        <v>4738160</v>
      </c>
      <c r="P131" s="163" t="s">
        <v>213</v>
      </c>
      <c r="Q131" s="163" t="s">
        <v>224</v>
      </c>
      <c r="R131" s="163" t="s">
        <v>196</v>
      </c>
      <c r="S131" s="170">
        <v>2018</v>
      </c>
      <c r="T131" s="7"/>
      <c r="U131" s="280"/>
      <c r="V131" s="280"/>
    </row>
    <row r="132" spans="1:22" s="8" customFormat="1" ht="126.75" customHeight="1" x14ac:dyDescent="0.25">
      <c r="A132" s="6" t="s">
        <v>619</v>
      </c>
      <c r="B132" s="18" t="s">
        <v>687</v>
      </c>
      <c r="C132" s="18" t="s">
        <v>651</v>
      </c>
      <c r="D132" s="18" t="s">
        <v>384</v>
      </c>
      <c r="E132" s="18" t="s">
        <v>153</v>
      </c>
      <c r="F132" s="26" t="s">
        <v>429</v>
      </c>
      <c r="G132" s="26" t="s">
        <v>133</v>
      </c>
      <c r="H132" s="26"/>
      <c r="I132" s="26"/>
      <c r="J132" s="275">
        <v>3294200</v>
      </c>
      <c r="K132" s="275">
        <v>0</v>
      </c>
      <c r="L132" s="275">
        <v>0</v>
      </c>
      <c r="M132" s="275">
        <v>1548546.02</v>
      </c>
      <c r="N132" s="162">
        <v>0</v>
      </c>
      <c r="O132" s="275">
        <v>1745653.98</v>
      </c>
      <c r="P132" s="332" t="s">
        <v>213</v>
      </c>
      <c r="Q132" s="333" t="s">
        <v>195</v>
      </c>
      <c r="R132" s="333" t="s">
        <v>329</v>
      </c>
      <c r="S132" s="334">
        <v>2019</v>
      </c>
      <c r="T132" s="7"/>
      <c r="V132" s="280"/>
    </row>
    <row r="133" spans="1:22" s="8" customFormat="1" ht="110.25" x14ac:dyDescent="0.25">
      <c r="A133" s="6" t="s">
        <v>620</v>
      </c>
      <c r="B133" s="17" t="s">
        <v>688</v>
      </c>
      <c r="C133" s="17" t="s">
        <v>415</v>
      </c>
      <c r="D133" s="17" t="s">
        <v>384</v>
      </c>
      <c r="E133" s="17" t="s">
        <v>389</v>
      </c>
      <c r="F133" s="15" t="s">
        <v>259</v>
      </c>
      <c r="G133" s="15" t="s">
        <v>133</v>
      </c>
      <c r="H133" s="15"/>
      <c r="I133" s="15"/>
      <c r="J133" s="335">
        <v>2501610</v>
      </c>
      <c r="K133" s="162">
        <v>574404.79</v>
      </c>
      <c r="L133" s="162">
        <v>0</v>
      </c>
      <c r="M133" s="162">
        <v>574404.79</v>
      </c>
      <c r="N133" s="162">
        <v>0</v>
      </c>
      <c r="O133" s="162">
        <v>1352800.42</v>
      </c>
      <c r="P133" s="284" t="s">
        <v>213</v>
      </c>
      <c r="Q133" s="284" t="s">
        <v>224</v>
      </c>
      <c r="R133" s="284" t="s">
        <v>442</v>
      </c>
      <c r="S133" s="316">
        <v>2019</v>
      </c>
      <c r="T133" s="7"/>
      <c r="U133" s="280"/>
    </row>
    <row r="134" spans="1:22" s="8" customFormat="1" ht="95.25" thickBot="1" x14ac:dyDescent="0.3">
      <c r="A134" s="6" t="s">
        <v>621</v>
      </c>
      <c r="B134" s="27" t="s">
        <v>447</v>
      </c>
      <c r="C134" s="27" t="s">
        <v>448</v>
      </c>
      <c r="D134" s="27" t="s">
        <v>384</v>
      </c>
      <c r="E134" s="27" t="s">
        <v>379</v>
      </c>
      <c r="F134" s="27" t="s">
        <v>429</v>
      </c>
      <c r="G134" s="336" t="s">
        <v>133</v>
      </c>
      <c r="H134" s="336"/>
      <c r="I134" s="336"/>
      <c r="J134" s="337">
        <v>3495103</v>
      </c>
      <c r="K134" s="337">
        <v>0</v>
      </c>
      <c r="L134" s="337">
        <v>0</v>
      </c>
      <c r="M134" s="337">
        <v>0</v>
      </c>
      <c r="N134" s="337">
        <v>1635359</v>
      </c>
      <c r="O134" s="337">
        <v>1859744</v>
      </c>
      <c r="P134" s="338" t="s">
        <v>213</v>
      </c>
      <c r="Q134" s="338" t="s">
        <v>195</v>
      </c>
      <c r="R134" s="338" t="s">
        <v>217</v>
      </c>
      <c r="S134" s="339">
        <v>2019</v>
      </c>
      <c r="T134" s="7"/>
      <c r="U134" s="280"/>
    </row>
    <row r="135" spans="1:22" s="8" customFormat="1" ht="78.75" x14ac:dyDescent="0.25">
      <c r="A135" s="102" t="s">
        <v>88</v>
      </c>
      <c r="B135" s="219" t="s">
        <v>89</v>
      </c>
      <c r="C135" s="103"/>
      <c r="D135" s="103"/>
      <c r="E135" s="103"/>
      <c r="F135" s="103"/>
      <c r="G135" s="103"/>
      <c r="H135" s="103"/>
      <c r="I135" s="103"/>
      <c r="J135" s="276"/>
      <c r="K135" s="276"/>
      <c r="L135" s="276"/>
      <c r="M135" s="276"/>
      <c r="N135" s="276"/>
      <c r="O135" s="276"/>
      <c r="P135" s="277"/>
      <c r="Q135" s="277"/>
      <c r="R135" s="277"/>
      <c r="S135" s="278"/>
      <c r="T135" s="7"/>
      <c r="U135" s="280"/>
    </row>
    <row r="136" spans="1:22" s="8" customFormat="1" ht="99" customHeight="1" x14ac:dyDescent="0.25">
      <c r="A136" s="6" t="s">
        <v>622</v>
      </c>
      <c r="B136" s="17" t="s">
        <v>557</v>
      </c>
      <c r="C136" s="17" t="s">
        <v>131</v>
      </c>
      <c r="D136" s="17" t="s">
        <v>384</v>
      </c>
      <c r="E136" s="17" t="s">
        <v>331</v>
      </c>
      <c r="F136" s="15" t="s">
        <v>260</v>
      </c>
      <c r="G136" s="15" t="s">
        <v>133</v>
      </c>
      <c r="H136" s="17"/>
      <c r="I136" s="17"/>
      <c r="J136" s="340">
        <v>250000</v>
      </c>
      <c r="K136" s="340">
        <v>37500</v>
      </c>
      <c r="L136" s="340">
        <v>0</v>
      </c>
      <c r="M136" s="340">
        <v>0</v>
      </c>
      <c r="N136" s="340">
        <v>0</v>
      </c>
      <c r="O136" s="340">
        <v>212500</v>
      </c>
      <c r="P136" s="166" t="s">
        <v>203</v>
      </c>
      <c r="Q136" s="166" t="s">
        <v>329</v>
      </c>
      <c r="R136" s="166" t="s">
        <v>445</v>
      </c>
      <c r="S136" s="167" t="s">
        <v>556</v>
      </c>
      <c r="T136" s="7"/>
      <c r="U136" s="280"/>
      <c r="V136" s="280"/>
    </row>
    <row r="137" spans="1:22" s="8" customFormat="1" ht="63" x14ac:dyDescent="0.25">
      <c r="A137" s="6" t="s">
        <v>623</v>
      </c>
      <c r="B137" s="17" t="s">
        <v>763</v>
      </c>
      <c r="C137" s="17" t="s">
        <v>131</v>
      </c>
      <c r="D137" s="17" t="s">
        <v>384</v>
      </c>
      <c r="E137" s="17" t="s">
        <v>331</v>
      </c>
      <c r="F137" s="15" t="s">
        <v>260</v>
      </c>
      <c r="G137" s="15" t="s">
        <v>133</v>
      </c>
      <c r="H137" s="17"/>
      <c r="I137" s="17"/>
      <c r="J137" s="340">
        <v>288010</v>
      </c>
      <c r="K137" s="340">
        <v>43202</v>
      </c>
      <c r="L137" s="340">
        <v>0</v>
      </c>
      <c r="M137" s="340">
        <v>0</v>
      </c>
      <c r="N137" s="340">
        <v>0</v>
      </c>
      <c r="O137" s="340">
        <v>244808</v>
      </c>
      <c r="P137" s="166" t="s">
        <v>507</v>
      </c>
      <c r="Q137" s="166" t="s">
        <v>223</v>
      </c>
      <c r="R137" s="166" t="s">
        <v>558</v>
      </c>
      <c r="S137" s="167" t="s">
        <v>741</v>
      </c>
      <c r="T137" s="7"/>
      <c r="U137" s="280"/>
      <c r="V137" s="280"/>
    </row>
    <row r="138" spans="1:22" s="8" customFormat="1" ht="94.5" x14ac:dyDescent="0.25">
      <c r="A138" s="6" t="s">
        <v>624</v>
      </c>
      <c r="B138" s="17" t="s">
        <v>465</v>
      </c>
      <c r="C138" s="17" t="s">
        <v>460</v>
      </c>
      <c r="D138" s="17" t="s">
        <v>384</v>
      </c>
      <c r="E138" s="17" t="s">
        <v>332</v>
      </c>
      <c r="F138" s="17" t="s">
        <v>430</v>
      </c>
      <c r="G138" s="17" t="s">
        <v>133</v>
      </c>
      <c r="H138" s="17"/>
      <c r="I138" s="17"/>
      <c r="J138" s="340">
        <v>331407.67</v>
      </c>
      <c r="K138" s="340">
        <v>49711.15</v>
      </c>
      <c r="L138" s="340">
        <v>0</v>
      </c>
      <c r="M138" s="340">
        <v>0</v>
      </c>
      <c r="N138" s="340">
        <v>0</v>
      </c>
      <c r="O138" s="341">
        <v>281696.52</v>
      </c>
      <c r="P138" s="166" t="s">
        <v>203</v>
      </c>
      <c r="Q138" s="166" t="s">
        <v>195</v>
      </c>
      <c r="R138" s="166" t="s">
        <v>217</v>
      </c>
      <c r="S138" s="167" t="s">
        <v>556</v>
      </c>
      <c r="T138" s="7"/>
      <c r="U138" s="342"/>
    </row>
    <row r="139" spans="1:22" s="8" customFormat="1" ht="78.75" x14ac:dyDescent="0.25">
      <c r="A139" s="6" t="s">
        <v>625</v>
      </c>
      <c r="B139" s="343" t="s">
        <v>764</v>
      </c>
      <c r="C139" s="46" t="s">
        <v>158</v>
      </c>
      <c r="D139" s="46" t="s">
        <v>384</v>
      </c>
      <c r="E139" s="46" t="s">
        <v>165</v>
      </c>
      <c r="F139" s="41" t="s">
        <v>260</v>
      </c>
      <c r="G139" s="48" t="s">
        <v>133</v>
      </c>
      <c r="H139" s="48" t="s">
        <v>109</v>
      </c>
      <c r="I139" s="48"/>
      <c r="J139" s="162">
        <v>626275.44999999995</v>
      </c>
      <c r="K139" s="162">
        <v>93941.31</v>
      </c>
      <c r="L139" s="162">
        <v>0</v>
      </c>
      <c r="M139" s="162">
        <v>0</v>
      </c>
      <c r="N139" s="162">
        <v>0</v>
      </c>
      <c r="O139" s="162">
        <v>532334.14</v>
      </c>
      <c r="P139" s="163" t="s">
        <v>507</v>
      </c>
      <c r="Q139" s="163" t="s">
        <v>223</v>
      </c>
      <c r="R139" s="163" t="s">
        <v>558</v>
      </c>
      <c r="S139" s="163">
        <v>2021</v>
      </c>
      <c r="T139" s="7"/>
      <c r="U139" s="51"/>
    </row>
    <row r="140" spans="1:22" s="8" customFormat="1" ht="94.5" x14ac:dyDescent="0.25">
      <c r="A140" s="6" t="s">
        <v>626</v>
      </c>
      <c r="B140" s="33" t="s">
        <v>765</v>
      </c>
      <c r="C140" s="317" t="s">
        <v>421</v>
      </c>
      <c r="D140" s="317" t="s">
        <v>384</v>
      </c>
      <c r="E140" s="317" t="s">
        <v>153</v>
      </c>
      <c r="F140" s="317" t="s">
        <v>430</v>
      </c>
      <c r="G140" s="317" t="s">
        <v>133</v>
      </c>
      <c r="H140" s="52"/>
      <c r="I140" s="52"/>
      <c r="J140" s="344">
        <v>298180.40999999997</v>
      </c>
      <c r="K140" s="344">
        <v>44727.06</v>
      </c>
      <c r="L140" s="344">
        <v>0</v>
      </c>
      <c r="M140" s="344">
        <v>0</v>
      </c>
      <c r="N140" s="344">
        <v>0</v>
      </c>
      <c r="O140" s="344">
        <v>253453.35</v>
      </c>
      <c r="P140" s="321" t="s">
        <v>203</v>
      </c>
      <c r="Q140" s="321" t="s">
        <v>442</v>
      </c>
      <c r="R140" s="321" t="s">
        <v>210</v>
      </c>
      <c r="S140" s="345">
        <v>2018</v>
      </c>
      <c r="T140" s="7"/>
      <c r="U140" s="51"/>
    </row>
    <row r="141" spans="1:22" s="8" customFormat="1" ht="94.5" x14ac:dyDescent="0.25">
      <c r="A141" s="6" t="s">
        <v>627</v>
      </c>
      <c r="B141" s="33" t="s">
        <v>766</v>
      </c>
      <c r="C141" s="317" t="s">
        <v>421</v>
      </c>
      <c r="D141" s="317" t="s">
        <v>384</v>
      </c>
      <c r="E141" s="317" t="s">
        <v>153</v>
      </c>
      <c r="F141" s="317" t="s">
        <v>430</v>
      </c>
      <c r="G141" s="317" t="s">
        <v>133</v>
      </c>
      <c r="H141" s="317"/>
      <c r="I141" s="317"/>
      <c r="J141" s="346">
        <v>364299.44</v>
      </c>
      <c r="K141" s="346">
        <v>54644.92</v>
      </c>
      <c r="L141" s="346">
        <v>0</v>
      </c>
      <c r="M141" s="346">
        <v>0</v>
      </c>
      <c r="N141" s="346">
        <v>0</v>
      </c>
      <c r="O141" s="346">
        <v>309654.52</v>
      </c>
      <c r="P141" s="321" t="s">
        <v>507</v>
      </c>
      <c r="Q141" s="321" t="s">
        <v>223</v>
      </c>
      <c r="R141" s="321" t="s">
        <v>558</v>
      </c>
      <c r="S141" s="345">
        <v>2021</v>
      </c>
      <c r="T141" s="7"/>
      <c r="U141" s="342"/>
    </row>
    <row r="142" spans="1:22" s="8" customFormat="1" ht="108.75" customHeight="1" x14ac:dyDescent="0.25">
      <c r="A142" s="6" t="s">
        <v>628</v>
      </c>
      <c r="B142" s="17" t="s">
        <v>767</v>
      </c>
      <c r="C142" s="17" t="s">
        <v>391</v>
      </c>
      <c r="D142" s="17" t="s">
        <v>384</v>
      </c>
      <c r="E142" s="17" t="s">
        <v>389</v>
      </c>
      <c r="F142" s="15" t="s">
        <v>260</v>
      </c>
      <c r="G142" s="15" t="s">
        <v>133</v>
      </c>
      <c r="H142" s="15"/>
      <c r="I142" s="15"/>
      <c r="J142" s="272">
        <v>420548.77</v>
      </c>
      <c r="K142" s="272">
        <v>63082.31</v>
      </c>
      <c r="L142" s="272">
        <v>0</v>
      </c>
      <c r="M142" s="272">
        <v>0</v>
      </c>
      <c r="N142" s="272">
        <v>0</v>
      </c>
      <c r="O142" s="272">
        <v>357466.46</v>
      </c>
      <c r="P142" s="166" t="s">
        <v>203</v>
      </c>
      <c r="Q142" s="166" t="s">
        <v>329</v>
      </c>
      <c r="R142" s="166" t="s">
        <v>445</v>
      </c>
      <c r="S142" s="164" t="s">
        <v>553</v>
      </c>
      <c r="T142" s="7"/>
    </row>
    <row r="143" spans="1:22" s="8" customFormat="1" ht="126" x14ac:dyDescent="0.25">
      <c r="A143" s="6" t="s">
        <v>629</v>
      </c>
      <c r="B143" s="17" t="s">
        <v>768</v>
      </c>
      <c r="C143" s="17" t="s">
        <v>391</v>
      </c>
      <c r="D143" s="17" t="s">
        <v>384</v>
      </c>
      <c r="E143" s="17" t="s">
        <v>389</v>
      </c>
      <c r="F143" s="15" t="s">
        <v>260</v>
      </c>
      <c r="G143" s="15" t="s">
        <v>133</v>
      </c>
      <c r="H143" s="15"/>
      <c r="I143" s="15"/>
      <c r="J143" s="272">
        <v>82352.94</v>
      </c>
      <c r="K143" s="272">
        <v>12352.94</v>
      </c>
      <c r="L143" s="272">
        <v>0</v>
      </c>
      <c r="M143" s="272">
        <v>0</v>
      </c>
      <c r="N143" s="272">
        <v>0</v>
      </c>
      <c r="O143" s="272">
        <v>70000</v>
      </c>
      <c r="P143" s="166" t="s">
        <v>507</v>
      </c>
      <c r="Q143" s="166" t="s">
        <v>223</v>
      </c>
      <c r="R143" s="166" t="s">
        <v>222</v>
      </c>
      <c r="S143" s="167" t="s">
        <v>550</v>
      </c>
      <c r="T143" s="7"/>
    </row>
    <row r="144" spans="1:22" s="8" customFormat="1" ht="94.5" x14ac:dyDescent="0.25">
      <c r="A144" s="6" t="s">
        <v>630</v>
      </c>
      <c r="B144" s="5" t="s">
        <v>769</v>
      </c>
      <c r="C144" s="17" t="s">
        <v>377</v>
      </c>
      <c r="D144" s="17" t="s">
        <v>384</v>
      </c>
      <c r="E144" s="17" t="s">
        <v>379</v>
      </c>
      <c r="F144" s="17" t="s">
        <v>430</v>
      </c>
      <c r="G144" s="17" t="s">
        <v>133</v>
      </c>
      <c r="H144" s="17"/>
      <c r="I144" s="17"/>
      <c r="J144" s="340">
        <v>342647</v>
      </c>
      <c r="K144" s="340">
        <v>51397.05</v>
      </c>
      <c r="L144" s="340">
        <v>0</v>
      </c>
      <c r="M144" s="340">
        <v>0</v>
      </c>
      <c r="N144" s="340">
        <v>0</v>
      </c>
      <c r="O144" s="340">
        <v>291249.95</v>
      </c>
      <c r="P144" s="166" t="s">
        <v>203</v>
      </c>
      <c r="Q144" s="166" t="s">
        <v>195</v>
      </c>
      <c r="R144" s="166" t="s">
        <v>329</v>
      </c>
      <c r="S144" s="167" t="s">
        <v>556</v>
      </c>
      <c r="T144" s="7"/>
    </row>
    <row r="145" spans="1:22" s="8" customFormat="1" ht="94.5" x14ac:dyDescent="0.25">
      <c r="A145" s="6" t="s">
        <v>770</v>
      </c>
      <c r="B145" s="17" t="s">
        <v>771</v>
      </c>
      <c r="C145" s="17" t="s">
        <v>377</v>
      </c>
      <c r="D145" s="17" t="s">
        <v>384</v>
      </c>
      <c r="E145" s="17" t="s">
        <v>379</v>
      </c>
      <c r="F145" s="17" t="s">
        <v>430</v>
      </c>
      <c r="G145" s="17" t="s">
        <v>133</v>
      </c>
      <c r="H145" s="17"/>
      <c r="I145" s="17"/>
      <c r="J145" s="340">
        <v>217359.15</v>
      </c>
      <c r="K145" s="340">
        <v>32603.87</v>
      </c>
      <c r="L145" s="340">
        <v>0</v>
      </c>
      <c r="M145" s="340">
        <v>0</v>
      </c>
      <c r="N145" s="340">
        <v>0</v>
      </c>
      <c r="O145" s="340">
        <v>184755.28</v>
      </c>
      <c r="P145" s="166" t="s">
        <v>507</v>
      </c>
      <c r="Q145" s="166" t="s">
        <v>223</v>
      </c>
      <c r="R145" s="166" t="s">
        <v>222</v>
      </c>
      <c r="S145" s="167" t="s">
        <v>550</v>
      </c>
      <c r="T145" s="7"/>
      <c r="U145" s="274"/>
    </row>
    <row r="146" spans="1:22" s="8" customFormat="1" ht="63" x14ac:dyDescent="0.25">
      <c r="A146" s="102" t="s">
        <v>90</v>
      </c>
      <c r="B146" s="219" t="s">
        <v>91</v>
      </c>
      <c r="C146" s="103"/>
      <c r="D146" s="103"/>
      <c r="E146" s="103"/>
      <c r="F146" s="103"/>
      <c r="G146" s="103"/>
      <c r="H146" s="103"/>
      <c r="I146" s="103"/>
      <c r="J146" s="276"/>
      <c r="K146" s="276"/>
      <c r="L146" s="276"/>
      <c r="M146" s="276"/>
      <c r="N146" s="276"/>
      <c r="O146" s="276"/>
      <c r="P146" s="277"/>
      <c r="Q146" s="277"/>
      <c r="R146" s="277"/>
      <c r="S146" s="278"/>
      <c r="T146" s="7"/>
    </row>
    <row r="147" spans="1:22" s="8" customFormat="1" ht="63" x14ac:dyDescent="0.25">
      <c r="A147" s="6" t="s">
        <v>92</v>
      </c>
      <c r="B147" s="34" t="s">
        <v>503</v>
      </c>
      <c r="C147" s="46" t="s">
        <v>158</v>
      </c>
      <c r="D147" s="46" t="s">
        <v>148</v>
      </c>
      <c r="E147" s="46" t="s">
        <v>165</v>
      </c>
      <c r="F147" s="48" t="s">
        <v>504</v>
      </c>
      <c r="G147" s="48" t="s">
        <v>491</v>
      </c>
      <c r="H147" s="48" t="s">
        <v>109</v>
      </c>
      <c r="I147" s="48"/>
      <c r="J147" s="162">
        <f t="array" ref="J147">SUM(ROUND(K147:O147,2))</f>
        <v>115295</v>
      </c>
      <c r="K147" s="173">
        <v>17294</v>
      </c>
      <c r="L147" s="173"/>
      <c r="M147" s="173"/>
      <c r="N147" s="173"/>
      <c r="O147" s="173">
        <v>98001</v>
      </c>
      <c r="P147" s="163" t="s">
        <v>205</v>
      </c>
      <c r="Q147" s="163" t="s">
        <v>213</v>
      </c>
      <c r="R147" s="163" t="s">
        <v>194</v>
      </c>
      <c r="S147" s="170">
        <v>2017</v>
      </c>
      <c r="T147" s="7"/>
    </row>
    <row r="148" spans="1:22" s="8" customFormat="1" ht="78.75" x14ac:dyDescent="0.25">
      <c r="A148" s="6" t="s">
        <v>600</v>
      </c>
      <c r="B148" s="34" t="s">
        <v>505</v>
      </c>
      <c r="C148" s="46" t="s">
        <v>158</v>
      </c>
      <c r="D148" s="46" t="s">
        <v>148</v>
      </c>
      <c r="E148" s="46" t="s">
        <v>165</v>
      </c>
      <c r="F148" s="48" t="s">
        <v>506</v>
      </c>
      <c r="G148" s="48" t="s">
        <v>133</v>
      </c>
      <c r="H148" s="48" t="s">
        <v>109</v>
      </c>
      <c r="I148" s="48"/>
      <c r="J148" s="162">
        <f t="array" ref="J148">SUM(ROUND(K148:O148,2))</f>
        <v>579240</v>
      </c>
      <c r="K148" s="173">
        <v>86886</v>
      </c>
      <c r="L148" s="173"/>
      <c r="M148" s="173"/>
      <c r="N148" s="173"/>
      <c r="O148" s="173">
        <v>492354</v>
      </c>
      <c r="P148" s="163" t="s">
        <v>219</v>
      </c>
      <c r="Q148" s="163" t="s">
        <v>208</v>
      </c>
      <c r="R148" s="163" t="s">
        <v>507</v>
      </c>
      <c r="S148" s="170">
        <v>2020</v>
      </c>
      <c r="T148" s="7"/>
      <c r="U148" s="280"/>
    </row>
    <row r="149" spans="1:22" s="8" customFormat="1" ht="63" x14ac:dyDescent="0.25">
      <c r="A149" s="102" t="s">
        <v>93</v>
      </c>
      <c r="B149" s="219" t="s">
        <v>94</v>
      </c>
      <c r="C149" s="103"/>
      <c r="D149" s="103"/>
      <c r="E149" s="103"/>
      <c r="F149" s="103"/>
      <c r="G149" s="103"/>
      <c r="H149" s="103"/>
      <c r="I149" s="103"/>
      <c r="J149" s="276"/>
      <c r="K149" s="276"/>
      <c r="L149" s="276"/>
      <c r="M149" s="276"/>
      <c r="N149" s="276"/>
      <c r="O149" s="276"/>
      <c r="P149" s="277"/>
      <c r="Q149" s="277"/>
      <c r="R149" s="277"/>
      <c r="S149" s="278"/>
      <c r="T149" s="7"/>
      <c r="U149" s="280"/>
    </row>
    <row r="150" spans="1:22" s="8" customFormat="1" ht="145.5" customHeight="1" x14ac:dyDescent="0.25">
      <c r="A150" s="6" t="s">
        <v>95</v>
      </c>
      <c r="B150" s="17" t="s">
        <v>559</v>
      </c>
      <c r="C150" s="17" t="s">
        <v>131</v>
      </c>
      <c r="D150" s="17" t="s">
        <v>381</v>
      </c>
      <c r="E150" s="17" t="s">
        <v>331</v>
      </c>
      <c r="F150" s="15" t="s">
        <v>560</v>
      </c>
      <c r="G150" s="15" t="s">
        <v>133</v>
      </c>
      <c r="H150" s="17" t="s">
        <v>109</v>
      </c>
      <c r="I150" s="17"/>
      <c r="J150" s="165">
        <v>940513</v>
      </c>
      <c r="K150" s="165">
        <v>141077</v>
      </c>
      <c r="L150" s="165">
        <v>0</v>
      </c>
      <c r="M150" s="165">
        <v>0</v>
      </c>
      <c r="N150" s="165">
        <v>0</v>
      </c>
      <c r="O150" s="165">
        <v>799436</v>
      </c>
      <c r="P150" s="166" t="s">
        <v>445</v>
      </c>
      <c r="Q150" s="166" t="s">
        <v>207</v>
      </c>
      <c r="R150" s="166" t="s">
        <v>215</v>
      </c>
      <c r="S150" s="167" t="s">
        <v>554</v>
      </c>
      <c r="T150" s="7"/>
    </row>
    <row r="151" spans="1:22" s="8" customFormat="1" ht="87.75" customHeight="1" x14ac:dyDescent="0.25">
      <c r="A151" s="6" t="s">
        <v>393</v>
      </c>
      <c r="B151" s="17" t="s">
        <v>544</v>
      </c>
      <c r="C151" s="17" t="s">
        <v>460</v>
      </c>
      <c r="D151" s="17" t="s">
        <v>381</v>
      </c>
      <c r="E151" s="17" t="s">
        <v>332</v>
      </c>
      <c r="F151" s="17" t="s">
        <v>382</v>
      </c>
      <c r="G151" s="17" t="s">
        <v>133</v>
      </c>
      <c r="H151" s="17" t="s">
        <v>109</v>
      </c>
      <c r="I151" s="17"/>
      <c r="J151" s="165">
        <v>313504.42</v>
      </c>
      <c r="K151" s="165">
        <v>47025.67</v>
      </c>
      <c r="L151" s="165">
        <v>0</v>
      </c>
      <c r="M151" s="165">
        <v>0</v>
      </c>
      <c r="N151" s="165">
        <v>0</v>
      </c>
      <c r="O151" s="165">
        <v>266478.75</v>
      </c>
      <c r="P151" s="168" t="s">
        <v>854</v>
      </c>
      <c r="Q151" s="166" t="s">
        <v>207</v>
      </c>
      <c r="R151" s="166" t="s">
        <v>215</v>
      </c>
      <c r="S151" s="167" t="s">
        <v>554</v>
      </c>
      <c r="T151" s="7"/>
    </row>
    <row r="152" spans="1:22" s="8" customFormat="1" ht="67.5" customHeight="1" x14ac:dyDescent="0.25">
      <c r="A152" s="6" t="s">
        <v>601</v>
      </c>
      <c r="B152" s="46" t="s">
        <v>886</v>
      </c>
      <c r="C152" s="46" t="s">
        <v>158</v>
      </c>
      <c r="D152" s="46" t="s">
        <v>148</v>
      </c>
      <c r="E152" s="46" t="s">
        <v>165</v>
      </c>
      <c r="F152" s="48" t="s">
        <v>288</v>
      </c>
      <c r="G152" s="48" t="s">
        <v>491</v>
      </c>
      <c r="H152" s="48" t="s">
        <v>109</v>
      </c>
      <c r="I152" s="48"/>
      <c r="J152" s="162">
        <v>2262823.5299999998</v>
      </c>
      <c r="K152" s="173">
        <v>339423.53</v>
      </c>
      <c r="L152" s="162">
        <v>0</v>
      </c>
      <c r="M152" s="162">
        <v>0</v>
      </c>
      <c r="N152" s="162">
        <v>0</v>
      </c>
      <c r="O152" s="173">
        <v>1923400</v>
      </c>
      <c r="P152" s="163" t="s">
        <v>445</v>
      </c>
      <c r="Q152" s="163" t="s">
        <v>464</v>
      </c>
      <c r="R152" s="163" t="s">
        <v>220</v>
      </c>
      <c r="S152" s="170">
        <v>2019</v>
      </c>
      <c r="T152" s="7"/>
      <c r="U152" s="280"/>
      <c r="V152" s="280"/>
    </row>
    <row r="153" spans="1:22" s="8" customFormat="1" ht="94.5" x14ac:dyDescent="0.25">
      <c r="A153" s="102" t="s">
        <v>96</v>
      </c>
      <c r="B153" s="219" t="s">
        <v>97</v>
      </c>
      <c r="C153" s="219"/>
      <c r="D153" s="219"/>
      <c r="E153" s="219"/>
      <c r="F153" s="103"/>
      <c r="G153" s="103"/>
      <c r="H153" s="103"/>
      <c r="I153" s="103"/>
      <c r="J153" s="276"/>
      <c r="K153" s="276"/>
      <c r="L153" s="276"/>
      <c r="M153" s="276"/>
      <c r="N153" s="276"/>
      <c r="O153" s="276"/>
      <c r="P153" s="277"/>
      <c r="Q153" s="277"/>
      <c r="R153" s="277"/>
      <c r="S153" s="278"/>
      <c r="T153" s="7"/>
    </row>
    <row r="154" spans="1:22" s="8" customFormat="1" ht="15.75" x14ac:dyDescent="0.25">
      <c r="A154" s="6" t="s">
        <v>98</v>
      </c>
      <c r="B154" s="15"/>
      <c r="C154" s="15"/>
      <c r="D154" s="15"/>
      <c r="E154" s="15"/>
      <c r="F154" s="15"/>
      <c r="G154" s="15"/>
      <c r="H154" s="15"/>
      <c r="I154" s="15"/>
      <c r="J154" s="162"/>
      <c r="K154" s="162"/>
      <c r="L154" s="162"/>
      <c r="M154" s="162"/>
      <c r="N154" s="162"/>
      <c r="O154" s="162"/>
      <c r="P154" s="303"/>
      <c r="Q154" s="303"/>
      <c r="R154" s="303"/>
      <c r="S154" s="172"/>
      <c r="T154" s="7"/>
    </row>
    <row r="155" spans="1:22" s="8" customFormat="1" ht="15.75" x14ac:dyDescent="0.25">
      <c r="A155" s="6"/>
      <c r="B155" s="15"/>
      <c r="C155" s="15"/>
      <c r="D155" s="15"/>
      <c r="E155" s="15"/>
      <c r="F155" s="15"/>
      <c r="G155" s="15"/>
      <c r="H155" s="15"/>
      <c r="I155" s="15"/>
      <c r="J155" s="162"/>
      <c r="K155" s="162"/>
      <c r="L155" s="162"/>
      <c r="M155" s="162"/>
      <c r="N155" s="162"/>
      <c r="O155" s="162"/>
      <c r="P155" s="303"/>
      <c r="Q155" s="303"/>
      <c r="R155" s="303"/>
      <c r="S155" s="172"/>
      <c r="T155" s="7"/>
      <c r="U155" s="280"/>
    </row>
    <row r="156" spans="1:22" s="8" customFormat="1" ht="78.75" x14ac:dyDescent="0.25">
      <c r="A156" s="102" t="s">
        <v>99</v>
      </c>
      <c r="B156" s="219" t="s">
        <v>100</v>
      </c>
      <c r="C156" s="103"/>
      <c r="D156" s="103"/>
      <c r="E156" s="103"/>
      <c r="F156" s="103"/>
      <c r="G156" s="103"/>
      <c r="H156" s="103"/>
      <c r="I156" s="103"/>
      <c r="J156" s="276"/>
      <c r="K156" s="276"/>
      <c r="L156" s="276"/>
      <c r="M156" s="276"/>
      <c r="N156" s="276"/>
      <c r="O156" s="276"/>
      <c r="P156" s="277"/>
      <c r="Q156" s="277"/>
      <c r="R156" s="277"/>
      <c r="S156" s="278"/>
      <c r="T156" s="7"/>
      <c r="U156" s="280"/>
    </row>
    <row r="157" spans="1:22" s="8" customFormat="1" ht="147.75" customHeight="1" x14ac:dyDescent="0.25">
      <c r="A157" s="6" t="s">
        <v>101</v>
      </c>
      <c r="B157" s="2" t="s">
        <v>823</v>
      </c>
      <c r="C157" s="17" t="s">
        <v>131</v>
      </c>
      <c r="D157" s="17" t="s">
        <v>148</v>
      </c>
      <c r="E157" s="17" t="s">
        <v>331</v>
      </c>
      <c r="F157" s="15" t="s">
        <v>275</v>
      </c>
      <c r="G157" s="15" t="s">
        <v>133</v>
      </c>
      <c r="H157" s="17" t="s">
        <v>109</v>
      </c>
      <c r="I157" s="17"/>
      <c r="J157" s="165">
        <v>156000</v>
      </c>
      <c r="K157" s="165">
        <v>84986</v>
      </c>
      <c r="L157" s="165">
        <v>0</v>
      </c>
      <c r="M157" s="165">
        <v>0</v>
      </c>
      <c r="N157" s="165">
        <v>0</v>
      </c>
      <c r="O157" s="165">
        <v>71014</v>
      </c>
      <c r="P157" s="166" t="s">
        <v>195</v>
      </c>
      <c r="Q157" s="166" t="s">
        <v>210</v>
      </c>
      <c r="R157" s="166" t="s">
        <v>211</v>
      </c>
      <c r="S157" s="167" t="s">
        <v>553</v>
      </c>
      <c r="T157" s="7"/>
      <c r="U157" s="280"/>
    </row>
    <row r="158" spans="1:22" s="8" customFormat="1" ht="94.5" x14ac:dyDescent="0.25">
      <c r="A158" s="6" t="s">
        <v>392</v>
      </c>
      <c r="B158" s="347" t="s">
        <v>824</v>
      </c>
      <c r="C158" s="17" t="s">
        <v>460</v>
      </c>
      <c r="D158" s="17" t="s">
        <v>381</v>
      </c>
      <c r="E158" s="17" t="s">
        <v>332</v>
      </c>
      <c r="F158" s="17" t="s">
        <v>545</v>
      </c>
      <c r="G158" s="17" t="s">
        <v>133</v>
      </c>
      <c r="H158" s="17" t="s">
        <v>109</v>
      </c>
      <c r="I158" s="17"/>
      <c r="J158" s="165">
        <v>62494.15</v>
      </c>
      <c r="K158" s="165">
        <v>9374.15</v>
      </c>
      <c r="L158" s="165">
        <v>0</v>
      </c>
      <c r="M158" s="165">
        <v>0</v>
      </c>
      <c r="N158" s="165">
        <v>0</v>
      </c>
      <c r="O158" s="165">
        <v>53120</v>
      </c>
      <c r="P158" s="303" t="s">
        <v>195</v>
      </c>
      <c r="Q158" s="163" t="s">
        <v>463</v>
      </c>
      <c r="R158" s="163" t="s">
        <v>199</v>
      </c>
      <c r="S158" s="164" t="s">
        <v>553</v>
      </c>
      <c r="T158" s="7"/>
      <c r="U158" s="280"/>
    </row>
    <row r="159" spans="1:22" s="8" customFormat="1" ht="141.75" x14ac:dyDescent="0.25">
      <c r="A159" s="6" t="s">
        <v>602</v>
      </c>
      <c r="B159" s="46" t="s">
        <v>825</v>
      </c>
      <c r="C159" s="46" t="s">
        <v>158</v>
      </c>
      <c r="D159" s="46" t="s">
        <v>148</v>
      </c>
      <c r="E159" s="46" t="s">
        <v>165</v>
      </c>
      <c r="F159" s="48" t="s">
        <v>275</v>
      </c>
      <c r="G159" s="48" t="s">
        <v>133</v>
      </c>
      <c r="H159" s="48" t="s">
        <v>109</v>
      </c>
      <c r="I159" s="48"/>
      <c r="J159" s="162">
        <f t="array" ref="J159">SUM(ROUND(K159:O159,2))</f>
        <v>323580.24</v>
      </c>
      <c r="K159" s="173">
        <v>48537</v>
      </c>
      <c r="L159" s="162">
        <v>0</v>
      </c>
      <c r="M159" s="162">
        <v>0</v>
      </c>
      <c r="N159" s="162">
        <v>0</v>
      </c>
      <c r="O159" s="173">
        <v>275043.24</v>
      </c>
      <c r="P159" s="163" t="s">
        <v>195</v>
      </c>
      <c r="Q159" s="163" t="s">
        <v>463</v>
      </c>
      <c r="R159" s="163" t="s">
        <v>199</v>
      </c>
      <c r="S159" s="170">
        <v>2019</v>
      </c>
      <c r="T159" s="7"/>
      <c r="U159" s="280"/>
    </row>
    <row r="160" spans="1:22" s="8" customFormat="1" ht="100.5" customHeight="1" x14ac:dyDescent="0.25">
      <c r="A160" s="6" t="s">
        <v>603</v>
      </c>
      <c r="B160" s="17" t="s">
        <v>878</v>
      </c>
      <c r="C160" s="17" t="s">
        <v>391</v>
      </c>
      <c r="D160" s="17" t="s">
        <v>381</v>
      </c>
      <c r="E160" s="17" t="s">
        <v>389</v>
      </c>
      <c r="F160" s="15" t="s">
        <v>275</v>
      </c>
      <c r="G160" s="15" t="s">
        <v>133</v>
      </c>
      <c r="H160" s="15" t="s">
        <v>109</v>
      </c>
      <c r="I160" s="15"/>
      <c r="J160" s="162">
        <v>76152</v>
      </c>
      <c r="K160" s="162">
        <v>11423.05</v>
      </c>
      <c r="L160" s="162">
        <v>0</v>
      </c>
      <c r="M160" s="162">
        <v>0</v>
      </c>
      <c r="N160" s="162">
        <v>0</v>
      </c>
      <c r="O160" s="162">
        <v>64728.95</v>
      </c>
      <c r="P160" s="171" t="s">
        <v>862</v>
      </c>
      <c r="Q160" s="193" t="s">
        <v>852</v>
      </c>
      <c r="R160" s="193" t="s">
        <v>879</v>
      </c>
      <c r="S160" s="172">
        <v>2018</v>
      </c>
      <c r="T160" s="7"/>
    </row>
    <row r="161" spans="1:21" s="8" customFormat="1" ht="63" customHeight="1" x14ac:dyDescent="0.25">
      <c r="A161" s="6" t="s">
        <v>604</v>
      </c>
      <c r="B161" s="17" t="s">
        <v>737</v>
      </c>
      <c r="C161" s="17" t="s">
        <v>377</v>
      </c>
      <c r="D161" s="17" t="s">
        <v>381</v>
      </c>
      <c r="E161" s="17" t="s">
        <v>379</v>
      </c>
      <c r="F161" s="15" t="s">
        <v>275</v>
      </c>
      <c r="G161" s="15" t="s">
        <v>133</v>
      </c>
      <c r="H161" s="15" t="s">
        <v>109</v>
      </c>
      <c r="I161" s="15"/>
      <c r="J161" s="162">
        <v>116210.28</v>
      </c>
      <c r="K161" s="162">
        <v>17431.55</v>
      </c>
      <c r="L161" s="162">
        <v>0</v>
      </c>
      <c r="M161" s="162">
        <v>0</v>
      </c>
      <c r="N161" s="162">
        <v>0</v>
      </c>
      <c r="O161" s="162">
        <v>98778.73</v>
      </c>
      <c r="P161" s="163" t="s">
        <v>463</v>
      </c>
      <c r="Q161" s="163" t="s">
        <v>464</v>
      </c>
      <c r="R161" s="163" t="s">
        <v>220</v>
      </c>
      <c r="S161" s="164">
        <v>2020</v>
      </c>
      <c r="T161" s="7"/>
      <c r="U161" s="280"/>
    </row>
    <row r="162" spans="1:21" s="8" customFormat="1" ht="81.75" customHeight="1" x14ac:dyDescent="0.25">
      <c r="A162" s="1" t="s">
        <v>826</v>
      </c>
      <c r="B162" s="229" t="s">
        <v>827</v>
      </c>
      <c r="C162" s="17" t="s">
        <v>421</v>
      </c>
      <c r="D162" s="17" t="s">
        <v>381</v>
      </c>
      <c r="E162" s="17" t="s">
        <v>153</v>
      </c>
      <c r="F162" s="15" t="s">
        <v>275</v>
      </c>
      <c r="G162" s="15" t="s">
        <v>133</v>
      </c>
      <c r="H162" s="15"/>
      <c r="I162" s="15"/>
      <c r="J162" s="162">
        <v>117292.06</v>
      </c>
      <c r="K162" s="162">
        <v>17593.810000000001</v>
      </c>
      <c r="L162" s="162">
        <v>0</v>
      </c>
      <c r="M162" s="162">
        <v>0</v>
      </c>
      <c r="N162" s="162">
        <v>0</v>
      </c>
      <c r="O162" s="162">
        <v>99698.25</v>
      </c>
      <c r="P162" s="303" t="s">
        <v>210</v>
      </c>
      <c r="Q162" s="303" t="s">
        <v>199</v>
      </c>
      <c r="R162" s="303" t="s">
        <v>219</v>
      </c>
      <c r="S162" s="303">
        <v>2020</v>
      </c>
      <c r="T162" s="7"/>
      <c r="U162" s="280"/>
    </row>
    <row r="163" spans="1:21" s="8" customFormat="1" ht="63" x14ac:dyDescent="0.25">
      <c r="A163" s="102" t="s">
        <v>102</v>
      </c>
      <c r="B163" s="219" t="s">
        <v>103</v>
      </c>
      <c r="C163" s="103"/>
      <c r="D163" s="103"/>
      <c r="E163" s="103"/>
      <c r="F163" s="103"/>
      <c r="G163" s="103"/>
      <c r="H163" s="103"/>
      <c r="I163" s="103"/>
      <c r="J163" s="276"/>
      <c r="K163" s="276"/>
      <c r="L163" s="276"/>
      <c r="M163" s="276"/>
      <c r="N163" s="276"/>
      <c r="O163" s="276"/>
      <c r="P163" s="277"/>
      <c r="Q163" s="277"/>
      <c r="R163" s="277"/>
      <c r="S163" s="278"/>
      <c r="T163" s="7"/>
    </row>
    <row r="164" spans="1:21" s="8" customFormat="1" ht="63" x14ac:dyDescent="0.25">
      <c r="A164" s="6" t="s">
        <v>104</v>
      </c>
      <c r="B164" s="34" t="s">
        <v>509</v>
      </c>
      <c r="C164" s="46" t="s">
        <v>158</v>
      </c>
      <c r="D164" s="46" t="s">
        <v>148</v>
      </c>
      <c r="E164" s="46" t="s">
        <v>165</v>
      </c>
      <c r="F164" s="48" t="s">
        <v>280</v>
      </c>
      <c r="G164" s="48" t="s">
        <v>491</v>
      </c>
      <c r="H164" s="48" t="s">
        <v>109</v>
      </c>
      <c r="I164" s="48"/>
      <c r="J164" s="162">
        <f t="array" ref="J164">SUM(ROUND(K164:O164,2))</f>
        <v>8688</v>
      </c>
      <c r="K164" s="173">
        <v>1303</v>
      </c>
      <c r="L164" s="162">
        <v>0</v>
      </c>
      <c r="M164" s="162">
        <v>0</v>
      </c>
      <c r="N164" s="162">
        <v>0</v>
      </c>
      <c r="O164" s="173">
        <v>7385</v>
      </c>
      <c r="P164" s="163" t="s">
        <v>196</v>
      </c>
      <c r="Q164" s="163" t="s">
        <v>442</v>
      </c>
      <c r="R164" s="163" t="s">
        <v>217</v>
      </c>
      <c r="S164" s="170">
        <v>2018</v>
      </c>
      <c r="T164" s="7"/>
    </row>
    <row r="165" spans="1:21" s="8" customFormat="1" ht="63" x14ac:dyDescent="0.25">
      <c r="A165" s="102" t="s">
        <v>105</v>
      </c>
      <c r="B165" s="219" t="s">
        <v>106</v>
      </c>
      <c r="C165" s="103"/>
      <c r="D165" s="103"/>
      <c r="E165" s="103"/>
      <c r="F165" s="103"/>
      <c r="G165" s="103"/>
      <c r="H165" s="103"/>
      <c r="I165" s="103"/>
      <c r="J165" s="276"/>
      <c r="K165" s="276"/>
      <c r="L165" s="276"/>
      <c r="M165" s="276"/>
      <c r="N165" s="276"/>
      <c r="O165" s="276"/>
      <c r="P165" s="277"/>
      <c r="Q165" s="277"/>
      <c r="R165" s="277"/>
      <c r="S165" s="278"/>
      <c r="T165" s="7"/>
    </row>
    <row r="166" spans="1:21" s="8" customFormat="1" ht="95.25" thickBot="1" x14ac:dyDescent="0.3">
      <c r="A166" s="53" t="s">
        <v>107</v>
      </c>
      <c r="B166" s="54" t="s">
        <v>510</v>
      </c>
      <c r="C166" s="54" t="s">
        <v>158</v>
      </c>
      <c r="D166" s="348" t="s">
        <v>384</v>
      </c>
      <c r="E166" s="348" t="s">
        <v>165</v>
      </c>
      <c r="F166" s="55" t="s">
        <v>281</v>
      </c>
      <c r="G166" s="55" t="s">
        <v>491</v>
      </c>
      <c r="H166" s="55" t="s">
        <v>109</v>
      </c>
      <c r="I166" s="55"/>
      <c r="J166" s="349">
        <f t="array" ref="J166">SUM(ROUND(K166:O166,2))</f>
        <v>1095106</v>
      </c>
      <c r="K166" s="350">
        <v>164266</v>
      </c>
      <c r="L166" s="349">
        <v>0</v>
      </c>
      <c r="M166" s="349">
        <v>0</v>
      </c>
      <c r="N166" s="349">
        <v>0</v>
      </c>
      <c r="O166" s="350">
        <v>930840</v>
      </c>
      <c r="P166" s="351" t="s">
        <v>212</v>
      </c>
      <c r="Q166" s="351" t="s">
        <v>193</v>
      </c>
      <c r="R166" s="351" t="s">
        <v>203</v>
      </c>
      <c r="S166" s="352">
        <v>2017</v>
      </c>
      <c r="T166" s="7"/>
    </row>
    <row r="167" spans="1:21" ht="15.75" x14ac:dyDescent="0.25">
      <c r="A167" s="194" t="s">
        <v>6</v>
      </c>
      <c r="B167" s="259"/>
      <c r="C167" s="259"/>
      <c r="D167" s="259"/>
      <c r="E167" s="259"/>
      <c r="F167" s="259"/>
      <c r="G167" s="259"/>
      <c r="H167" s="259"/>
      <c r="I167" s="259"/>
      <c r="J167" s="257"/>
      <c r="K167" s="257"/>
      <c r="L167" s="257"/>
      <c r="M167" s="257"/>
      <c r="N167" s="257"/>
      <c r="O167" s="257"/>
      <c r="P167" s="258"/>
      <c r="Q167" s="258"/>
      <c r="R167" s="258"/>
      <c r="S167" s="258"/>
      <c r="T167" s="7"/>
    </row>
    <row r="168" spans="1:21" ht="15.75" x14ac:dyDescent="0.25">
      <c r="A168" s="194" t="s">
        <v>7</v>
      </c>
      <c r="B168" s="259"/>
      <c r="C168" s="259"/>
      <c r="D168" s="259"/>
      <c r="E168" s="259"/>
      <c r="F168" s="259"/>
      <c r="G168" s="259"/>
      <c r="H168" s="259"/>
      <c r="I168" s="259"/>
      <c r="J168" s="257"/>
      <c r="K168" s="257"/>
      <c r="L168" s="257"/>
      <c r="M168" s="257"/>
      <c r="N168" s="257"/>
      <c r="O168" s="257"/>
      <c r="P168" s="258"/>
      <c r="Q168" s="258"/>
      <c r="R168" s="258"/>
      <c r="S168" s="258"/>
      <c r="T168" s="7"/>
    </row>
    <row r="169" spans="1:21" ht="15.75" x14ac:dyDescent="0.25">
      <c r="A169" s="194" t="s">
        <v>8</v>
      </c>
      <c r="B169" s="259"/>
      <c r="C169" s="259"/>
      <c r="D169" s="259"/>
      <c r="E169" s="259"/>
      <c r="F169" s="259"/>
      <c r="G169" s="259"/>
      <c r="H169" s="259"/>
      <c r="I169" s="259"/>
      <c r="J169" s="257"/>
      <c r="K169" s="257"/>
      <c r="L169" s="257"/>
      <c r="M169" s="257"/>
      <c r="N169" s="257"/>
      <c r="O169" s="257"/>
      <c r="P169" s="258"/>
      <c r="Q169" s="258"/>
      <c r="R169" s="258"/>
      <c r="S169" s="258"/>
      <c r="T169" s="7"/>
    </row>
    <row r="170" spans="1:21" ht="15.75" x14ac:dyDescent="0.25">
      <c r="A170" s="194"/>
      <c r="B170" s="259"/>
      <c r="C170" s="259"/>
      <c r="D170" s="259"/>
      <c r="E170" s="259"/>
      <c r="F170" s="259"/>
      <c r="G170" s="259"/>
      <c r="H170" s="259"/>
      <c r="I170" s="259"/>
      <c r="J170" s="257"/>
      <c r="K170" s="257"/>
      <c r="L170" s="257"/>
      <c r="M170" s="257"/>
      <c r="N170" s="257"/>
      <c r="O170" s="257"/>
      <c r="P170" s="258"/>
      <c r="Q170" s="258"/>
      <c r="R170" s="258"/>
      <c r="S170" s="258"/>
    </row>
    <row r="171" spans="1:21" ht="15.75" x14ac:dyDescent="0.25">
      <c r="A171" s="194"/>
      <c r="B171" s="259"/>
      <c r="C171" s="259"/>
      <c r="D171" s="259"/>
      <c r="E171" s="259"/>
      <c r="F171" s="259"/>
      <c r="G171" s="259"/>
      <c r="H171" s="259"/>
      <c r="I171" s="259"/>
      <c r="J171" s="257"/>
      <c r="K171" s="257"/>
      <c r="L171" s="257"/>
      <c r="M171" s="257"/>
      <c r="N171" s="257"/>
      <c r="O171" s="257"/>
      <c r="P171" s="258"/>
      <c r="Q171" s="258"/>
      <c r="R171" s="258"/>
      <c r="S171" s="258"/>
    </row>
  </sheetData>
  <autoFilter ref="D3:D171"/>
  <mergeCells count="3">
    <mergeCell ref="A5:I5"/>
    <mergeCell ref="J5:O5"/>
    <mergeCell ref="P5:S5"/>
  </mergeCells>
  <pageMargins left="0.25" right="0.25" top="0.75" bottom="0.75" header="0.3" footer="0.3"/>
  <pageSetup paperSize="256" scale="4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339"/>
  <sheetViews>
    <sheetView topLeftCell="A164" zoomScaleNormal="100" workbookViewId="0">
      <selection activeCell="A22" sqref="A22:XFD22"/>
    </sheetView>
  </sheetViews>
  <sheetFormatPr defaultRowHeight="15.75" x14ac:dyDescent="0.25"/>
  <cols>
    <col min="1" max="1" width="13.42578125" style="7" customWidth="1"/>
    <col min="2" max="2" width="18.7109375" style="7" customWidth="1"/>
    <col min="3" max="3" width="14.28515625" style="7" customWidth="1"/>
    <col min="4" max="4" width="14.85546875" style="7" customWidth="1"/>
    <col min="5" max="5" width="15.28515625" style="7" customWidth="1"/>
    <col min="6" max="6" width="20.5703125" style="7" customWidth="1"/>
    <col min="7" max="7" width="9.140625" style="7"/>
    <col min="8" max="8" width="9.140625" style="357"/>
    <col min="9" max="9" width="9.140625" style="7"/>
    <col min="10" max="10" width="11.28515625" style="385" customWidth="1"/>
    <col min="11" max="11" width="15.85546875" style="386" customWidth="1"/>
    <col min="12" max="12" width="10.42578125" style="19" customWidth="1"/>
    <col min="13" max="13" width="15.28515625" style="19" customWidth="1"/>
    <col min="14" max="14" width="11.28515625" style="385" customWidth="1"/>
    <col min="15" max="15" width="15.140625" style="386" customWidth="1"/>
    <col min="16" max="16" width="11.5703125" style="19" customWidth="1"/>
    <col min="17" max="17" width="13.7109375" style="19" customWidth="1"/>
    <col min="18" max="18" width="11.85546875" style="385" customWidth="1"/>
    <col min="19" max="19" width="15.7109375" style="386" customWidth="1"/>
    <col min="20" max="16384" width="9.140625" style="7"/>
  </cols>
  <sheetData>
    <row r="1" spans="1:20" x14ac:dyDescent="0.25">
      <c r="A1" s="356"/>
      <c r="I1" s="19"/>
      <c r="J1" s="19"/>
      <c r="K1" s="19"/>
      <c r="N1" s="19"/>
      <c r="O1" s="19"/>
      <c r="R1" s="19"/>
      <c r="S1" s="19"/>
      <c r="T1" s="19"/>
    </row>
    <row r="2" spans="1:20" x14ac:dyDescent="0.25">
      <c r="A2" s="356" t="s">
        <v>333</v>
      </c>
      <c r="I2" s="19"/>
      <c r="J2" s="19"/>
      <c r="K2" s="19"/>
      <c r="N2" s="19"/>
      <c r="O2" s="19"/>
      <c r="R2" s="19"/>
      <c r="S2" s="19"/>
      <c r="T2" s="19"/>
    </row>
    <row r="3" spans="1:20" ht="16.5" thickBot="1" x14ac:dyDescent="0.3">
      <c r="I3" s="19"/>
      <c r="J3" s="19"/>
      <c r="K3" s="19"/>
      <c r="N3" s="19"/>
      <c r="O3" s="19"/>
      <c r="R3" s="19"/>
      <c r="S3" s="19"/>
      <c r="T3" s="19"/>
    </row>
    <row r="4" spans="1:20" s="8" customFormat="1" ht="114" customHeight="1" x14ac:dyDescent="0.25">
      <c r="A4" s="358" t="s">
        <v>0</v>
      </c>
      <c r="B4" s="359" t="s">
        <v>1</v>
      </c>
      <c r="C4" s="360" t="s">
        <v>330</v>
      </c>
      <c r="D4" s="359" t="s">
        <v>2</v>
      </c>
      <c r="E4" s="360" t="s">
        <v>3</v>
      </c>
      <c r="F4" s="361" t="s">
        <v>4</v>
      </c>
      <c r="G4" s="362" t="s">
        <v>108</v>
      </c>
      <c r="H4" s="363" t="s">
        <v>109</v>
      </c>
      <c r="I4" s="364" t="s">
        <v>110</v>
      </c>
      <c r="J4" s="365" t="s">
        <v>111</v>
      </c>
      <c r="K4" s="360" t="s">
        <v>112</v>
      </c>
      <c r="L4" s="360" t="s">
        <v>113</v>
      </c>
      <c r="M4" s="360" t="s">
        <v>114</v>
      </c>
      <c r="N4" s="360" t="s">
        <v>115</v>
      </c>
      <c r="O4" s="360" t="s">
        <v>116</v>
      </c>
      <c r="P4" s="360" t="s">
        <v>117</v>
      </c>
      <c r="Q4" s="360" t="s">
        <v>118</v>
      </c>
      <c r="R4" s="360" t="s">
        <v>119</v>
      </c>
      <c r="S4" s="366" t="s">
        <v>120</v>
      </c>
      <c r="T4" s="7"/>
    </row>
    <row r="5" spans="1:20" s="8" customFormat="1" ht="119.25" customHeight="1" x14ac:dyDescent="0.25">
      <c r="A5" s="100" t="s">
        <v>24</v>
      </c>
      <c r="B5" s="123" t="s">
        <v>546</v>
      </c>
      <c r="C5" s="124"/>
      <c r="D5" s="124"/>
      <c r="E5" s="124"/>
      <c r="F5" s="125"/>
      <c r="G5" s="100"/>
      <c r="H5" s="101"/>
      <c r="I5" s="126"/>
      <c r="J5" s="127"/>
      <c r="K5" s="124"/>
      <c r="L5" s="124"/>
      <c r="M5" s="124"/>
      <c r="N5" s="124"/>
      <c r="O5" s="124"/>
      <c r="P5" s="124"/>
      <c r="Q5" s="124"/>
      <c r="R5" s="124"/>
      <c r="S5" s="126"/>
      <c r="T5" s="7"/>
    </row>
    <row r="6" spans="1:20" s="8" customFormat="1" ht="79.5" customHeight="1" x14ac:dyDescent="0.25">
      <c r="A6" s="104" t="s">
        <v>25</v>
      </c>
      <c r="B6" s="128" t="s">
        <v>26</v>
      </c>
      <c r="C6" s="129"/>
      <c r="D6" s="129"/>
      <c r="E6" s="129"/>
      <c r="F6" s="130"/>
      <c r="G6" s="104"/>
      <c r="H6" s="105"/>
      <c r="I6" s="131"/>
      <c r="J6" s="132"/>
      <c r="K6" s="129"/>
      <c r="L6" s="129"/>
      <c r="M6" s="129"/>
      <c r="N6" s="129"/>
      <c r="O6" s="129"/>
      <c r="P6" s="129"/>
      <c r="Q6" s="129"/>
      <c r="R6" s="129"/>
      <c r="S6" s="131"/>
      <c r="T6" s="7"/>
    </row>
    <row r="7" spans="1:20" s="8" customFormat="1" ht="100.5" customHeight="1" x14ac:dyDescent="0.25">
      <c r="A7" s="102" t="s">
        <v>27</v>
      </c>
      <c r="B7" s="106" t="s">
        <v>28</v>
      </c>
      <c r="C7" s="107"/>
      <c r="D7" s="107"/>
      <c r="E7" s="107"/>
      <c r="F7" s="108"/>
      <c r="G7" s="102"/>
      <c r="H7" s="103"/>
      <c r="I7" s="109"/>
      <c r="J7" s="110"/>
      <c r="K7" s="107"/>
      <c r="L7" s="107"/>
      <c r="M7" s="107"/>
      <c r="N7" s="107"/>
      <c r="O7" s="107"/>
      <c r="P7" s="107"/>
      <c r="Q7" s="107"/>
      <c r="R7" s="107"/>
      <c r="S7" s="109"/>
      <c r="T7" s="7"/>
    </row>
    <row r="8" spans="1:20" s="8" customFormat="1" x14ac:dyDescent="0.25">
      <c r="A8" s="6" t="s">
        <v>29</v>
      </c>
      <c r="B8" s="1"/>
      <c r="C8" s="1"/>
      <c r="D8" s="1"/>
      <c r="E8" s="1"/>
      <c r="F8" s="4"/>
      <c r="G8" s="6"/>
      <c r="H8" s="15"/>
      <c r="I8" s="3"/>
      <c r="J8" s="13"/>
      <c r="K8" s="1"/>
      <c r="L8" s="1"/>
      <c r="M8" s="1"/>
      <c r="N8" s="1"/>
      <c r="O8" s="1"/>
      <c r="P8" s="1"/>
      <c r="Q8" s="1"/>
      <c r="R8" s="1"/>
      <c r="S8" s="3"/>
      <c r="T8" s="7"/>
    </row>
    <row r="9" spans="1:20" s="8" customFormat="1" x14ac:dyDescent="0.25">
      <c r="A9" s="6"/>
      <c r="B9" s="1"/>
      <c r="C9" s="1"/>
      <c r="D9" s="1"/>
      <c r="E9" s="1"/>
      <c r="F9" s="4"/>
      <c r="G9" s="6"/>
      <c r="H9" s="15"/>
      <c r="I9" s="3"/>
      <c r="J9" s="13"/>
      <c r="K9" s="1"/>
      <c r="L9" s="1"/>
      <c r="M9" s="1"/>
      <c r="N9" s="1"/>
      <c r="O9" s="1"/>
      <c r="P9" s="1"/>
      <c r="Q9" s="1"/>
      <c r="R9" s="1"/>
      <c r="S9" s="3"/>
      <c r="T9" s="7"/>
    </row>
    <row r="10" spans="1:20" s="8" customFormat="1" ht="153.75" customHeight="1" x14ac:dyDescent="0.25">
      <c r="A10" s="104" t="s">
        <v>31</v>
      </c>
      <c r="B10" s="128" t="s">
        <v>32</v>
      </c>
      <c r="C10" s="129"/>
      <c r="D10" s="129"/>
      <c r="E10" s="129"/>
      <c r="F10" s="130"/>
      <c r="G10" s="104"/>
      <c r="H10" s="105"/>
      <c r="I10" s="131"/>
      <c r="J10" s="132"/>
      <c r="K10" s="129"/>
      <c r="L10" s="129"/>
      <c r="M10" s="129"/>
      <c r="N10" s="129"/>
      <c r="O10" s="129"/>
      <c r="P10" s="129"/>
      <c r="Q10" s="129"/>
      <c r="R10" s="129"/>
      <c r="S10" s="131"/>
      <c r="T10" s="7"/>
    </row>
    <row r="11" spans="1:20" s="8" customFormat="1" ht="99" customHeight="1" x14ac:dyDescent="0.25">
      <c r="A11" s="102" t="s">
        <v>33</v>
      </c>
      <c r="B11" s="106" t="s">
        <v>34</v>
      </c>
      <c r="C11" s="107"/>
      <c r="D11" s="107"/>
      <c r="E11" s="107"/>
      <c r="F11" s="108"/>
      <c r="G11" s="102"/>
      <c r="H11" s="103"/>
      <c r="I11" s="109"/>
      <c r="J11" s="110"/>
      <c r="K11" s="107"/>
      <c r="L11" s="107"/>
      <c r="M11" s="107"/>
      <c r="N11" s="107"/>
      <c r="O11" s="107"/>
      <c r="P11" s="107"/>
      <c r="Q11" s="107"/>
      <c r="R11" s="107"/>
      <c r="S11" s="109"/>
      <c r="T11" s="7"/>
    </row>
    <row r="12" spans="1:20" s="8" customFormat="1" ht="81" customHeight="1" x14ac:dyDescent="0.25">
      <c r="A12" s="47" t="s">
        <v>35</v>
      </c>
      <c r="B12" s="34" t="s">
        <v>468</v>
      </c>
      <c r="C12" s="35" t="s">
        <v>158</v>
      </c>
      <c r="D12" s="35" t="s">
        <v>469</v>
      </c>
      <c r="E12" s="35" t="s">
        <v>159</v>
      </c>
      <c r="F12" s="20" t="s">
        <v>470</v>
      </c>
      <c r="G12" s="47" t="s">
        <v>133</v>
      </c>
      <c r="H12" s="48" t="s">
        <v>109</v>
      </c>
      <c r="I12" s="38"/>
      <c r="J12" s="13">
        <v>23</v>
      </c>
      <c r="K12" s="58" t="str">
        <f>IF(ISERROR(INDEX('[1]8 lentele'!$B:$B,MATCH('[1]3 lentele'!J13,'[1]8 lentele'!$A:$A,0))),"",INDEX('[1]8 lentele'!$B:$B,MATCH('[1]3 lentele'!J13,'[1]8 lentele'!$A:$A,0)))</f>
        <v>Ikimokyklinio ar priešmokyklinio ugdymo įstaigų modernizavimas</v>
      </c>
      <c r="L12" s="1">
        <v>50</v>
      </c>
      <c r="M12" s="58" t="str">
        <f>IF(ISERROR(INDEX('[1]8 lentele'!$B:$B,MATCH('[1]3 lentele'!L13,'[1]8 lentele'!$A:$A,0))),"",INDEX('[1]8 lentele'!$B:$B,MATCH('[1]3 lentele'!L13,'[1]8 lentele'!$A:$A,0)))</f>
        <v>Kita (nepriskirta kitoms grupėms)</v>
      </c>
      <c r="N12" s="58"/>
      <c r="O12" s="1"/>
      <c r="P12" s="1"/>
      <c r="Q12" s="1"/>
      <c r="R12" s="1"/>
      <c r="S12" s="3"/>
      <c r="T12" s="7"/>
    </row>
    <row r="13" spans="1:20" s="8" customFormat="1" ht="80.25" customHeight="1" x14ac:dyDescent="0.25">
      <c r="A13" s="47" t="s">
        <v>471</v>
      </c>
      <c r="B13" s="34" t="s">
        <v>472</v>
      </c>
      <c r="C13" s="35" t="s">
        <v>158</v>
      </c>
      <c r="D13" s="35" t="s">
        <v>469</v>
      </c>
      <c r="E13" s="35" t="s">
        <v>159</v>
      </c>
      <c r="F13" s="20" t="s">
        <v>470</v>
      </c>
      <c r="G13" s="47" t="s">
        <v>133</v>
      </c>
      <c r="H13" s="48"/>
      <c r="I13" s="59"/>
      <c r="J13" s="60">
        <v>23</v>
      </c>
      <c r="K13" s="58" t="str">
        <f>IF(ISERROR(INDEX('[1]8 lentele'!$B:$B,MATCH('[1]3 lentele'!J14,'[1]8 lentele'!$A:$A,0))),"",INDEX('[1]8 lentele'!$B:$B,MATCH('[1]3 lentele'!J14,'[1]8 lentele'!$A:$A,0)))</f>
        <v>Ikimokyklinio ar priešmokyklinio ugdymo įstaigų modernizavimas</v>
      </c>
      <c r="L13" s="16">
        <v>50</v>
      </c>
      <c r="M13" s="58" t="str">
        <f>IF(ISERROR(INDEX('[1]8 lentele'!$B:$B,MATCH('[1]3 lentele'!L14,'[1]8 lentele'!$A:$A,0))),"",INDEX('[1]8 lentele'!$B:$B,MATCH('[1]3 lentele'!L14,'[1]8 lentele'!$A:$A,0)))</f>
        <v>Kita (nepriskirta kitoms grupėms)</v>
      </c>
      <c r="N13" s="58"/>
      <c r="O13" s="1"/>
      <c r="P13" s="1"/>
      <c r="Q13" s="1"/>
      <c r="R13" s="1"/>
      <c r="S13" s="3"/>
      <c r="T13" s="7"/>
    </row>
    <row r="14" spans="1:20" s="8" customFormat="1" ht="85.5" customHeight="1" x14ac:dyDescent="0.25">
      <c r="A14" s="47" t="s">
        <v>474</v>
      </c>
      <c r="B14" s="34" t="s">
        <v>475</v>
      </c>
      <c r="C14" s="35" t="s">
        <v>158</v>
      </c>
      <c r="D14" s="35" t="s">
        <v>469</v>
      </c>
      <c r="E14" s="35" t="s">
        <v>159</v>
      </c>
      <c r="F14" s="20" t="s">
        <v>470</v>
      </c>
      <c r="G14" s="47" t="s">
        <v>133</v>
      </c>
      <c r="H14" s="48"/>
      <c r="I14" s="59"/>
      <c r="J14" s="60">
        <v>23</v>
      </c>
      <c r="K14" s="58" t="str">
        <f>IF(ISERROR(INDEX('[1]8 lentele'!$B:$B,MATCH('[1]3 lentele'!J15,'[1]8 lentele'!$A:$A,0))),"",INDEX('[1]8 lentele'!$B:$B,MATCH('[1]3 lentele'!J15,'[1]8 lentele'!$A:$A,0)))</f>
        <v>Ikimokyklinio ar priešmokyklinio ugdymo įstaigų modernizavimas</v>
      </c>
      <c r="L14" s="16">
        <v>50</v>
      </c>
      <c r="M14" s="58" t="str">
        <f>IF(ISERROR(INDEX('[1]8 lentele'!$B:$B,MATCH('[1]3 lentele'!L15,'[1]8 lentele'!$A:$A,0))),"",INDEX('[1]8 lentele'!$B:$B,MATCH('[1]3 lentele'!L15,'[1]8 lentele'!$A:$A,0)))</f>
        <v>Kita (nepriskirta kitoms grupėms)</v>
      </c>
      <c r="N14" s="58"/>
      <c r="O14" s="1"/>
      <c r="P14" s="1"/>
      <c r="Q14" s="1"/>
      <c r="R14" s="1"/>
      <c r="S14" s="3"/>
      <c r="T14" s="7"/>
    </row>
    <row r="15" spans="1:20" s="8" customFormat="1" ht="99" customHeight="1" x14ac:dyDescent="0.25">
      <c r="A15" s="47" t="s">
        <v>476</v>
      </c>
      <c r="B15" s="34" t="s">
        <v>477</v>
      </c>
      <c r="C15" s="35" t="s">
        <v>158</v>
      </c>
      <c r="D15" s="35" t="s">
        <v>469</v>
      </c>
      <c r="E15" s="35" t="s">
        <v>159</v>
      </c>
      <c r="F15" s="20" t="s">
        <v>470</v>
      </c>
      <c r="G15" s="47" t="s">
        <v>133</v>
      </c>
      <c r="H15" s="48" t="s">
        <v>473</v>
      </c>
      <c r="I15" s="59"/>
      <c r="J15" s="60">
        <v>23</v>
      </c>
      <c r="K15" s="58" t="str">
        <f>IF(ISERROR(INDEX('[1]8 lentele'!$B:$B,MATCH('[1]3 lentele'!J16,'[1]8 lentele'!$A:$A,0))),"",INDEX('[1]8 lentele'!$B:$B,MATCH('[1]3 lentele'!J16,'[1]8 lentele'!$A:$A,0)))</f>
        <v>Ikimokyklinio ar priešmokyklinio ugdymo įstaigų modernizavimas</v>
      </c>
      <c r="L15" s="16">
        <v>50</v>
      </c>
      <c r="M15" s="58" t="str">
        <f>IF(ISERROR(INDEX('[1]8 lentele'!$B:$B,MATCH('[1]3 lentele'!L16,'[1]8 lentele'!$A:$A,0))),"",INDEX('[1]8 lentele'!$B:$B,MATCH('[1]3 lentele'!L16,'[1]8 lentele'!$A:$A,0)))</f>
        <v>Kita (nepriskirta kitoms grupėms)</v>
      </c>
      <c r="N15" s="58"/>
      <c r="O15" s="1"/>
      <c r="P15" s="1"/>
      <c r="Q15" s="1"/>
      <c r="R15" s="1"/>
      <c r="S15" s="3"/>
      <c r="T15" s="7"/>
    </row>
    <row r="16" spans="1:20" s="8" customFormat="1" ht="78.75" x14ac:dyDescent="0.25">
      <c r="A16" s="47" t="s">
        <v>478</v>
      </c>
      <c r="B16" s="34" t="s">
        <v>479</v>
      </c>
      <c r="C16" s="35" t="s">
        <v>158</v>
      </c>
      <c r="D16" s="35" t="s">
        <v>469</v>
      </c>
      <c r="E16" s="35" t="s">
        <v>159</v>
      </c>
      <c r="F16" s="20" t="s">
        <v>470</v>
      </c>
      <c r="G16" s="47" t="s">
        <v>133</v>
      </c>
      <c r="H16" s="48"/>
      <c r="I16" s="38"/>
      <c r="J16" s="60">
        <v>23</v>
      </c>
      <c r="K16" s="58" t="str">
        <f>IF(ISERROR(INDEX('[1]8 lentele'!$B:$B,MATCH('[1]3 lentele'!J17,'[1]8 lentele'!$A:$A,0))),"",INDEX('[1]8 lentele'!$B:$B,MATCH('[1]3 lentele'!J17,'[1]8 lentele'!$A:$A,0)))</f>
        <v>Ikimokyklinio ar priešmokyklinio ugdymo įstaigų modernizavimas</v>
      </c>
      <c r="L16" s="16">
        <v>50</v>
      </c>
      <c r="M16" s="58" t="str">
        <f>IF(ISERROR(INDEX('[1]8 lentele'!$B:$B,MATCH('[1]3 lentele'!L17,'[1]8 lentele'!$A:$A,0))),"",INDEX('[1]8 lentele'!$B:$B,MATCH('[1]3 lentele'!L17,'[1]8 lentele'!$A:$A,0)))</f>
        <v>Kita (nepriskirta kitoms grupėms)</v>
      </c>
      <c r="N16" s="58"/>
      <c r="O16" s="1"/>
      <c r="P16" s="1"/>
      <c r="Q16" s="1"/>
      <c r="R16" s="1"/>
      <c r="S16" s="3"/>
      <c r="T16" s="7"/>
    </row>
    <row r="17" spans="1:20" s="8" customFormat="1" ht="78.75" x14ac:dyDescent="0.25">
      <c r="A17" s="49" t="s">
        <v>481</v>
      </c>
      <c r="B17" s="34" t="s">
        <v>482</v>
      </c>
      <c r="C17" s="35" t="s">
        <v>158</v>
      </c>
      <c r="D17" s="35" t="s">
        <v>469</v>
      </c>
      <c r="E17" s="35" t="s">
        <v>159</v>
      </c>
      <c r="F17" s="20" t="s">
        <v>470</v>
      </c>
      <c r="G17" s="47" t="s">
        <v>133</v>
      </c>
      <c r="H17" s="48" t="s">
        <v>109</v>
      </c>
      <c r="I17" s="59"/>
      <c r="J17" s="60">
        <v>23</v>
      </c>
      <c r="K17" s="58" t="s">
        <v>311</v>
      </c>
      <c r="L17" s="16">
        <v>50</v>
      </c>
      <c r="M17" s="58" t="s">
        <v>188</v>
      </c>
      <c r="N17" s="58"/>
      <c r="O17" s="1"/>
      <c r="P17" s="1"/>
      <c r="Q17" s="1"/>
      <c r="R17" s="1"/>
      <c r="S17" s="3"/>
      <c r="T17" s="7"/>
    </row>
    <row r="18" spans="1:20" s="8" customFormat="1" ht="82.5" customHeight="1" x14ac:dyDescent="0.25">
      <c r="A18" s="102" t="s">
        <v>36</v>
      </c>
      <c r="B18" s="106" t="s">
        <v>37</v>
      </c>
      <c r="C18" s="107"/>
      <c r="D18" s="107"/>
      <c r="E18" s="107"/>
      <c r="F18" s="108"/>
      <c r="G18" s="102"/>
      <c r="H18" s="103"/>
      <c r="I18" s="109"/>
      <c r="J18" s="110"/>
      <c r="K18" s="107"/>
      <c r="L18" s="107"/>
      <c r="M18" s="107"/>
      <c r="N18" s="107"/>
      <c r="O18" s="107"/>
      <c r="P18" s="107"/>
      <c r="Q18" s="107"/>
      <c r="R18" s="107"/>
      <c r="S18" s="109"/>
      <c r="T18" s="7"/>
    </row>
    <row r="19" spans="1:20" s="8" customFormat="1" ht="82.5" customHeight="1" x14ac:dyDescent="0.25">
      <c r="A19" s="6" t="s">
        <v>887</v>
      </c>
      <c r="B19" s="34" t="s">
        <v>888</v>
      </c>
      <c r="C19" s="46" t="s">
        <v>131</v>
      </c>
      <c r="D19" s="46" t="s">
        <v>469</v>
      </c>
      <c r="E19" s="46" t="s">
        <v>889</v>
      </c>
      <c r="F19" s="41" t="s">
        <v>483</v>
      </c>
      <c r="G19" s="48" t="s">
        <v>133</v>
      </c>
      <c r="H19" s="48"/>
      <c r="I19" s="38"/>
      <c r="J19" s="60">
        <v>22</v>
      </c>
      <c r="K19" s="58" t="s">
        <v>310</v>
      </c>
      <c r="L19" s="16"/>
      <c r="M19" s="58"/>
      <c r="N19" s="1"/>
      <c r="O19" s="1"/>
      <c r="P19" s="1"/>
      <c r="Q19" s="1"/>
      <c r="R19" s="1"/>
      <c r="S19" s="3"/>
      <c r="T19" s="7"/>
    </row>
    <row r="20" spans="1:20" s="8" customFormat="1" ht="82.5" customHeight="1" x14ac:dyDescent="0.25">
      <c r="A20" s="6" t="s">
        <v>890</v>
      </c>
      <c r="B20" s="46" t="s">
        <v>891</v>
      </c>
      <c r="C20" s="35" t="s">
        <v>460</v>
      </c>
      <c r="D20" s="35" t="s">
        <v>469</v>
      </c>
      <c r="E20" s="35" t="s">
        <v>892</v>
      </c>
      <c r="F20" s="61" t="s">
        <v>483</v>
      </c>
      <c r="G20" s="47" t="s">
        <v>133</v>
      </c>
      <c r="H20" s="48"/>
      <c r="I20" s="38"/>
      <c r="J20" s="13">
        <v>22</v>
      </c>
      <c r="K20" s="444" t="s">
        <v>310</v>
      </c>
      <c r="L20" s="1">
        <v>50</v>
      </c>
      <c r="M20" s="444" t="s">
        <v>188</v>
      </c>
      <c r="N20" s="1"/>
      <c r="O20" s="1"/>
      <c r="P20" s="1"/>
      <c r="Q20" s="1"/>
      <c r="R20" s="1"/>
      <c r="S20" s="3"/>
      <c r="T20" s="7"/>
    </row>
    <row r="21" spans="1:20" s="8" customFormat="1" ht="82.5" customHeight="1" x14ac:dyDescent="0.25">
      <c r="A21" s="6" t="s">
        <v>893</v>
      </c>
      <c r="B21" s="46" t="s">
        <v>894</v>
      </c>
      <c r="C21" s="46" t="s">
        <v>158</v>
      </c>
      <c r="D21" s="46" t="s">
        <v>469</v>
      </c>
      <c r="E21" s="46" t="s">
        <v>159</v>
      </c>
      <c r="F21" s="445" t="s">
        <v>483</v>
      </c>
      <c r="G21" s="376" t="s">
        <v>133</v>
      </c>
      <c r="H21" s="48" t="s">
        <v>109</v>
      </c>
      <c r="I21" s="38"/>
      <c r="J21" s="13">
        <v>22</v>
      </c>
      <c r="K21" s="444" t="s">
        <v>310</v>
      </c>
      <c r="L21" s="1">
        <v>50</v>
      </c>
      <c r="M21" s="444" t="s">
        <v>188</v>
      </c>
      <c r="N21" s="1"/>
      <c r="O21" s="1"/>
      <c r="P21" s="1"/>
      <c r="Q21" s="1"/>
      <c r="R21" s="1"/>
      <c r="S21" s="3"/>
      <c r="T21" s="7"/>
    </row>
    <row r="22" spans="1:20" s="8" customFormat="1" ht="82.5" customHeight="1" x14ac:dyDescent="0.25">
      <c r="A22" s="6" t="s">
        <v>895</v>
      </c>
      <c r="B22" s="2" t="s">
        <v>896</v>
      </c>
      <c r="C22" s="46" t="s">
        <v>421</v>
      </c>
      <c r="D22" s="46" t="s">
        <v>469</v>
      </c>
      <c r="E22" s="46" t="s">
        <v>794</v>
      </c>
      <c r="F22" s="445" t="s">
        <v>483</v>
      </c>
      <c r="G22" s="12" t="s">
        <v>133</v>
      </c>
      <c r="H22" s="391"/>
      <c r="I22" s="446"/>
      <c r="J22" s="13">
        <v>22</v>
      </c>
      <c r="K22" s="444" t="s">
        <v>310</v>
      </c>
      <c r="L22" s="1">
        <v>50</v>
      </c>
      <c r="M22" s="444" t="s">
        <v>188</v>
      </c>
      <c r="N22" s="391"/>
      <c r="O22" s="391"/>
      <c r="P22" s="391"/>
      <c r="Q22" s="391"/>
      <c r="R22" s="391"/>
      <c r="S22" s="446"/>
      <c r="T22" s="7"/>
    </row>
    <row r="23" spans="1:20" s="8" customFormat="1" ht="63" x14ac:dyDescent="0.25">
      <c r="A23" s="6" t="s">
        <v>897</v>
      </c>
      <c r="B23" s="46" t="s">
        <v>898</v>
      </c>
      <c r="C23" s="46" t="s">
        <v>391</v>
      </c>
      <c r="D23" s="35" t="s">
        <v>469</v>
      </c>
      <c r="E23" s="46" t="s">
        <v>391</v>
      </c>
      <c r="F23" s="61" t="s">
        <v>483</v>
      </c>
      <c r="G23" s="47" t="s">
        <v>133</v>
      </c>
      <c r="H23" s="48"/>
      <c r="I23" s="38"/>
      <c r="J23" s="13">
        <v>22</v>
      </c>
      <c r="K23" s="444" t="s">
        <v>310</v>
      </c>
      <c r="L23" s="1">
        <v>50</v>
      </c>
      <c r="M23" s="444" t="s">
        <v>188</v>
      </c>
      <c r="N23" s="1"/>
      <c r="O23" s="1"/>
      <c r="P23" s="1"/>
      <c r="Q23" s="1"/>
      <c r="R23" s="1"/>
      <c r="S23" s="3"/>
      <c r="T23" s="7"/>
    </row>
    <row r="24" spans="1:20" s="8" customFormat="1" ht="111" thickBot="1" x14ac:dyDescent="0.3">
      <c r="A24" s="53" t="s">
        <v>899</v>
      </c>
      <c r="B24" s="30" t="s">
        <v>900</v>
      </c>
      <c r="C24" s="30" t="s">
        <v>377</v>
      </c>
      <c r="D24" s="348" t="s">
        <v>469</v>
      </c>
      <c r="E24" s="30" t="s">
        <v>379</v>
      </c>
      <c r="F24" s="447" t="s">
        <v>483</v>
      </c>
      <c r="G24" s="448" t="s">
        <v>133</v>
      </c>
      <c r="H24" s="449"/>
      <c r="I24" s="450"/>
      <c r="J24" s="88">
        <v>22</v>
      </c>
      <c r="K24" s="451" t="s">
        <v>310</v>
      </c>
      <c r="L24" s="89">
        <v>50</v>
      </c>
      <c r="M24" s="451" t="s">
        <v>188</v>
      </c>
      <c r="N24" s="449"/>
      <c r="O24" s="449"/>
      <c r="P24" s="449"/>
      <c r="Q24" s="449"/>
      <c r="R24" s="449"/>
      <c r="S24" s="450"/>
      <c r="T24" s="7"/>
    </row>
    <row r="25" spans="1:20" s="8" customFormat="1" ht="77.25" customHeight="1" x14ac:dyDescent="0.25">
      <c r="A25" s="102" t="s">
        <v>38</v>
      </c>
      <c r="B25" s="106" t="s">
        <v>39</v>
      </c>
      <c r="C25" s="107"/>
      <c r="D25" s="107"/>
      <c r="E25" s="107"/>
      <c r="F25" s="108"/>
      <c r="G25" s="102"/>
      <c r="H25" s="103"/>
      <c r="I25" s="109"/>
      <c r="J25" s="110"/>
      <c r="K25" s="107"/>
      <c r="L25" s="107"/>
      <c r="M25" s="107"/>
      <c r="N25" s="107"/>
      <c r="O25" s="107"/>
      <c r="P25" s="107"/>
      <c r="Q25" s="107"/>
      <c r="R25" s="107"/>
      <c r="S25" s="109"/>
      <c r="T25" s="7"/>
    </row>
    <row r="26" spans="1:20" s="8" customFormat="1" ht="161.25" customHeight="1" x14ac:dyDescent="0.25">
      <c r="A26" s="6" t="s">
        <v>40</v>
      </c>
      <c r="B26" s="2" t="s">
        <v>875</v>
      </c>
      <c r="C26" s="2" t="s">
        <v>131</v>
      </c>
      <c r="D26" s="2" t="s">
        <v>469</v>
      </c>
      <c r="E26" s="2" t="s">
        <v>331</v>
      </c>
      <c r="F26" s="4" t="s">
        <v>380</v>
      </c>
      <c r="G26" s="6" t="s">
        <v>133</v>
      </c>
      <c r="H26" s="15" t="s">
        <v>109</v>
      </c>
      <c r="I26" s="3"/>
      <c r="J26" s="13">
        <v>24</v>
      </c>
      <c r="K26" s="2" t="s">
        <v>312</v>
      </c>
      <c r="L26" s="1"/>
      <c r="M26" s="1"/>
      <c r="N26" s="1"/>
      <c r="O26" s="1"/>
      <c r="P26" s="1"/>
      <c r="Q26" s="1"/>
      <c r="R26" s="1"/>
      <c r="S26" s="3"/>
      <c r="T26" s="7"/>
    </row>
    <row r="27" spans="1:20" s="8" customFormat="1" ht="141.75" customHeight="1" x14ac:dyDescent="0.25">
      <c r="A27" s="6" t="s">
        <v>390</v>
      </c>
      <c r="B27" s="17" t="s">
        <v>877</v>
      </c>
      <c r="C27" s="2" t="s">
        <v>460</v>
      </c>
      <c r="D27" s="2" t="s">
        <v>469</v>
      </c>
      <c r="E27" s="2" t="s">
        <v>332</v>
      </c>
      <c r="F27" s="4" t="s">
        <v>380</v>
      </c>
      <c r="G27" s="6" t="s">
        <v>133</v>
      </c>
      <c r="H27" s="15" t="s">
        <v>109</v>
      </c>
      <c r="I27" s="3"/>
      <c r="J27" s="13">
        <v>24</v>
      </c>
      <c r="K27" s="2" t="s">
        <v>312</v>
      </c>
      <c r="L27" s="1">
        <v>50</v>
      </c>
      <c r="M27" s="2" t="s">
        <v>188</v>
      </c>
      <c r="N27" s="1"/>
      <c r="O27" s="1"/>
      <c r="P27" s="1"/>
      <c r="Q27" s="1"/>
      <c r="R27" s="1"/>
      <c r="S27" s="3"/>
      <c r="T27" s="7"/>
    </row>
    <row r="28" spans="1:20" s="8" customFormat="1" ht="83.25" customHeight="1" x14ac:dyDescent="0.25">
      <c r="A28" s="47" t="s">
        <v>566</v>
      </c>
      <c r="B28" s="46" t="s">
        <v>868</v>
      </c>
      <c r="C28" s="35" t="s">
        <v>158</v>
      </c>
      <c r="D28" s="35" t="s">
        <v>469</v>
      </c>
      <c r="E28" s="35" t="s">
        <v>159</v>
      </c>
      <c r="F28" s="61" t="s">
        <v>484</v>
      </c>
      <c r="G28" s="47" t="s">
        <v>133</v>
      </c>
      <c r="H28" s="48" t="s">
        <v>109</v>
      </c>
      <c r="I28" s="38"/>
      <c r="J28" s="13">
        <v>24</v>
      </c>
      <c r="K28" s="58" t="s">
        <v>312</v>
      </c>
      <c r="L28" s="1">
        <v>50</v>
      </c>
      <c r="M28" s="58" t="s">
        <v>511</v>
      </c>
      <c r="N28" s="1"/>
      <c r="O28" s="1"/>
      <c r="P28" s="1"/>
      <c r="Q28" s="1"/>
      <c r="R28" s="1"/>
      <c r="S28" s="3"/>
      <c r="T28" s="7"/>
    </row>
    <row r="29" spans="1:20" s="8" customFormat="1" ht="63" x14ac:dyDescent="0.25">
      <c r="A29" s="6" t="s">
        <v>567</v>
      </c>
      <c r="B29" s="17" t="s">
        <v>857</v>
      </c>
      <c r="C29" s="2" t="s">
        <v>391</v>
      </c>
      <c r="D29" s="2" t="s">
        <v>378</v>
      </c>
      <c r="E29" s="2" t="s">
        <v>389</v>
      </c>
      <c r="F29" s="4" t="s">
        <v>380</v>
      </c>
      <c r="G29" s="6" t="s">
        <v>133</v>
      </c>
      <c r="H29" s="15" t="s">
        <v>109</v>
      </c>
      <c r="I29" s="3"/>
      <c r="J29" s="13">
        <v>24</v>
      </c>
      <c r="K29" s="2" t="s">
        <v>312</v>
      </c>
      <c r="L29" s="1"/>
      <c r="M29" s="1"/>
      <c r="N29" s="1"/>
      <c r="O29" s="1"/>
      <c r="P29" s="1"/>
      <c r="Q29" s="1"/>
      <c r="R29" s="1"/>
      <c r="S29" s="3"/>
      <c r="T29" s="7"/>
    </row>
    <row r="30" spans="1:20" s="8" customFormat="1" ht="80.25" customHeight="1" x14ac:dyDescent="0.25">
      <c r="A30" s="6" t="s">
        <v>568</v>
      </c>
      <c r="B30" s="17" t="s">
        <v>850</v>
      </c>
      <c r="C30" s="2" t="s">
        <v>377</v>
      </c>
      <c r="D30" s="2" t="s">
        <v>378</v>
      </c>
      <c r="E30" s="2" t="s">
        <v>379</v>
      </c>
      <c r="F30" s="4" t="s">
        <v>380</v>
      </c>
      <c r="G30" s="6" t="s">
        <v>133</v>
      </c>
      <c r="H30" s="15" t="s">
        <v>109</v>
      </c>
      <c r="I30" s="3"/>
      <c r="J30" s="13">
        <v>24</v>
      </c>
      <c r="K30" s="2" t="s">
        <v>312</v>
      </c>
      <c r="L30" s="1"/>
      <c r="M30" s="1"/>
      <c r="N30" s="1"/>
      <c r="O30" s="1"/>
      <c r="P30" s="1"/>
      <c r="Q30" s="1"/>
      <c r="R30" s="1"/>
      <c r="S30" s="3"/>
      <c r="T30" s="7"/>
    </row>
    <row r="31" spans="1:20" s="8" customFormat="1" ht="99" customHeight="1" x14ac:dyDescent="0.25">
      <c r="A31" s="6" t="s">
        <v>859</v>
      </c>
      <c r="B31" s="17" t="s">
        <v>860</v>
      </c>
      <c r="C31" s="2" t="s">
        <v>861</v>
      </c>
      <c r="D31" s="2" t="s">
        <v>378</v>
      </c>
      <c r="E31" s="2" t="s">
        <v>153</v>
      </c>
      <c r="F31" s="4" t="s">
        <v>380</v>
      </c>
      <c r="G31" s="6" t="s">
        <v>133</v>
      </c>
      <c r="H31" s="15"/>
      <c r="I31" s="3"/>
      <c r="J31" s="13">
        <v>24</v>
      </c>
      <c r="K31" s="2" t="s">
        <v>312</v>
      </c>
      <c r="L31" s="1"/>
      <c r="M31" s="1"/>
      <c r="N31" s="1"/>
      <c r="O31" s="1"/>
      <c r="P31" s="1"/>
      <c r="Q31" s="1"/>
      <c r="R31" s="1"/>
      <c r="S31" s="3"/>
      <c r="T31" s="7"/>
    </row>
    <row r="32" spans="1:20" s="8" customFormat="1" ht="114" customHeight="1" x14ac:dyDescent="0.25">
      <c r="A32" s="104" t="s">
        <v>41</v>
      </c>
      <c r="B32" s="128" t="s">
        <v>42</v>
      </c>
      <c r="C32" s="129"/>
      <c r="D32" s="129"/>
      <c r="E32" s="129"/>
      <c r="F32" s="130"/>
      <c r="G32" s="104"/>
      <c r="H32" s="105"/>
      <c r="I32" s="131"/>
      <c r="J32" s="132"/>
      <c r="K32" s="129"/>
      <c r="L32" s="129"/>
      <c r="M32" s="129"/>
      <c r="N32" s="129"/>
      <c r="O32" s="129"/>
      <c r="P32" s="129"/>
      <c r="Q32" s="129"/>
      <c r="R32" s="129"/>
      <c r="S32" s="131"/>
      <c r="T32" s="7"/>
    </row>
    <row r="33" spans="1:29" s="8" customFormat="1" ht="97.5" customHeight="1" x14ac:dyDescent="0.25">
      <c r="A33" s="102" t="s">
        <v>43</v>
      </c>
      <c r="B33" s="106" t="s">
        <v>44</v>
      </c>
      <c r="C33" s="107"/>
      <c r="D33" s="107"/>
      <c r="E33" s="107"/>
      <c r="F33" s="108"/>
      <c r="G33" s="102"/>
      <c r="H33" s="103"/>
      <c r="I33" s="109"/>
      <c r="J33" s="110"/>
      <c r="K33" s="107"/>
      <c r="L33" s="107"/>
      <c r="M33" s="107"/>
      <c r="N33" s="107"/>
      <c r="O33" s="107"/>
      <c r="P33" s="107"/>
      <c r="Q33" s="107"/>
      <c r="R33" s="107"/>
      <c r="S33" s="109"/>
      <c r="T33" s="7"/>
    </row>
    <row r="34" spans="1:29" s="8" customFormat="1" ht="69" customHeight="1" x14ac:dyDescent="0.25">
      <c r="A34" s="6" t="s">
        <v>45</v>
      </c>
      <c r="B34" s="2" t="s">
        <v>551</v>
      </c>
      <c r="C34" s="2" t="s">
        <v>131</v>
      </c>
      <c r="D34" s="2" t="s">
        <v>422</v>
      </c>
      <c r="E34" s="2" t="s">
        <v>331</v>
      </c>
      <c r="F34" s="4" t="s">
        <v>423</v>
      </c>
      <c r="G34" s="6" t="s">
        <v>133</v>
      </c>
      <c r="H34" s="17"/>
      <c r="I34" s="10"/>
      <c r="J34" s="14">
        <v>26</v>
      </c>
      <c r="K34" s="2" t="s">
        <v>314</v>
      </c>
      <c r="L34" s="1"/>
      <c r="M34" s="1"/>
      <c r="N34" s="1"/>
      <c r="O34" s="1"/>
      <c r="P34" s="1"/>
      <c r="Q34" s="1"/>
      <c r="R34" s="1"/>
      <c r="S34" s="3"/>
      <c r="T34" s="7"/>
    </row>
    <row r="35" spans="1:29" s="8" customFormat="1" ht="78.75" x14ac:dyDescent="0.25">
      <c r="A35" s="6" t="s">
        <v>569</v>
      </c>
      <c r="B35" s="2" t="s">
        <v>462</v>
      </c>
      <c r="C35" s="2" t="s">
        <v>460</v>
      </c>
      <c r="D35" s="2" t="s">
        <v>422</v>
      </c>
      <c r="E35" s="2" t="s">
        <v>332</v>
      </c>
      <c r="F35" s="9" t="s">
        <v>423</v>
      </c>
      <c r="G35" s="12" t="s">
        <v>133</v>
      </c>
      <c r="H35" s="17"/>
      <c r="I35" s="10"/>
      <c r="J35" s="14">
        <v>25</v>
      </c>
      <c r="K35" s="2" t="s">
        <v>313</v>
      </c>
      <c r="L35" s="2">
        <v>26</v>
      </c>
      <c r="M35" s="2" t="s">
        <v>314</v>
      </c>
      <c r="N35" s="2"/>
      <c r="O35" s="2"/>
      <c r="P35" s="2"/>
      <c r="Q35" s="2"/>
      <c r="R35" s="2"/>
      <c r="S35" s="10"/>
      <c r="T35" s="7"/>
    </row>
    <row r="36" spans="1:29" s="8" customFormat="1" ht="78.75" x14ac:dyDescent="0.25">
      <c r="A36" s="6" t="s">
        <v>570</v>
      </c>
      <c r="B36" s="46" t="s">
        <v>485</v>
      </c>
      <c r="C36" s="35" t="s">
        <v>158</v>
      </c>
      <c r="D36" s="35" t="s">
        <v>422</v>
      </c>
      <c r="E36" s="35" t="s">
        <v>159</v>
      </c>
      <c r="F36" s="61" t="s">
        <v>246</v>
      </c>
      <c r="G36" s="47" t="s">
        <v>133</v>
      </c>
      <c r="H36" s="48"/>
      <c r="I36" s="38"/>
      <c r="J36" s="13">
        <v>25</v>
      </c>
      <c r="K36" s="2" t="s">
        <v>313</v>
      </c>
      <c r="L36" s="1">
        <v>50</v>
      </c>
      <c r="M36" s="2" t="s">
        <v>188</v>
      </c>
      <c r="N36" s="2"/>
      <c r="O36" s="2"/>
      <c r="P36" s="2"/>
      <c r="Q36" s="2"/>
      <c r="R36" s="2"/>
      <c r="S36" s="10"/>
      <c r="T36" s="7"/>
    </row>
    <row r="37" spans="1:29" s="8" customFormat="1" ht="71.25" customHeight="1" x14ac:dyDescent="0.25">
      <c r="A37" s="6" t="s">
        <v>571</v>
      </c>
      <c r="B37" s="2" t="s">
        <v>420</v>
      </c>
      <c r="C37" s="2" t="s">
        <v>421</v>
      </c>
      <c r="D37" s="2" t="s">
        <v>422</v>
      </c>
      <c r="E37" s="2" t="s">
        <v>153</v>
      </c>
      <c r="F37" s="9" t="s">
        <v>423</v>
      </c>
      <c r="G37" s="12" t="s">
        <v>133</v>
      </c>
      <c r="H37" s="15"/>
      <c r="I37" s="3"/>
      <c r="J37" s="13">
        <v>25</v>
      </c>
      <c r="K37" s="2" t="s">
        <v>313</v>
      </c>
      <c r="L37" s="1"/>
      <c r="M37" s="1"/>
      <c r="N37" s="1"/>
      <c r="O37" s="1"/>
      <c r="P37" s="1"/>
      <c r="Q37" s="1"/>
      <c r="R37" s="1"/>
      <c r="S37" s="3"/>
      <c r="T37" s="7"/>
    </row>
    <row r="38" spans="1:29" s="8" customFormat="1" ht="63" x14ac:dyDescent="0.25">
      <c r="A38" s="6" t="s">
        <v>572</v>
      </c>
      <c r="B38" s="2" t="s">
        <v>678</v>
      </c>
      <c r="C38" s="2" t="s">
        <v>391</v>
      </c>
      <c r="D38" s="2" t="s">
        <v>398</v>
      </c>
      <c r="E38" s="2" t="s">
        <v>389</v>
      </c>
      <c r="F38" s="4" t="s">
        <v>399</v>
      </c>
      <c r="G38" s="6" t="s">
        <v>133</v>
      </c>
      <c r="H38" s="15"/>
      <c r="I38" s="3"/>
      <c r="J38" s="13">
        <v>26</v>
      </c>
      <c r="K38" s="11" t="s">
        <v>314</v>
      </c>
      <c r="L38" s="1"/>
      <c r="M38" s="1"/>
      <c r="N38" s="1"/>
      <c r="O38" s="1"/>
      <c r="P38" s="1"/>
      <c r="Q38" s="1"/>
      <c r="R38" s="1"/>
      <c r="S38" s="3"/>
      <c r="T38" s="7"/>
    </row>
    <row r="39" spans="1:29" s="8" customFormat="1" ht="63" x14ac:dyDescent="0.25">
      <c r="A39" s="6" t="s">
        <v>573</v>
      </c>
      <c r="B39" s="2" t="s">
        <v>443</v>
      </c>
      <c r="C39" s="2" t="s">
        <v>377</v>
      </c>
      <c r="D39" s="2" t="s">
        <v>422</v>
      </c>
      <c r="E39" s="2" t="s">
        <v>379</v>
      </c>
      <c r="F39" s="9" t="s">
        <v>423</v>
      </c>
      <c r="G39" s="12" t="s">
        <v>133</v>
      </c>
      <c r="H39" s="17"/>
      <c r="I39" s="10"/>
      <c r="J39" s="14">
        <v>26</v>
      </c>
      <c r="K39" s="2" t="s">
        <v>314</v>
      </c>
      <c r="L39" s="1"/>
      <c r="M39" s="1"/>
      <c r="N39" s="1"/>
      <c r="O39" s="1"/>
      <c r="P39" s="1"/>
      <c r="Q39" s="1"/>
      <c r="R39" s="1"/>
      <c r="S39" s="3"/>
      <c r="T39" s="7"/>
    </row>
    <row r="40" spans="1:29" s="8" customFormat="1" ht="66" customHeight="1" x14ac:dyDescent="0.25">
      <c r="A40" s="102" t="s">
        <v>46</v>
      </c>
      <c r="B40" s="106" t="s">
        <v>47</v>
      </c>
      <c r="C40" s="107"/>
      <c r="D40" s="107"/>
      <c r="E40" s="107"/>
      <c r="F40" s="108"/>
      <c r="G40" s="102"/>
      <c r="H40" s="103"/>
      <c r="I40" s="109"/>
      <c r="J40" s="102"/>
      <c r="K40" s="107"/>
      <c r="L40" s="107"/>
      <c r="M40" s="107"/>
      <c r="N40" s="107"/>
      <c r="O40" s="107"/>
      <c r="P40" s="107"/>
      <c r="Q40" s="107"/>
      <c r="R40" s="107"/>
      <c r="S40" s="109"/>
      <c r="T40" s="7"/>
    </row>
    <row r="41" spans="1:29" s="8" customFormat="1" ht="94.5" x14ac:dyDescent="0.25">
      <c r="A41" s="6" t="s">
        <v>48</v>
      </c>
      <c r="B41" s="11" t="s">
        <v>781</v>
      </c>
      <c r="C41" s="17" t="s">
        <v>131</v>
      </c>
      <c r="D41" s="35" t="s">
        <v>422</v>
      </c>
      <c r="E41" s="17" t="s">
        <v>331</v>
      </c>
      <c r="F41" s="59" t="s">
        <v>248</v>
      </c>
      <c r="G41" s="175" t="s">
        <v>133</v>
      </c>
      <c r="H41" s="367"/>
      <c r="I41" s="368"/>
      <c r="J41" s="6">
        <v>27</v>
      </c>
      <c r="K41" s="58" t="s">
        <v>315</v>
      </c>
      <c r="L41" s="369"/>
      <c r="M41" s="367"/>
      <c r="N41" s="367"/>
      <c r="O41" s="367"/>
      <c r="P41" s="367"/>
      <c r="Q41" s="367"/>
      <c r="R41" s="368"/>
      <c r="S41" s="370"/>
      <c r="T41" s="7"/>
    </row>
    <row r="42" spans="1:29" s="8" customFormat="1" ht="110.25" x14ac:dyDescent="0.25">
      <c r="A42" s="6" t="s">
        <v>782</v>
      </c>
      <c r="B42" s="17" t="s">
        <v>783</v>
      </c>
      <c r="C42" s="17" t="s">
        <v>460</v>
      </c>
      <c r="D42" s="46" t="s">
        <v>422</v>
      </c>
      <c r="E42" s="17" t="s">
        <v>784</v>
      </c>
      <c r="F42" s="176" t="s">
        <v>248</v>
      </c>
      <c r="G42" s="174" t="s">
        <v>133</v>
      </c>
      <c r="H42" s="48"/>
      <c r="I42" s="61"/>
      <c r="J42" s="6">
        <v>27</v>
      </c>
      <c r="K42" s="58" t="s">
        <v>315</v>
      </c>
      <c r="L42" s="13">
        <v>50</v>
      </c>
      <c r="M42" s="2" t="s">
        <v>188</v>
      </c>
      <c r="N42" s="1"/>
      <c r="O42" s="1"/>
      <c r="P42" s="1"/>
      <c r="Q42" s="1"/>
      <c r="R42" s="1"/>
      <c r="S42" s="144"/>
      <c r="T42" s="7"/>
      <c r="AC42" s="179"/>
    </row>
    <row r="43" spans="1:29" s="8" customFormat="1" ht="110.25" x14ac:dyDescent="0.25">
      <c r="A43" s="12" t="s">
        <v>785</v>
      </c>
      <c r="B43" s="34" t="s">
        <v>486</v>
      </c>
      <c r="C43" s="35" t="s">
        <v>487</v>
      </c>
      <c r="D43" s="35" t="s">
        <v>422</v>
      </c>
      <c r="E43" s="35" t="s">
        <v>159</v>
      </c>
      <c r="F43" s="59" t="s">
        <v>248</v>
      </c>
      <c r="G43" s="175" t="s">
        <v>133</v>
      </c>
      <c r="H43" s="48" t="s">
        <v>109</v>
      </c>
      <c r="I43" s="61"/>
      <c r="J43" s="6">
        <v>27</v>
      </c>
      <c r="K43" s="58" t="s">
        <v>315</v>
      </c>
      <c r="L43" s="13">
        <v>50</v>
      </c>
      <c r="M43" s="2" t="s">
        <v>188</v>
      </c>
      <c r="N43" s="1"/>
      <c r="O43" s="1"/>
      <c r="P43" s="1"/>
      <c r="Q43" s="1"/>
      <c r="R43" s="1"/>
      <c r="S43" s="3"/>
      <c r="T43" s="7"/>
    </row>
    <row r="44" spans="1:29" s="8" customFormat="1" ht="97.5" customHeight="1" x14ac:dyDescent="0.25">
      <c r="A44" s="12" t="s">
        <v>787</v>
      </c>
      <c r="B44" s="17" t="s">
        <v>788</v>
      </c>
      <c r="C44" s="17" t="s">
        <v>789</v>
      </c>
      <c r="D44" s="46" t="s">
        <v>422</v>
      </c>
      <c r="E44" s="17" t="s">
        <v>389</v>
      </c>
      <c r="F44" s="176" t="s">
        <v>248</v>
      </c>
      <c r="G44" s="175" t="s">
        <v>133</v>
      </c>
      <c r="H44" s="23"/>
      <c r="I44" s="177"/>
      <c r="J44" s="6">
        <v>27</v>
      </c>
      <c r="K44" s="58" t="s">
        <v>315</v>
      </c>
      <c r="L44" s="13">
        <v>50</v>
      </c>
      <c r="M44" s="2" t="s">
        <v>188</v>
      </c>
      <c r="N44" s="1"/>
      <c r="O44" s="1"/>
      <c r="P44" s="1"/>
      <c r="Q44" s="1"/>
      <c r="R44" s="1"/>
      <c r="S44" s="145"/>
      <c r="T44" s="7"/>
    </row>
    <row r="45" spans="1:29" s="8" customFormat="1" ht="78.75" x14ac:dyDescent="0.25">
      <c r="A45" s="12" t="s">
        <v>790</v>
      </c>
      <c r="B45" s="17" t="s">
        <v>791</v>
      </c>
      <c r="C45" s="17" t="s">
        <v>792</v>
      </c>
      <c r="D45" s="35" t="s">
        <v>422</v>
      </c>
      <c r="E45" s="35" t="s">
        <v>794</v>
      </c>
      <c r="F45" s="176" t="s">
        <v>248</v>
      </c>
      <c r="G45" s="175" t="s">
        <v>133</v>
      </c>
      <c r="H45" s="371"/>
      <c r="I45" s="372"/>
      <c r="J45" s="6">
        <v>27</v>
      </c>
      <c r="K45" s="58" t="s">
        <v>315</v>
      </c>
      <c r="L45" s="13">
        <v>50</v>
      </c>
      <c r="M45" s="2" t="s">
        <v>188</v>
      </c>
      <c r="N45" s="371"/>
      <c r="O45" s="371"/>
      <c r="P45" s="371"/>
      <c r="Q45" s="371"/>
      <c r="R45" s="372"/>
      <c r="S45" s="373"/>
      <c r="T45" s="7"/>
    </row>
    <row r="46" spans="1:29" s="8" customFormat="1" ht="50.25" customHeight="1" x14ac:dyDescent="0.25">
      <c r="A46" s="104" t="s">
        <v>49</v>
      </c>
      <c r="B46" s="128" t="s">
        <v>50</v>
      </c>
      <c r="C46" s="129"/>
      <c r="D46" s="129"/>
      <c r="E46" s="129"/>
      <c r="F46" s="130"/>
      <c r="G46" s="104"/>
      <c r="H46" s="105"/>
      <c r="I46" s="131"/>
      <c r="J46" s="178"/>
      <c r="K46" s="180"/>
      <c r="L46" s="129"/>
      <c r="M46" s="129"/>
      <c r="N46" s="129"/>
      <c r="O46" s="129"/>
      <c r="P46" s="129"/>
      <c r="Q46" s="129"/>
      <c r="R46" s="129"/>
      <c r="S46" s="131"/>
      <c r="T46" s="7"/>
    </row>
    <row r="47" spans="1:29" s="8" customFormat="1" ht="98.25" customHeight="1" x14ac:dyDescent="0.25">
      <c r="A47" s="102" t="s">
        <v>51</v>
      </c>
      <c r="B47" s="106" t="s">
        <v>52</v>
      </c>
      <c r="C47" s="107"/>
      <c r="D47" s="107"/>
      <c r="E47" s="107"/>
      <c r="F47" s="108"/>
      <c r="G47" s="102"/>
      <c r="H47" s="103"/>
      <c r="I47" s="109"/>
      <c r="J47" s="110"/>
      <c r="K47" s="107"/>
      <c r="L47" s="107"/>
      <c r="M47" s="107"/>
      <c r="N47" s="107"/>
      <c r="O47" s="107"/>
      <c r="P47" s="107"/>
      <c r="Q47" s="107"/>
      <c r="R47" s="107"/>
      <c r="S47" s="109"/>
      <c r="T47" s="7"/>
    </row>
    <row r="48" spans="1:29" s="8" customFormat="1" x14ac:dyDescent="0.25">
      <c r="A48" s="6" t="s">
        <v>53</v>
      </c>
      <c r="B48" s="2"/>
      <c r="C48" s="1"/>
      <c r="D48" s="1"/>
      <c r="E48" s="1"/>
      <c r="F48" s="4"/>
      <c r="G48" s="6"/>
      <c r="H48" s="15"/>
      <c r="I48" s="3"/>
      <c r="J48" s="13"/>
      <c r="K48" s="1"/>
      <c r="L48" s="1"/>
      <c r="M48" s="1"/>
      <c r="N48" s="1"/>
      <c r="O48" s="1"/>
      <c r="P48" s="1"/>
      <c r="Q48" s="1"/>
      <c r="R48" s="1"/>
      <c r="S48" s="3"/>
      <c r="T48" s="7"/>
    </row>
    <row r="49" spans="1:20" s="8" customFormat="1" x14ac:dyDescent="0.25">
      <c r="A49" s="6"/>
      <c r="B49" s="2"/>
      <c r="C49" s="1"/>
      <c r="D49" s="1"/>
      <c r="E49" s="1"/>
      <c r="F49" s="4"/>
      <c r="G49" s="6"/>
      <c r="H49" s="15"/>
      <c r="I49" s="3"/>
      <c r="J49" s="13"/>
      <c r="K49" s="1"/>
      <c r="L49" s="1"/>
      <c r="M49" s="1"/>
      <c r="N49" s="1"/>
      <c r="O49" s="1"/>
      <c r="P49" s="1"/>
      <c r="Q49" s="1"/>
      <c r="R49" s="1"/>
      <c r="S49" s="3"/>
      <c r="T49" s="7"/>
    </row>
    <row r="50" spans="1:20" s="8" customFormat="1" ht="114.75" customHeight="1" x14ac:dyDescent="0.25">
      <c r="A50" s="102" t="s">
        <v>54</v>
      </c>
      <c r="B50" s="106" t="s">
        <v>55</v>
      </c>
      <c r="C50" s="107"/>
      <c r="D50" s="107"/>
      <c r="E50" s="107"/>
      <c r="F50" s="108"/>
      <c r="G50" s="102"/>
      <c r="H50" s="103"/>
      <c r="I50" s="109"/>
      <c r="J50" s="110"/>
      <c r="K50" s="107"/>
      <c r="L50" s="107"/>
      <c r="M50" s="107"/>
      <c r="N50" s="107"/>
      <c r="O50" s="107"/>
      <c r="P50" s="107"/>
      <c r="Q50" s="107"/>
      <c r="R50" s="107"/>
      <c r="S50" s="109"/>
      <c r="T50" s="7"/>
    </row>
    <row r="51" spans="1:20" s="8" customFormat="1" ht="103.5" customHeight="1" x14ac:dyDescent="0.25">
      <c r="A51" s="100" t="s">
        <v>56</v>
      </c>
      <c r="B51" s="123" t="s">
        <v>733</v>
      </c>
      <c r="C51" s="124"/>
      <c r="D51" s="124"/>
      <c r="E51" s="124"/>
      <c r="F51" s="125"/>
      <c r="G51" s="100"/>
      <c r="H51" s="101"/>
      <c r="I51" s="126"/>
      <c r="J51" s="127"/>
      <c r="K51" s="124"/>
      <c r="L51" s="124"/>
      <c r="M51" s="124"/>
      <c r="N51" s="124"/>
      <c r="O51" s="124"/>
      <c r="P51" s="124"/>
      <c r="Q51" s="124"/>
      <c r="R51" s="124"/>
      <c r="S51" s="126"/>
      <c r="T51" s="7"/>
    </row>
    <row r="52" spans="1:20" s="8" customFormat="1" ht="159" customHeight="1" x14ac:dyDescent="0.25">
      <c r="A52" s="104" t="s">
        <v>57</v>
      </c>
      <c r="B52" s="128" t="s">
        <v>58</v>
      </c>
      <c r="C52" s="129"/>
      <c r="D52" s="129"/>
      <c r="E52" s="129"/>
      <c r="F52" s="130"/>
      <c r="G52" s="104"/>
      <c r="H52" s="105"/>
      <c r="I52" s="131"/>
      <c r="J52" s="132"/>
      <c r="K52" s="129"/>
      <c r="L52" s="129"/>
      <c r="M52" s="129"/>
      <c r="N52" s="129"/>
      <c r="O52" s="129"/>
      <c r="P52" s="129"/>
      <c r="Q52" s="129"/>
      <c r="R52" s="129"/>
      <c r="S52" s="131"/>
      <c r="T52" s="7"/>
    </row>
    <row r="53" spans="1:20" s="8" customFormat="1" ht="78" customHeight="1" x14ac:dyDescent="0.25">
      <c r="A53" s="102" t="s">
        <v>59</v>
      </c>
      <c r="B53" s="106" t="s">
        <v>60</v>
      </c>
      <c r="C53" s="107"/>
      <c r="D53" s="107"/>
      <c r="E53" s="107"/>
      <c r="F53" s="108"/>
      <c r="G53" s="102"/>
      <c r="H53" s="103"/>
      <c r="I53" s="109"/>
      <c r="J53" s="110"/>
      <c r="K53" s="107"/>
      <c r="L53" s="107"/>
      <c r="M53" s="107"/>
      <c r="N53" s="107"/>
      <c r="O53" s="107"/>
      <c r="P53" s="107"/>
      <c r="Q53" s="107"/>
      <c r="R53" s="107"/>
      <c r="S53" s="109"/>
      <c r="T53" s="7"/>
    </row>
    <row r="54" spans="1:20" s="8" customFormat="1" ht="180" x14ac:dyDescent="0.25">
      <c r="A54" s="47" t="s">
        <v>62</v>
      </c>
      <c r="B54" s="34" t="s">
        <v>834</v>
      </c>
      <c r="C54" s="35" t="s">
        <v>158</v>
      </c>
      <c r="D54" s="35" t="s">
        <v>132</v>
      </c>
      <c r="E54" s="35" t="s">
        <v>159</v>
      </c>
      <c r="F54" s="61" t="s">
        <v>160</v>
      </c>
      <c r="G54" s="47" t="s">
        <v>133</v>
      </c>
      <c r="H54" s="48" t="s">
        <v>109</v>
      </c>
      <c r="I54" s="38"/>
      <c r="J54" s="62">
        <v>34</v>
      </c>
      <c r="K54" s="58" t="str">
        <f>IF(ISERROR(INDEX('[1]8 lentele'!$B:$B,MATCH('[1]3 lentele'!J47,'[1]8 lentele'!$A:$A,0))),"",INDEX('[1]8 lentele'!$B:$B,MATCH('[1]3 lentele'!J47,'[1]8 lentele'!$A:$A,0)))</f>
        <v>Kitos viešosios infrastruktūros modernizavimas (viešosios erdvės): visuomeninės, komercinės ir bendro naudojimo paskirties teritorijos</v>
      </c>
      <c r="L54" s="1">
        <v>29</v>
      </c>
      <c r="M54" s="58" t="str">
        <f>IF(ISERROR(INDEX('[1]8 lentele'!$B:$B,MATCH('[1]3 lentele'!L47,'[1]8 lentele'!$A:$A,0))),"",INDEX('[1]8 lentele'!$B:$B,MATCH('[1]3 lentele'!L47,'[1]8 lentele'!$A:$A,0)))</f>
        <v>Kitos viešosios infrastruktūros modernizavimas (viešosios erdvės): gyvenamosios paskirties teritorijos</v>
      </c>
      <c r="N54" s="1">
        <v>12</v>
      </c>
      <c r="O54" s="58" t="str">
        <f>IF(ISERROR(INDEX('[1]8 lentele'!$B:$B,MATCH('[1]3 lentele'!N47,'[1]8 lentele'!$A:$A,0))),"",INDEX('[1]8 lentele'!$B:$B,MATCH('[1]3 lentele'!N47,'[1]8 lentele'!$A:$A,0)))</f>
        <v>Darnaus judumo priemonės miestuose (pėsčiųjų ir dviračių takų infrastruktūra, Park and Ride, Bike and Ride aikštelės, elektromobilių įkrovimo stotelių įrengimas ir kita)</v>
      </c>
      <c r="P54" s="1"/>
      <c r="Q54" s="1"/>
      <c r="R54" s="1"/>
      <c r="S54" s="3"/>
      <c r="T54" s="7"/>
    </row>
    <row r="55" spans="1:20" s="8" customFormat="1" ht="188.25" customHeight="1" x14ac:dyDescent="0.25">
      <c r="A55" s="47" t="s">
        <v>166</v>
      </c>
      <c r="B55" s="46" t="s">
        <v>833</v>
      </c>
      <c r="C55" s="35" t="s">
        <v>158</v>
      </c>
      <c r="D55" s="35" t="s">
        <v>132</v>
      </c>
      <c r="E55" s="35" t="s">
        <v>159</v>
      </c>
      <c r="F55" s="61" t="s">
        <v>160</v>
      </c>
      <c r="G55" s="47" t="s">
        <v>133</v>
      </c>
      <c r="H55" s="48" t="s">
        <v>109</v>
      </c>
      <c r="I55" s="38"/>
      <c r="J55" s="62">
        <v>29</v>
      </c>
      <c r="K55" s="58" t="str">
        <f>IF(ISERROR(INDEX('[1]8 lentele'!$B:$B,MATCH('[1]3 lentele'!J48,'[1]8 lentele'!$A:$A,0))),"",INDEX('[1]8 lentele'!$B:$B,MATCH('[1]3 lentele'!J48,'[1]8 lentele'!$A:$A,0)))</f>
        <v>Kitos viešosios infrastruktūros modernizavimas (viešosios erdvės): rekreacinės teritorijos ir gamtinis karkasas</v>
      </c>
      <c r="L55" s="1">
        <v>28</v>
      </c>
      <c r="M55" s="58" t="str">
        <f>IF(ISERROR(INDEX('[1]8 lentele'!$B:$B,MATCH('[1]3 lentele'!L48,'[1]8 lentele'!$A:$A,0))),"",INDEX('[1]8 lentele'!$B:$B,MATCH('[1]3 lentele'!L48,'[1]8 lentele'!$A:$A,0)))</f>
        <v>Kitos viešosios infrastruktūros modernizavimas (viešosios erdvės): gyvenamosios paskirties teritorijos</v>
      </c>
      <c r="N55" s="1">
        <v>12</v>
      </c>
      <c r="O55" s="58" t="str">
        <f>IF(ISERROR(INDEX('[1]8 lentele'!$B:$B,MATCH('[1]3 lentele'!N48,'[1]8 lentele'!$A:$A,0))),"",INDEX('[1]8 lentele'!$B:$B,MATCH('[1]3 lentele'!N48,'[1]8 lentele'!$A:$A,0)))</f>
        <v>Darnaus judumo priemonės miestuose (pėsčiųjų ir dviračių takų infrastruktūra, Park and Ride, Bike and Ride aikštelės, elektromobilių įkrovimo stotelių įrengimas ir kita)</v>
      </c>
      <c r="P55" s="1"/>
      <c r="Q55" s="1"/>
      <c r="R55" s="1"/>
      <c r="S55" s="3"/>
      <c r="T55" s="7"/>
    </row>
    <row r="56" spans="1:20" s="8" customFormat="1" ht="167.25" customHeight="1" x14ac:dyDescent="0.25">
      <c r="A56" s="47" t="s">
        <v>167</v>
      </c>
      <c r="B56" s="46" t="s">
        <v>835</v>
      </c>
      <c r="C56" s="35" t="s">
        <v>158</v>
      </c>
      <c r="D56" s="35" t="s">
        <v>132</v>
      </c>
      <c r="E56" s="35" t="s">
        <v>159</v>
      </c>
      <c r="F56" s="61" t="s">
        <v>160</v>
      </c>
      <c r="G56" s="47" t="s">
        <v>133</v>
      </c>
      <c r="H56" s="48" t="s">
        <v>109</v>
      </c>
      <c r="I56" s="38"/>
      <c r="J56" s="62">
        <v>29</v>
      </c>
      <c r="K56" s="58" t="str">
        <f>IF(ISERROR(INDEX('[1]8 lentele'!$B:$B,MATCH('[1]3 lentele'!J49,'[1]8 lentele'!$A:$A,0))),"",INDEX('[1]8 lentele'!$B:$B,MATCH('[1]3 lentele'!J49,'[1]8 lentele'!$A:$A,0)))</f>
        <v>Kitos viešosios infrastruktūros modernizavimas (viešosios erdvės): rekreacinės teritorijos ir gamtinis karkasas</v>
      </c>
      <c r="L56" s="1">
        <v>28</v>
      </c>
      <c r="M56" s="58" t="str">
        <f>IF(ISERROR(INDEX('[1]8 lentele'!$B:$B,MATCH('[1]3 lentele'!L49,'[1]8 lentele'!$A:$A,0))),"",INDEX('[1]8 lentele'!$B:$B,MATCH('[1]3 lentele'!L49,'[1]8 lentele'!$A:$A,0)))</f>
        <v>Kitos viešosios infrastruktūros modernizavimas (viešosios erdvės): visuomeninės, komercinės ir bendro naudojimo paskirties teritorijos</v>
      </c>
      <c r="N56" s="1">
        <v>50</v>
      </c>
      <c r="O56" s="58" t="str">
        <f>IF(ISERROR(INDEX('[1]8 lentele'!$B:$B,MATCH('[1]3 lentele'!N49,'[1]8 lentele'!$A:$A,0))),"",INDEX('[1]8 lentele'!$B:$B,MATCH('[1]3 lentele'!N49,'[1]8 lentele'!$A:$A,0)))</f>
        <v>Darnaus judumo priemonės miestuose (pėsčiųjų ir dviračių takų infrastruktūra, Park and Ride, Bike and Ride aikštelės, elektromobilių įkrovimo stotelių įrengimas ir kita)</v>
      </c>
      <c r="P56" s="1"/>
      <c r="Q56" s="1"/>
      <c r="R56" s="1"/>
      <c r="S56" s="3"/>
      <c r="T56" s="7"/>
    </row>
    <row r="57" spans="1:20" s="8" customFormat="1" ht="192" customHeight="1" x14ac:dyDescent="0.25">
      <c r="A57" s="47" t="s">
        <v>168</v>
      </c>
      <c r="B57" s="46" t="s">
        <v>836</v>
      </c>
      <c r="C57" s="35" t="s">
        <v>158</v>
      </c>
      <c r="D57" s="35" t="s">
        <v>132</v>
      </c>
      <c r="E57" s="35" t="s">
        <v>159</v>
      </c>
      <c r="F57" s="61" t="s">
        <v>160</v>
      </c>
      <c r="G57" s="47" t="s">
        <v>133</v>
      </c>
      <c r="H57" s="48" t="s">
        <v>109</v>
      </c>
      <c r="I57" s="38"/>
      <c r="J57" s="62">
        <v>29</v>
      </c>
      <c r="K57" s="58" t="str">
        <f>IF(ISERROR(INDEX('[1]8 lentele'!$B:$B,MATCH('[1]3 lentele'!J50,'[1]8 lentele'!$A:$A,0))),"",INDEX('[1]8 lentele'!$B:$B,MATCH('[1]3 lentele'!J50,'[1]8 lentele'!$A:$A,0)))</f>
        <v>Kitos viešosios infrastruktūros modernizavimas (viešosios erdvės): gyvenamosios paskirties teritorijos</v>
      </c>
      <c r="L57" s="1">
        <v>30</v>
      </c>
      <c r="M57" s="2" t="s">
        <v>229</v>
      </c>
      <c r="N57" s="1">
        <v>12</v>
      </c>
      <c r="O57" s="58" t="str">
        <f>IF(ISERROR(INDEX('[1]8 lentele'!$B:$B,MATCH('[1]3 lentele'!N50,'[1]8 lentele'!$A:$A,0))),"",INDEX('[1]8 lentele'!$B:$B,MATCH('[1]3 lentele'!N50,'[1]8 lentele'!$A:$A,0)))</f>
        <v>Darnaus judumo priemonės miestuose (pėsčiųjų ir dviračių takų infrastruktūra, Park and Ride, Bike and Ride aikštelės, elektromobilių įkrovimo stotelių įrengimas ir kita)</v>
      </c>
      <c r="P57" s="1"/>
      <c r="Q57" s="58"/>
      <c r="R57" s="1"/>
      <c r="S57" s="3"/>
      <c r="T57" s="7"/>
    </row>
    <row r="58" spans="1:20" s="8" customFormat="1" ht="238.5" customHeight="1" x14ac:dyDescent="0.25">
      <c r="A58" s="47" t="s">
        <v>169</v>
      </c>
      <c r="B58" s="46" t="s">
        <v>837</v>
      </c>
      <c r="C58" s="35" t="s">
        <v>158</v>
      </c>
      <c r="D58" s="35" t="s">
        <v>132</v>
      </c>
      <c r="E58" s="35" t="s">
        <v>159</v>
      </c>
      <c r="F58" s="61" t="s">
        <v>160</v>
      </c>
      <c r="G58" s="47" t="s">
        <v>133</v>
      </c>
      <c r="H58" s="48" t="s">
        <v>109</v>
      </c>
      <c r="I58" s="38"/>
      <c r="J58" s="62">
        <v>29</v>
      </c>
      <c r="K58" s="58" t="s">
        <v>512</v>
      </c>
      <c r="L58" s="1">
        <v>28</v>
      </c>
      <c r="M58" s="58" t="s">
        <v>513</v>
      </c>
      <c r="N58" s="1">
        <v>12</v>
      </c>
      <c r="O58" s="58" t="s">
        <v>204</v>
      </c>
      <c r="P58" s="1"/>
      <c r="Q58" s="1"/>
      <c r="R58" s="1"/>
      <c r="S58" s="3"/>
      <c r="T58" s="7"/>
    </row>
    <row r="59" spans="1:20" s="8" customFormat="1" ht="171" customHeight="1" x14ac:dyDescent="0.25">
      <c r="A59" s="47" t="s">
        <v>170</v>
      </c>
      <c r="B59" s="46" t="s">
        <v>161</v>
      </c>
      <c r="C59" s="35" t="s">
        <v>158</v>
      </c>
      <c r="D59" s="35" t="s">
        <v>132</v>
      </c>
      <c r="E59" s="35" t="s">
        <v>159</v>
      </c>
      <c r="F59" s="61" t="s">
        <v>160</v>
      </c>
      <c r="G59" s="47" t="s">
        <v>133</v>
      </c>
      <c r="H59" s="48" t="s">
        <v>109</v>
      </c>
      <c r="I59" s="38"/>
      <c r="J59" s="62">
        <v>28</v>
      </c>
      <c r="K59" s="58" t="str">
        <f>IF(ISERROR(INDEX('[1]8 lentele'!$B:$B,MATCH('[1]3 lentele'!J52,'[1]8 lentele'!$A:$A,0))),"",INDEX('[1]8 lentele'!$B:$B,MATCH('[1]3 lentele'!J52,'[1]8 lentele'!$A:$A,0)))</f>
        <v>Viešoji verslui skirta infrastruktūra (pramoniniai parkai, pramonės zonos ir pan.)</v>
      </c>
      <c r="L59" s="1">
        <v>12</v>
      </c>
      <c r="M59" s="58" t="str">
        <f>IF(ISERROR(INDEX('[1]8 lentele'!$B:$B,MATCH('[1]3 lentele'!L52,'[1]8 lentele'!$A:$A,0))),"",INDEX('[1]8 lentele'!$B:$B,MATCH('[1]3 lentele'!L52,'[1]8 lentele'!$A:$A,0)))</f>
        <v>Vietinės reikšmės keliai ir gatvės (rekonstrukcija)</v>
      </c>
      <c r="N59" s="1">
        <v>19</v>
      </c>
      <c r="O59" s="58" t="s">
        <v>514</v>
      </c>
      <c r="P59" s="1"/>
      <c r="Q59" s="1"/>
      <c r="R59" s="1"/>
      <c r="S59" s="3"/>
      <c r="T59" s="7"/>
    </row>
    <row r="60" spans="1:20" s="8" customFormat="1" ht="187.5" customHeight="1" x14ac:dyDescent="0.25">
      <c r="A60" s="47" t="s">
        <v>171</v>
      </c>
      <c r="B60" s="46" t="s">
        <v>838</v>
      </c>
      <c r="C60" s="35" t="s">
        <v>158</v>
      </c>
      <c r="D60" s="35" t="s">
        <v>132</v>
      </c>
      <c r="E60" s="35" t="s">
        <v>159</v>
      </c>
      <c r="F60" s="61" t="s">
        <v>160</v>
      </c>
      <c r="G60" s="47" t="s">
        <v>133</v>
      </c>
      <c r="H60" s="48" t="s">
        <v>109</v>
      </c>
      <c r="I60" s="38"/>
      <c r="J60" s="62">
        <v>34</v>
      </c>
      <c r="K60" s="58" t="str">
        <f>IF(ISERROR(INDEX('[1]8 lentele'!$B:$B,MATCH('[1]3 lentele'!J53,'[1]8 lentele'!$A:$A,0))),"",INDEX('[1]8 lentele'!$B:$B,MATCH('[1]3 lentele'!J53,'[1]8 lentele'!$A:$A,0)))</f>
        <v>Kitos viešosios infrastruktūros modernizavimas (viešosios erdvės): visuomeninės, komercinės ir bendro naudojimo paskirties teritorijos</v>
      </c>
      <c r="L60" s="1">
        <v>28</v>
      </c>
      <c r="M60" s="58" t="str">
        <f>IF(ISERROR(INDEX('[1]8 lentele'!$B:$B,MATCH('[1]3 lentele'!L53,'[1]8 lentele'!$A:$A,0))),"",INDEX('[1]8 lentele'!$B:$B,MATCH('[1]3 lentele'!L53,'[1]8 lentele'!$A:$A,0)))</f>
        <v>Kitos viešosios infrastruktūros modernizavimas (viešosios erdvės): rekreacinės teritorijos ir gamtinis karkasas</v>
      </c>
      <c r="N60" s="1">
        <v>12</v>
      </c>
      <c r="O60" s="58" t="s">
        <v>402</v>
      </c>
      <c r="P60" s="1"/>
      <c r="Q60" s="1"/>
      <c r="R60" s="1"/>
      <c r="S60" s="3"/>
      <c r="T60" s="7"/>
    </row>
    <row r="61" spans="1:20" s="8" customFormat="1" ht="189" customHeight="1" x14ac:dyDescent="0.25">
      <c r="A61" s="47" t="s">
        <v>172</v>
      </c>
      <c r="B61" s="46" t="s">
        <v>162</v>
      </c>
      <c r="C61" s="35" t="s">
        <v>158</v>
      </c>
      <c r="D61" s="35" t="s">
        <v>132</v>
      </c>
      <c r="E61" s="35" t="s">
        <v>159</v>
      </c>
      <c r="F61" s="61" t="s">
        <v>160</v>
      </c>
      <c r="G61" s="47" t="s">
        <v>133</v>
      </c>
      <c r="H61" s="48" t="s">
        <v>109</v>
      </c>
      <c r="I61" s="38"/>
      <c r="J61" s="62">
        <v>31</v>
      </c>
      <c r="K61" s="58" t="str">
        <f>IF(ISERROR(INDEX('[1]8 lentele'!$B:$B,MATCH('[1]3 lentele'!J54,'[1]8 lentele'!$A:$A,0))),"",INDEX('[1]8 lentele'!$B:$B,MATCH('[1]3 lentele'!J54,'[1]8 lentele'!$A:$A,0)))</f>
        <v>Kitos viešosios infrastruktūros modernizavimas (viešosios erdvės): visuomeninės, komercinės ir bendro naudojimo paskirties teritorijos</v>
      </c>
      <c r="L61" s="1">
        <v>29</v>
      </c>
      <c r="M61" s="58" t="str">
        <f>IF(ISERROR(INDEX('[1]8 lentele'!$B:$B,MATCH('[1]3 lentele'!L54,'[1]8 lentele'!$A:$A,0))),"",INDEX('[1]8 lentele'!$B:$B,MATCH('[1]3 lentele'!L54,'[1]8 lentele'!$A:$A,0)))</f>
        <v>Kitos viešosios infrastruktūros modernizavimas (viešosios erdvės): gyvenamosios paskirties teritorijos</v>
      </c>
      <c r="N61" s="1">
        <v>50</v>
      </c>
      <c r="O61" s="58" t="s">
        <v>188</v>
      </c>
      <c r="P61" s="1"/>
      <c r="Q61" s="1"/>
      <c r="R61" s="1"/>
      <c r="S61" s="3"/>
      <c r="T61" s="7"/>
    </row>
    <row r="62" spans="1:20" s="8" customFormat="1" ht="179.25" customHeight="1" x14ac:dyDescent="0.25">
      <c r="A62" s="47" t="s">
        <v>173</v>
      </c>
      <c r="B62" s="46" t="s">
        <v>163</v>
      </c>
      <c r="C62" s="35" t="s">
        <v>158</v>
      </c>
      <c r="D62" s="35" t="s">
        <v>132</v>
      </c>
      <c r="E62" s="35" t="s">
        <v>159</v>
      </c>
      <c r="F62" s="61" t="s">
        <v>160</v>
      </c>
      <c r="G62" s="47" t="s">
        <v>133</v>
      </c>
      <c r="H62" s="48" t="s">
        <v>109</v>
      </c>
      <c r="I62" s="38"/>
      <c r="J62" s="62">
        <v>29</v>
      </c>
      <c r="K62" s="58" t="str">
        <f>IF(ISERROR(INDEX('[1]8 lentele'!$B:$B,MATCH('[1]3 lentele'!J55,'[1]8 lentele'!$A:$A,0))),"",INDEX('[1]8 lentele'!$B:$B,MATCH('[1]3 lentele'!J55,'[1]8 lentele'!$A:$A,0)))</f>
        <v>Kitos viešosios infrastruktūros modernizavimas (viešosios erdvės): visuomeninės, komercinės ir bendro naudojimo paskirties teritorijos</v>
      </c>
      <c r="L62" s="1">
        <v>36</v>
      </c>
      <c r="M62" s="58" t="str">
        <f>IF(ISERROR(INDEX('[1]8 lentele'!$B:$B,MATCH('[1]3 lentele'!L55,'[1]8 lentele'!$A:$A,0))),"",INDEX('[1]8 lentele'!$B:$B,MATCH('[1]3 lentele'!L55,'[1]8 lentele'!$A:$A,0)))</f>
        <v>Kitos viešosios infrastruktūros modernizavimas (viešosios erdvės): rekreacinės teritorijos ir gamtinis karkasas</v>
      </c>
      <c r="N62" s="1">
        <v>19</v>
      </c>
      <c r="O62" s="58" t="s">
        <v>402</v>
      </c>
      <c r="P62" s="1"/>
      <c r="Q62" s="1"/>
      <c r="R62" s="1"/>
      <c r="S62" s="3"/>
      <c r="T62" s="7"/>
    </row>
    <row r="63" spans="1:20" s="8" customFormat="1" ht="183" customHeight="1" x14ac:dyDescent="0.25">
      <c r="A63" s="47" t="s">
        <v>849</v>
      </c>
      <c r="B63" s="46" t="s">
        <v>164</v>
      </c>
      <c r="C63" s="35" t="s">
        <v>158</v>
      </c>
      <c r="D63" s="35" t="s">
        <v>132</v>
      </c>
      <c r="E63" s="35" t="s">
        <v>159</v>
      </c>
      <c r="F63" s="61" t="s">
        <v>160</v>
      </c>
      <c r="G63" s="47" t="s">
        <v>133</v>
      </c>
      <c r="H63" s="48" t="s">
        <v>109</v>
      </c>
      <c r="I63" s="38"/>
      <c r="J63" s="62">
        <v>28</v>
      </c>
      <c r="K63" s="58" t="str">
        <f>IF(ISERROR(INDEX('[1]8 lentele'!$B:$B,MATCH('[1]3 lentele'!J56,'[1]8 lentele'!$A:$A,0))),"",INDEX('[1]8 lentele'!$B:$B,MATCH('[1]3 lentele'!J56,'[1]8 lentele'!$A:$A,0)))</f>
        <v>Kitos viešosios infrastruktūros modernizavimas (pastatai ir statiniai): sveikatinimo ir sporto objektai</v>
      </c>
      <c r="L63" s="1">
        <v>29</v>
      </c>
      <c r="M63" s="58" t="str">
        <f>IF(ISERROR(INDEX('[1]8 lentele'!$B:$B,MATCH('[1]3 lentele'!L56,'[1]8 lentele'!$A:$A,0))),"",INDEX('[1]8 lentele'!$B:$B,MATCH('[1]3 lentele'!L56,'[1]8 lentele'!$A:$A,0)))</f>
        <v>Kitos viešosios infrastruktūros modernizavimas (viešosios erdvės): visuomeninės, komercinės ir bendro naudojimo paskirties teritorijos</v>
      </c>
      <c r="N63" s="1">
        <v>19</v>
      </c>
      <c r="O63" s="58" t="s">
        <v>402</v>
      </c>
      <c r="P63" s="1"/>
      <c r="Q63" s="1"/>
      <c r="R63" s="1"/>
      <c r="S63" s="3"/>
      <c r="T63" s="7"/>
    </row>
    <row r="64" spans="1:20" s="8" customFormat="1" ht="186" customHeight="1" x14ac:dyDescent="0.25">
      <c r="A64" s="47" t="s">
        <v>845</v>
      </c>
      <c r="B64" s="46" t="s">
        <v>839</v>
      </c>
      <c r="C64" s="35" t="s">
        <v>158</v>
      </c>
      <c r="D64" s="35" t="s">
        <v>132</v>
      </c>
      <c r="E64" s="35" t="s">
        <v>159</v>
      </c>
      <c r="F64" s="61" t="s">
        <v>160</v>
      </c>
      <c r="G64" s="47" t="s">
        <v>133</v>
      </c>
      <c r="H64" s="48" t="s">
        <v>109</v>
      </c>
      <c r="I64" s="38"/>
      <c r="J64" s="62">
        <v>29</v>
      </c>
      <c r="K64" s="58" t="str">
        <f>IF(ISERROR(INDEX('[1]8 lentele'!$B:$B,MATCH('[1]3 lentele'!J57,'[1]8 lentele'!$A:$A,0))),"",INDEX('[1]8 lentele'!$B:$B,MATCH('[1]3 lentele'!J57,'[1]8 lentele'!$A:$A,0)))</f>
        <v>Kitos viešosios infrastruktūros modernizavimas (viešosios erdvės): pramoninių, buvusių karinių, inžinerinių ir pan. objektų teritorijų pritaikymas ar konversija</v>
      </c>
      <c r="L64" s="1">
        <v>30</v>
      </c>
      <c r="M64" s="2" t="s">
        <v>229</v>
      </c>
      <c r="N64" s="1">
        <v>19</v>
      </c>
      <c r="O64" s="58" t="s">
        <v>402</v>
      </c>
      <c r="P64" s="1"/>
      <c r="Q64" s="1"/>
      <c r="R64" s="1"/>
      <c r="S64" s="3"/>
      <c r="T64" s="7"/>
    </row>
    <row r="65" spans="1:20" s="8" customFormat="1" ht="184.5" customHeight="1" x14ac:dyDescent="0.25">
      <c r="A65" s="47" t="s">
        <v>846</v>
      </c>
      <c r="B65" s="46" t="s">
        <v>840</v>
      </c>
      <c r="C65" s="35" t="s">
        <v>158</v>
      </c>
      <c r="D65" s="35" t="s">
        <v>132</v>
      </c>
      <c r="E65" s="35" t="s">
        <v>159</v>
      </c>
      <c r="F65" s="61" t="s">
        <v>160</v>
      </c>
      <c r="G65" s="47" t="s">
        <v>133</v>
      </c>
      <c r="H65" s="48" t="s">
        <v>109</v>
      </c>
      <c r="I65" s="38"/>
      <c r="J65" s="62">
        <v>28</v>
      </c>
      <c r="K65" s="58" t="str">
        <f>IF(ISERROR(INDEX('[1]8 lentele'!$B:$B,MATCH('[1]3 lentele'!J58,'[1]8 lentele'!$A:$A,0))),"",INDEX('[1]8 lentele'!$B:$B,MATCH('[1]3 lentele'!J58,'[1]8 lentele'!$A:$A,0)))</f>
        <v>Kitos viešosios infrastruktūros modernizavimas (viešosios erdvės): pramoninių, buvusių karinių, inžinerinių ir pan. objektų teritorijų pritaikymas ar konversija</v>
      </c>
      <c r="L65" s="1">
        <v>30</v>
      </c>
      <c r="M65" s="2" t="s">
        <v>229</v>
      </c>
      <c r="N65" s="1">
        <v>19</v>
      </c>
      <c r="O65" s="58" t="s">
        <v>402</v>
      </c>
      <c r="P65" s="1"/>
      <c r="Q65" s="1"/>
      <c r="R65" s="1"/>
      <c r="S65" s="3"/>
      <c r="T65" s="7"/>
    </row>
    <row r="66" spans="1:20" s="8" customFormat="1" ht="168.75" customHeight="1" x14ac:dyDescent="0.25">
      <c r="A66" s="47" t="s">
        <v>847</v>
      </c>
      <c r="B66" s="46" t="s">
        <v>841</v>
      </c>
      <c r="C66" s="35" t="s">
        <v>158</v>
      </c>
      <c r="D66" s="35" t="s">
        <v>132</v>
      </c>
      <c r="E66" s="35" t="s">
        <v>159</v>
      </c>
      <c r="F66" s="61" t="s">
        <v>160</v>
      </c>
      <c r="G66" s="47" t="s">
        <v>133</v>
      </c>
      <c r="H66" s="48" t="s">
        <v>109</v>
      </c>
      <c r="I66" s="38"/>
      <c r="J66" s="62">
        <v>28</v>
      </c>
      <c r="K66" s="2" t="s">
        <v>237</v>
      </c>
      <c r="L66" s="1">
        <v>29</v>
      </c>
      <c r="M66" s="2" t="s">
        <v>190</v>
      </c>
      <c r="N66" s="1">
        <v>19</v>
      </c>
      <c r="O66" s="58" t="s">
        <v>402</v>
      </c>
      <c r="P66" s="1"/>
      <c r="Q66" s="1"/>
      <c r="R66" s="1"/>
      <c r="S66" s="3"/>
      <c r="T66" s="7"/>
    </row>
    <row r="67" spans="1:20" s="8" customFormat="1" ht="188.25" customHeight="1" x14ac:dyDescent="0.25">
      <c r="A67" s="47" t="s">
        <v>848</v>
      </c>
      <c r="B67" s="46" t="s">
        <v>843</v>
      </c>
      <c r="C67" s="35" t="s">
        <v>158</v>
      </c>
      <c r="D67" s="35" t="s">
        <v>132</v>
      </c>
      <c r="E67" s="35" t="s">
        <v>159</v>
      </c>
      <c r="F67" s="61" t="s">
        <v>160</v>
      </c>
      <c r="G67" s="47" t="s">
        <v>133</v>
      </c>
      <c r="H67" s="48" t="s">
        <v>109</v>
      </c>
      <c r="I67" s="38"/>
      <c r="J67" s="62">
        <v>30</v>
      </c>
      <c r="K67" s="2" t="s">
        <v>229</v>
      </c>
      <c r="L67" s="1">
        <v>12</v>
      </c>
      <c r="M67" s="58" t="str">
        <f>IF(ISERROR(INDEX('[1]8 lentele'!$B:$B,MATCH('[1]3 lentele'!L60,'[1]8 lentele'!$A:$A,0))),"",INDEX('[1]8 lentele'!$B:$B,MATCH('[1]3 lentele'!L60,'[1]8 lentele'!$A:$A,0)))</f>
        <v>Vietinės reikšmės keliai ir gatvės (rekonstrukcija)</v>
      </c>
      <c r="N67" s="1">
        <v>19</v>
      </c>
      <c r="O67" s="58" t="s">
        <v>402</v>
      </c>
      <c r="P67" s="1"/>
      <c r="Q67" s="1"/>
      <c r="R67" s="1"/>
      <c r="S67" s="3"/>
      <c r="T67" s="7"/>
    </row>
    <row r="68" spans="1:20" s="8" customFormat="1" ht="83.25" customHeight="1" x14ac:dyDescent="0.25">
      <c r="A68" s="102" t="s">
        <v>61</v>
      </c>
      <c r="B68" s="106" t="s">
        <v>63</v>
      </c>
      <c r="C68" s="107"/>
      <c r="D68" s="107"/>
      <c r="E68" s="107"/>
      <c r="F68" s="108"/>
      <c r="G68" s="102"/>
      <c r="H68" s="103"/>
      <c r="I68" s="109"/>
      <c r="J68" s="110"/>
      <c r="K68" s="107"/>
      <c r="L68" s="107"/>
      <c r="M68" s="107"/>
      <c r="N68" s="107"/>
      <c r="O68" s="107"/>
      <c r="P68" s="107"/>
      <c r="Q68" s="107"/>
      <c r="R68" s="107"/>
      <c r="S68" s="109"/>
      <c r="T68" s="7"/>
    </row>
    <row r="69" spans="1:20" s="8" customFormat="1" ht="188.25" customHeight="1" x14ac:dyDescent="0.25">
      <c r="A69" s="6" t="s">
        <v>574</v>
      </c>
      <c r="B69" s="2" t="s">
        <v>174</v>
      </c>
      <c r="C69" s="2" t="s">
        <v>131</v>
      </c>
      <c r="D69" s="2" t="s">
        <v>132</v>
      </c>
      <c r="E69" s="2" t="s">
        <v>331</v>
      </c>
      <c r="F69" s="4" t="s">
        <v>134</v>
      </c>
      <c r="G69" s="6" t="s">
        <v>133</v>
      </c>
      <c r="H69" s="15" t="s">
        <v>109</v>
      </c>
      <c r="I69" s="3"/>
      <c r="J69" s="13">
        <v>29</v>
      </c>
      <c r="K69" s="2" t="s">
        <v>190</v>
      </c>
      <c r="L69" s="1">
        <v>28</v>
      </c>
      <c r="M69" s="2" t="s">
        <v>237</v>
      </c>
      <c r="N69" s="1"/>
      <c r="O69" s="1"/>
      <c r="P69" s="1"/>
      <c r="Q69" s="1"/>
      <c r="R69" s="1"/>
      <c r="S69" s="3"/>
      <c r="T69" s="7"/>
    </row>
    <row r="70" spans="1:20" s="8" customFormat="1" ht="173.25" customHeight="1" x14ac:dyDescent="0.25">
      <c r="A70" s="6" t="s">
        <v>575</v>
      </c>
      <c r="B70" s="2" t="s">
        <v>175</v>
      </c>
      <c r="C70" s="2" t="s">
        <v>131</v>
      </c>
      <c r="D70" s="2" t="s">
        <v>132</v>
      </c>
      <c r="E70" s="2" t="s">
        <v>331</v>
      </c>
      <c r="F70" s="4" t="s">
        <v>134</v>
      </c>
      <c r="G70" s="6" t="s">
        <v>133</v>
      </c>
      <c r="H70" s="15" t="s">
        <v>109</v>
      </c>
      <c r="I70" s="3"/>
      <c r="J70" s="13">
        <v>29</v>
      </c>
      <c r="K70" s="2" t="s">
        <v>190</v>
      </c>
      <c r="L70" s="1">
        <v>30</v>
      </c>
      <c r="M70" s="2" t="s">
        <v>229</v>
      </c>
      <c r="N70" s="1"/>
      <c r="O70" s="1"/>
      <c r="P70" s="1"/>
      <c r="Q70" s="1"/>
      <c r="R70" s="1"/>
      <c r="S70" s="3"/>
      <c r="T70" s="7"/>
    </row>
    <row r="71" spans="1:20" s="8" customFormat="1" ht="142.5" customHeight="1" x14ac:dyDescent="0.25">
      <c r="A71" s="6" t="s">
        <v>576</v>
      </c>
      <c r="B71" s="2" t="s">
        <v>543</v>
      </c>
      <c r="C71" s="2" t="s">
        <v>131</v>
      </c>
      <c r="D71" s="2" t="s">
        <v>132</v>
      </c>
      <c r="E71" s="2" t="s">
        <v>331</v>
      </c>
      <c r="F71" s="4" t="s">
        <v>134</v>
      </c>
      <c r="G71" s="6" t="s">
        <v>133</v>
      </c>
      <c r="H71" s="15" t="s">
        <v>109</v>
      </c>
      <c r="I71" s="3"/>
      <c r="J71" s="14">
        <v>30</v>
      </c>
      <c r="K71" s="2" t="s">
        <v>229</v>
      </c>
      <c r="L71" s="1"/>
      <c r="M71" s="2"/>
      <c r="N71" s="1"/>
      <c r="O71" s="1"/>
      <c r="P71" s="1"/>
      <c r="Q71" s="1"/>
      <c r="R71" s="1"/>
      <c r="S71" s="3"/>
      <c r="T71" s="7"/>
    </row>
    <row r="72" spans="1:20" s="8" customFormat="1" ht="173.25" x14ac:dyDescent="0.25">
      <c r="A72" s="6" t="s">
        <v>577</v>
      </c>
      <c r="B72" s="2" t="s">
        <v>176</v>
      </c>
      <c r="C72" s="2" t="s">
        <v>131</v>
      </c>
      <c r="D72" s="2" t="s">
        <v>132</v>
      </c>
      <c r="E72" s="2" t="s">
        <v>331</v>
      </c>
      <c r="F72" s="4" t="s">
        <v>134</v>
      </c>
      <c r="G72" s="6" t="s">
        <v>133</v>
      </c>
      <c r="H72" s="15" t="s">
        <v>109</v>
      </c>
      <c r="I72" s="3"/>
      <c r="J72" s="13">
        <v>29</v>
      </c>
      <c r="K72" s="2" t="s">
        <v>190</v>
      </c>
      <c r="L72" s="1">
        <v>28</v>
      </c>
      <c r="M72" s="2" t="s">
        <v>237</v>
      </c>
      <c r="N72" s="1"/>
      <c r="O72" s="1"/>
      <c r="P72" s="1"/>
      <c r="Q72" s="1"/>
      <c r="R72" s="1"/>
      <c r="S72" s="3"/>
      <c r="T72" s="7"/>
    </row>
    <row r="73" spans="1:20" s="8" customFormat="1" ht="196.5" customHeight="1" x14ac:dyDescent="0.25">
      <c r="A73" s="6" t="s">
        <v>578</v>
      </c>
      <c r="B73" s="2" t="s">
        <v>177</v>
      </c>
      <c r="C73" s="2" t="s">
        <v>131</v>
      </c>
      <c r="D73" s="2" t="s">
        <v>132</v>
      </c>
      <c r="E73" s="2" t="s">
        <v>137</v>
      </c>
      <c r="F73" s="4" t="s">
        <v>134</v>
      </c>
      <c r="G73" s="6" t="s">
        <v>133</v>
      </c>
      <c r="H73" s="15" t="s">
        <v>109</v>
      </c>
      <c r="I73" s="3"/>
      <c r="J73" s="13">
        <v>32</v>
      </c>
      <c r="K73" s="11" t="s">
        <v>192</v>
      </c>
      <c r="L73" s="1">
        <v>29</v>
      </c>
      <c r="M73" s="2" t="s">
        <v>190</v>
      </c>
      <c r="N73" s="1"/>
      <c r="O73" s="1"/>
      <c r="P73" s="1"/>
      <c r="Q73" s="1"/>
      <c r="R73" s="1"/>
      <c r="S73" s="3"/>
      <c r="T73" s="7"/>
    </row>
    <row r="74" spans="1:20" s="8" customFormat="1" ht="182.25" customHeight="1" x14ac:dyDescent="0.25">
      <c r="A74" s="6" t="s">
        <v>579</v>
      </c>
      <c r="B74" s="2" t="s">
        <v>135</v>
      </c>
      <c r="C74" s="2" t="s">
        <v>147</v>
      </c>
      <c r="D74" s="2" t="s">
        <v>132</v>
      </c>
      <c r="E74" s="2" t="s">
        <v>332</v>
      </c>
      <c r="F74" s="4" t="s">
        <v>134</v>
      </c>
      <c r="G74" s="6" t="s">
        <v>133</v>
      </c>
      <c r="H74" s="15" t="s">
        <v>109</v>
      </c>
      <c r="I74" s="3"/>
      <c r="J74" s="13">
        <v>31</v>
      </c>
      <c r="K74" s="2" t="s">
        <v>184</v>
      </c>
      <c r="L74" s="1">
        <v>12</v>
      </c>
      <c r="M74" s="39" t="s">
        <v>185</v>
      </c>
      <c r="N74" s="1">
        <v>40</v>
      </c>
      <c r="O74" s="39" t="s">
        <v>186</v>
      </c>
      <c r="P74" s="1">
        <v>7</v>
      </c>
      <c r="Q74" s="39" t="s">
        <v>187</v>
      </c>
      <c r="R74" s="1">
        <v>50</v>
      </c>
      <c r="S74" s="40" t="s">
        <v>188</v>
      </c>
      <c r="T74" s="7"/>
    </row>
    <row r="75" spans="1:20" s="8" customFormat="1" ht="184.5" customHeight="1" x14ac:dyDescent="0.25">
      <c r="A75" s="6" t="s">
        <v>580</v>
      </c>
      <c r="B75" s="2" t="s">
        <v>139</v>
      </c>
      <c r="C75" s="2" t="s">
        <v>147</v>
      </c>
      <c r="D75" s="2" t="s">
        <v>132</v>
      </c>
      <c r="E75" s="2" t="s">
        <v>332</v>
      </c>
      <c r="F75" s="4" t="s">
        <v>134</v>
      </c>
      <c r="G75" s="6" t="s">
        <v>133</v>
      </c>
      <c r="H75" s="15" t="s">
        <v>109</v>
      </c>
      <c r="I75" s="3"/>
      <c r="J75" s="13">
        <v>31</v>
      </c>
      <c r="K75" s="2" t="s">
        <v>184</v>
      </c>
      <c r="L75" s="1">
        <v>12</v>
      </c>
      <c r="M75" s="39" t="s">
        <v>185</v>
      </c>
      <c r="N75" s="1">
        <v>40</v>
      </c>
      <c r="O75" s="39" t="s">
        <v>186</v>
      </c>
      <c r="P75" s="1">
        <v>7</v>
      </c>
      <c r="Q75" s="39" t="s">
        <v>187</v>
      </c>
      <c r="R75" s="1">
        <v>50</v>
      </c>
      <c r="S75" s="40" t="s">
        <v>188</v>
      </c>
      <c r="T75" s="7"/>
    </row>
    <row r="76" spans="1:20" s="8" customFormat="1" ht="118.5" customHeight="1" x14ac:dyDescent="0.25">
      <c r="A76" s="6" t="s">
        <v>581</v>
      </c>
      <c r="B76" s="2" t="s">
        <v>140</v>
      </c>
      <c r="C76" s="2" t="s">
        <v>147</v>
      </c>
      <c r="D76" s="2" t="s">
        <v>132</v>
      </c>
      <c r="E76" s="2" t="s">
        <v>138</v>
      </c>
      <c r="F76" s="4" t="s">
        <v>134</v>
      </c>
      <c r="G76" s="6" t="s">
        <v>133</v>
      </c>
      <c r="H76" s="15" t="s">
        <v>109</v>
      </c>
      <c r="I76" s="3"/>
      <c r="J76" s="13">
        <v>36</v>
      </c>
      <c r="K76" s="2" t="s">
        <v>189</v>
      </c>
      <c r="L76" s="1">
        <v>12</v>
      </c>
      <c r="M76" s="39" t="s">
        <v>185</v>
      </c>
      <c r="N76" s="1">
        <v>50</v>
      </c>
      <c r="O76" s="39" t="s">
        <v>188</v>
      </c>
      <c r="P76" s="1"/>
      <c r="Q76" s="1"/>
      <c r="R76" s="1"/>
      <c r="S76" s="3"/>
      <c r="T76" s="7"/>
    </row>
    <row r="77" spans="1:20" s="8" customFormat="1" ht="186.75" customHeight="1" x14ac:dyDescent="0.25">
      <c r="A77" s="6" t="s">
        <v>582</v>
      </c>
      <c r="B77" s="2" t="s">
        <v>141</v>
      </c>
      <c r="C77" s="2" t="s">
        <v>136</v>
      </c>
      <c r="D77" s="2" t="s">
        <v>132</v>
      </c>
      <c r="E77" s="2" t="s">
        <v>332</v>
      </c>
      <c r="F77" s="4" t="s">
        <v>134</v>
      </c>
      <c r="G77" s="6" t="s">
        <v>133</v>
      </c>
      <c r="H77" s="15" t="s">
        <v>109</v>
      </c>
      <c r="I77" s="3"/>
      <c r="J77" s="13">
        <v>29</v>
      </c>
      <c r="K77" s="2" t="s">
        <v>190</v>
      </c>
      <c r="L77" s="1">
        <v>12</v>
      </c>
      <c r="M77" s="39" t="s">
        <v>185</v>
      </c>
      <c r="N77" s="1">
        <v>50</v>
      </c>
      <c r="O77" s="39" t="s">
        <v>188</v>
      </c>
      <c r="P77" s="1"/>
      <c r="Q77" s="1"/>
      <c r="R77" s="1"/>
      <c r="S77" s="3"/>
      <c r="T77" s="7"/>
    </row>
    <row r="78" spans="1:20" s="8" customFormat="1" ht="114.75" customHeight="1" x14ac:dyDescent="0.25">
      <c r="A78" s="6" t="s">
        <v>583</v>
      </c>
      <c r="B78" s="2" t="s">
        <v>142</v>
      </c>
      <c r="C78" s="2" t="s">
        <v>147</v>
      </c>
      <c r="D78" s="2" t="s">
        <v>132</v>
      </c>
      <c r="E78" s="2" t="s">
        <v>332</v>
      </c>
      <c r="F78" s="4" t="s">
        <v>134</v>
      </c>
      <c r="G78" s="6" t="s">
        <v>133</v>
      </c>
      <c r="H78" s="15" t="s">
        <v>109</v>
      </c>
      <c r="I78" s="3"/>
      <c r="J78" s="13">
        <v>28</v>
      </c>
      <c r="K78" s="2" t="s">
        <v>191</v>
      </c>
      <c r="L78" s="1">
        <v>12</v>
      </c>
      <c r="M78" s="39" t="s">
        <v>185</v>
      </c>
      <c r="N78" s="1">
        <v>32</v>
      </c>
      <c r="O78" s="2" t="s">
        <v>192</v>
      </c>
      <c r="P78" s="1">
        <v>50</v>
      </c>
      <c r="Q78" s="39" t="s">
        <v>188</v>
      </c>
      <c r="R78" s="1"/>
      <c r="S78" s="3"/>
      <c r="T78" s="7"/>
    </row>
    <row r="79" spans="1:20" s="8" customFormat="1" ht="189" customHeight="1" x14ac:dyDescent="0.25">
      <c r="A79" s="6" t="s">
        <v>584</v>
      </c>
      <c r="B79" s="2" t="s">
        <v>143</v>
      </c>
      <c r="C79" s="2" t="s">
        <v>146</v>
      </c>
      <c r="D79" s="2" t="s">
        <v>132</v>
      </c>
      <c r="E79" s="2" t="s">
        <v>648</v>
      </c>
      <c r="F79" s="4" t="s">
        <v>144</v>
      </c>
      <c r="G79" s="6" t="s">
        <v>133</v>
      </c>
      <c r="H79" s="15" t="s">
        <v>109</v>
      </c>
      <c r="I79" s="3"/>
      <c r="J79" s="63">
        <v>29</v>
      </c>
      <c r="K79" s="11" t="s">
        <v>190</v>
      </c>
      <c r="L79" s="1"/>
      <c r="M79" s="1"/>
      <c r="N79" s="1"/>
      <c r="O79" s="1"/>
      <c r="P79" s="1"/>
      <c r="Q79" s="1"/>
      <c r="R79" s="1"/>
      <c r="S79" s="3"/>
      <c r="T79" s="7"/>
    </row>
    <row r="80" spans="1:20" s="8" customFormat="1" ht="246.75" customHeight="1" x14ac:dyDescent="0.25">
      <c r="A80" s="6" t="s">
        <v>585</v>
      </c>
      <c r="B80" s="2" t="s">
        <v>679</v>
      </c>
      <c r="C80" s="2" t="s">
        <v>145</v>
      </c>
      <c r="D80" s="2" t="s">
        <v>132</v>
      </c>
      <c r="E80" s="2" t="s">
        <v>376</v>
      </c>
      <c r="F80" s="4" t="s">
        <v>144</v>
      </c>
      <c r="G80" s="6" t="s">
        <v>133</v>
      </c>
      <c r="H80" s="15" t="s">
        <v>109</v>
      </c>
      <c r="I80" s="3"/>
      <c r="J80" s="13">
        <v>30</v>
      </c>
      <c r="K80" s="2" t="s">
        <v>200</v>
      </c>
      <c r="L80" s="1">
        <v>5</v>
      </c>
      <c r="M80" s="2" t="s">
        <v>201</v>
      </c>
      <c r="N80" s="1"/>
      <c r="O80" s="1"/>
      <c r="P80" s="1"/>
      <c r="Q80" s="2"/>
      <c r="R80" s="1"/>
      <c r="S80" s="3"/>
      <c r="T80" s="7"/>
    </row>
    <row r="81" spans="1:20" s="8" customFormat="1" ht="76.5" customHeight="1" x14ac:dyDescent="0.25">
      <c r="A81" s="102" t="s">
        <v>65</v>
      </c>
      <c r="B81" s="106" t="s">
        <v>66</v>
      </c>
      <c r="C81" s="107"/>
      <c r="D81" s="107"/>
      <c r="E81" s="107"/>
      <c r="F81" s="108"/>
      <c r="G81" s="102"/>
      <c r="H81" s="103"/>
      <c r="I81" s="109"/>
      <c r="J81" s="110"/>
      <c r="K81" s="107"/>
      <c r="L81" s="107"/>
      <c r="M81" s="107"/>
      <c r="N81" s="107"/>
      <c r="O81" s="107"/>
      <c r="P81" s="107"/>
      <c r="Q81" s="107"/>
      <c r="R81" s="107"/>
      <c r="S81" s="109"/>
      <c r="T81" s="7"/>
    </row>
    <row r="82" spans="1:20" s="8" customFormat="1" ht="80.25" customHeight="1" x14ac:dyDescent="0.25">
      <c r="A82" s="6" t="s">
        <v>64</v>
      </c>
      <c r="B82" s="17" t="s">
        <v>813</v>
      </c>
      <c r="C82" s="2" t="s">
        <v>131</v>
      </c>
      <c r="D82" s="2" t="s">
        <v>148</v>
      </c>
      <c r="E82" s="2" t="s">
        <v>331</v>
      </c>
      <c r="F82" s="4" t="s">
        <v>149</v>
      </c>
      <c r="G82" s="6" t="s">
        <v>133</v>
      </c>
      <c r="H82" s="15" t="s">
        <v>109</v>
      </c>
      <c r="I82" s="3"/>
      <c r="J82" s="13">
        <v>12</v>
      </c>
      <c r="K82" s="2" t="s">
        <v>185</v>
      </c>
      <c r="L82" s="2">
        <v>8</v>
      </c>
      <c r="M82" s="2" t="s">
        <v>202</v>
      </c>
      <c r="N82" s="1"/>
      <c r="O82" s="1"/>
      <c r="P82" s="1"/>
      <c r="Q82" s="1"/>
      <c r="R82" s="1"/>
      <c r="S82" s="3"/>
      <c r="T82" s="7"/>
    </row>
    <row r="83" spans="1:20" s="8" customFormat="1" ht="112.5" customHeight="1" x14ac:dyDescent="0.25">
      <c r="A83" s="6" t="s">
        <v>154</v>
      </c>
      <c r="B83" s="17" t="s">
        <v>806</v>
      </c>
      <c r="C83" s="2" t="s">
        <v>147</v>
      </c>
      <c r="D83" s="2" t="s">
        <v>148</v>
      </c>
      <c r="E83" s="2" t="s">
        <v>332</v>
      </c>
      <c r="F83" s="4" t="s">
        <v>149</v>
      </c>
      <c r="G83" s="6" t="s">
        <v>133</v>
      </c>
      <c r="H83" s="15" t="s">
        <v>109</v>
      </c>
      <c r="I83" s="3"/>
      <c r="J83" s="13">
        <v>12</v>
      </c>
      <c r="K83" s="39" t="s">
        <v>185</v>
      </c>
      <c r="L83" s="1"/>
      <c r="M83" s="1"/>
      <c r="N83" s="1"/>
      <c r="O83" s="1"/>
      <c r="P83" s="1"/>
      <c r="Q83" s="1"/>
      <c r="R83" s="1"/>
      <c r="S83" s="3"/>
      <c r="T83" s="7"/>
    </row>
    <row r="84" spans="1:20" s="8" customFormat="1" ht="63" x14ac:dyDescent="0.25">
      <c r="A84" s="6" t="s">
        <v>155</v>
      </c>
      <c r="B84" s="2" t="s">
        <v>150</v>
      </c>
      <c r="C84" s="2" t="s">
        <v>146</v>
      </c>
      <c r="D84" s="2" t="s">
        <v>148</v>
      </c>
      <c r="E84" s="2" t="s">
        <v>648</v>
      </c>
      <c r="F84" s="4" t="s">
        <v>149</v>
      </c>
      <c r="G84" s="6" t="s">
        <v>133</v>
      </c>
      <c r="H84" s="15" t="s">
        <v>109</v>
      </c>
      <c r="I84" s="3"/>
      <c r="J84" s="13">
        <v>12</v>
      </c>
      <c r="K84" s="2" t="s">
        <v>185</v>
      </c>
      <c r="L84" s="1"/>
      <c r="M84" s="1"/>
      <c r="N84" s="1"/>
      <c r="O84" s="1"/>
      <c r="P84" s="1"/>
      <c r="Q84" s="1"/>
      <c r="R84" s="1"/>
      <c r="S84" s="3"/>
      <c r="T84" s="7"/>
    </row>
    <row r="85" spans="1:20" s="8" customFormat="1" ht="74.25" customHeight="1" x14ac:dyDescent="0.25">
      <c r="A85" s="6" t="s">
        <v>156</v>
      </c>
      <c r="B85" s="17" t="s">
        <v>873</v>
      </c>
      <c r="C85" s="2" t="s">
        <v>145</v>
      </c>
      <c r="D85" s="2" t="s">
        <v>148</v>
      </c>
      <c r="E85" s="2" t="s">
        <v>376</v>
      </c>
      <c r="F85" s="4" t="s">
        <v>149</v>
      </c>
      <c r="G85" s="6" t="s">
        <v>133</v>
      </c>
      <c r="H85" s="15" t="s">
        <v>109</v>
      </c>
      <c r="I85" s="3"/>
      <c r="J85" s="14">
        <v>12</v>
      </c>
      <c r="K85" s="2" t="s">
        <v>185</v>
      </c>
      <c r="L85" s="2">
        <v>8</v>
      </c>
      <c r="M85" s="2" t="s">
        <v>202</v>
      </c>
      <c r="N85" s="1"/>
      <c r="O85" s="1"/>
      <c r="P85" s="1"/>
      <c r="Q85" s="1"/>
      <c r="R85" s="1"/>
      <c r="S85" s="3"/>
      <c r="T85" s="7"/>
    </row>
    <row r="86" spans="1:20" s="8" customFormat="1" ht="104.25" customHeight="1" x14ac:dyDescent="0.25">
      <c r="A86" s="6" t="s">
        <v>157</v>
      </c>
      <c r="B86" s="2" t="s">
        <v>734</v>
      </c>
      <c r="C86" s="2" t="s">
        <v>145</v>
      </c>
      <c r="D86" s="2" t="s">
        <v>148</v>
      </c>
      <c r="E86" s="2" t="s">
        <v>376</v>
      </c>
      <c r="F86" s="4" t="s">
        <v>149</v>
      </c>
      <c r="G86" s="6" t="s">
        <v>133</v>
      </c>
      <c r="H86" s="15" t="s">
        <v>109</v>
      </c>
      <c r="I86" s="3"/>
      <c r="J86" s="14">
        <v>12</v>
      </c>
      <c r="K86" s="2" t="s">
        <v>185</v>
      </c>
      <c r="L86" s="2">
        <v>8</v>
      </c>
      <c r="M86" s="2" t="s">
        <v>202</v>
      </c>
      <c r="N86" s="1"/>
      <c r="O86" s="1"/>
      <c r="P86" s="1"/>
      <c r="Q86" s="1"/>
      <c r="R86" s="1"/>
      <c r="S86" s="3"/>
      <c r="T86" s="7"/>
    </row>
    <row r="87" spans="1:20" s="8" customFormat="1" ht="93" customHeight="1" x14ac:dyDescent="0.25">
      <c r="A87" s="6" t="s">
        <v>179</v>
      </c>
      <c r="B87" s="2" t="s">
        <v>151</v>
      </c>
      <c r="C87" s="2" t="s">
        <v>152</v>
      </c>
      <c r="D87" s="2" t="s">
        <v>148</v>
      </c>
      <c r="E87" s="2" t="s">
        <v>153</v>
      </c>
      <c r="F87" s="4" t="s">
        <v>149</v>
      </c>
      <c r="G87" s="6" t="s">
        <v>133</v>
      </c>
      <c r="H87" s="15" t="s">
        <v>109</v>
      </c>
      <c r="I87" s="3"/>
      <c r="J87" s="1">
        <v>12</v>
      </c>
      <c r="K87" s="2" t="s">
        <v>185</v>
      </c>
      <c r="L87" s="1"/>
      <c r="M87" s="2"/>
      <c r="N87" s="1"/>
      <c r="O87" s="1"/>
      <c r="P87" s="1"/>
      <c r="Q87" s="1"/>
      <c r="R87" s="1"/>
      <c r="S87" s="3"/>
      <c r="T87" s="7"/>
    </row>
    <row r="88" spans="1:20" s="8" customFormat="1" ht="63" x14ac:dyDescent="0.25">
      <c r="A88" s="6" t="s">
        <v>178</v>
      </c>
      <c r="B88" s="46" t="s">
        <v>812</v>
      </c>
      <c r="C88" s="2" t="s">
        <v>158</v>
      </c>
      <c r="D88" s="2" t="s">
        <v>148</v>
      </c>
      <c r="E88" s="2" t="s">
        <v>165</v>
      </c>
      <c r="F88" s="4" t="s">
        <v>149</v>
      </c>
      <c r="G88" s="6" t="s">
        <v>133</v>
      </c>
      <c r="H88" s="15" t="s">
        <v>109</v>
      </c>
      <c r="I88" s="3"/>
      <c r="J88" s="14">
        <v>12</v>
      </c>
      <c r="K88" s="2" t="s">
        <v>185</v>
      </c>
      <c r="L88" s="1">
        <v>50</v>
      </c>
      <c r="M88" s="2" t="s">
        <v>188</v>
      </c>
      <c r="N88" s="1"/>
      <c r="O88" s="1"/>
      <c r="P88" s="1"/>
      <c r="Q88" s="1"/>
      <c r="R88" s="1"/>
      <c r="S88" s="3"/>
      <c r="T88" s="7"/>
    </row>
    <row r="89" spans="1:20" s="8" customFormat="1" ht="72.75" customHeight="1" x14ac:dyDescent="0.25">
      <c r="A89" s="102" t="s">
        <v>67</v>
      </c>
      <c r="B89" s="106" t="s">
        <v>394</v>
      </c>
      <c r="C89" s="107"/>
      <c r="D89" s="107"/>
      <c r="E89" s="107"/>
      <c r="F89" s="108"/>
      <c r="G89" s="102"/>
      <c r="H89" s="103"/>
      <c r="I89" s="109"/>
      <c r="J89" s="110"/>
      <c r="K89" s="107"/>
      <c r="L89" s="107"/>
      <c r="M89" s="107"/>
      <c r="N89" s="107"/>
      <c r="O89" s="107"/>
      <c r="P89" s="107"/>
      <c r="Q89" s="107"/>
      <c r="R89" s="107"/>
      <c r="S89" s="109"/>
      <c r="T89" s="7"/>
    </row>
    <row r="90" spans="1:20" s="8" customFormat="1" ht="90" customHeight="1" x14ac:dyDescent="0.25">
      <c r="A90" s="6" t="s">
        <v>68</v>
      </c>
      <c r="B90" s="2" t="s">
        <v>552</v>
      </c>
      <c r="C90" s="2" t="s">
        <v>131</v>
      </c>
      <c r="D90" s="2" t="s">
        <v>375</v>
      </c>
      <c r="E90" s="2" t="s">
        <v>331</v>
      </c>
      <c r="F90" s="3" t="s">
        <v>385</v>
      </c>
      <c r="G90" s="13" t="s">
        <v>133</v>
      </c>
      <c r="H90" s="15" t="s">
        <v>109</v>
      </c>
      <c r="I90" s="3"/>
      <c r="J90" s="13">
        <v>33</v>
      </c>
      <c r="K90" s="2" t="s">
        <v>316</v>
      </c>
      <c r="L90" s="1"/>
      <c r="M90" s="1"/>
      <c r="N90" s="1"/>
      <c r="O90" s="1"/>
      <c r="P90" s="1"/>
      <c r="Q90" s="1"/>
      <c r="R90" s="1"/>
      <c r="S90" s="3"/>
      <c r="T90" s="7"/>
    </row>
    <row r="91" spans="1:20" s="8" customFormat="1" ht="176.25" customHeight="1" x14ac:dyDescent="0.25">
      <c r="A91" s="6" t="s">
        <v>387</v>
      </c>
      <c r="B91" s="34" t="s">
        <v>722</v>
      </c>
      <c r="C91" s="64" t="s">
        <v>489</v>
      </c>
      <c r="D91" s="35" t="s">
        <v>375</v>
      </c>
      <c r="E91" s="35" t="s">
        <v>165</v>
      </c>
      <c r="F91" s="59" t="s">
        <v>490</v>
      </c>
      <c r="G91" s="181" t="s">
        <v>491</v>
      </c>
      <c r="H91" s="41" t="s">
        <v>109</v>
      </c>
      <c r="I91" s="59"/>
      <c r="J91" s="60">
        <v>33</v>
      </c>
      <c r="K91" s="2" t="s">
        <v>316</v>
      </c>
      <c r="L91" s="16">
        <v>29</v>
      </c>
      <c r="M91" s="2" t="s">
        <v>190</v>
      </c>
      <c r="N91" s="16">
        <v>50</v>
      </c>
      <c r="O91" s="2" t="s">
        <v>188</v>
      </c>
      <c r="P91" s="16"/>
      <c r="Q91" s="58" t="str">
        <f>IF(ISERROR(INDEX('[1]8 lentele'!$B:$B,MATCH('[1]3 lentele'!P83,'[1]8 lentele'!$A:$A,0))),"",INDEX('[1]8 lentele'!$B:$B,MATCH('[1]3 lentele'!P83,'[1]8 lentele'!$A:$A,0)))</f>
        <v/>
      </c>
      <c r="R91" s="16"/>
      <c r="S91" s="65" t="str">
        <f>IF(ISERROR(INDEX('[1]8 lentele'!$B:$B,MATCH('[1]3 lentele'!#REF!,'[1]8 lentele'!$A:$A,0))),"",INDEX('[1]8 lentele'!$B:$B,MATCH('[1]3 lentele'!#REF!,'[1]8 lentele'!$A:$A,0)))</f>
        <v/>
      </c>
      <c r="T91" s="7"/>
    </row>
    <row r="92" spans="1:20" s="8" customFormat="1" ht="135.75" customHeight="1" x14ac:dyDescent="0.25">
      <c r="A92" s="6" t="s">
        <v>586</v>
      </c>
      <c r="B92" s="34" t="s">
        <v>492</v>
      </c>
      <c r="C92" s="64" t="s">
        <v>493</v>
      </c>
      <c r="D92" s="35" t="s">
        <v>375</v>
      </c>
      <c r="E92" s="35" t="s">
        <v>165</v>
      </c>
      <c r="F92" s="59" t="s">
        <v>490</v>
      </c>
      <c r="G92" s="181" t="s">
        <v>491</v>
      </c>
      <c r="H92" s="41" t="s">
        <v>109</v>
      </c>
      <c r="I92" s="59"/>
      <c r="J92" s="60">
        <v>33</v>
      </c>
      <c r="K92" s="2" t="s">
        <v>316</v>
      </c>
      <c r="L92" s="16">
        <v>50</v>
      </c>
      <c r="M92" s="2" t="s">
        <v>188</v>
      </c>
      <c r="N92" s="16"/>
      <c r="O92" s="58" t="str">
        <f>IF(ISERROR(INDEX('[1]8 lentele'!$B:$B,MATCH('[1]3 lentele'!N84,'[1]8 lentele'!$A:$A,0))),"",INDEX('[1]8 lentele'!$B:$B,MATCH('[1]3 lentele'!N84,'[1]8 lentele'!$A:$A,0)))</f>
        <v/>
      </c>
      <c r="P92" s="16"/>
      <c r="Q92" s="58" t="str">
        <f>IF(ISERROR(INDEX('[1]8 lentele'!$B:$B,MATCH('[1]3 lentele'!P84,'[1]8 lentele'!$A:$A,0))),"",INDEX('[1]8 lentele'!$B:$B,MATCH('[1]3 lentele'!P84,'[1]8 lentele'!$A:$A,0)))</f>
        <v/>
      </c>
      <c r="R92" s="16"/>
      <c r="S92" s="65" t="str">
        <f>IF(ISERROR(INDEX('[1]8 lentele'!$B:$B,MATCH('[1]3 lentele'!#REF!,'[1]8 lentele'!$A:$A,0))),"",INDEX('[1]8 lentele'!$B:$B,MATCH('[1]3 lentele'!#REF!,'[1]8 lentele'!$A:$A,0)))</f>
        <v/>
      </c>
      <c r="T92" s="7"/>
    </row>
    <row r="93" spans="1:20" s="8" customFormat="1" ht="188.25" customHeight="1" x14ac:dyDescent="0.25">
      <c r="A93" s="6" t="s">
        <v>587</v>
      </c>
      <c r="B93" s="34" t="s">
        <v>488</v>
      </c>
      <c r="C93" s="35" t="s">
        <v>158</v>
      </c>
      <c r="D93" s="35" t="s">
        <v>375</v>
      </c>
      <c r="E93" s="35" t="s">
        <v>165</v>
      </c>
      <c r="F93" s="59" t="s">
        <v>252</v>
      </c>
      <c r="G93" s="175" t="s">
        <v>133</v>
      </c>
      <c r="H93" s="48" t="s">
        <v>109</v>
      </c>
      <c r="I93" s="38"/>
      <c r="J93" s="13">
        <v>33</v>
      </c>
      <c r="K93" s="2" t="s">
        <v>316</v>
      </c>
      <c r="L93" s="1">
        <v>46</v>
      </c>
      <c r="M93" s="42" t="s">
        <v>711</v>
      </c>
      <c r="N93" s="1">
        <v>50</v>
      </c>
      <c r="O93" s="2" t="s">
        <v>188</v>
      </c>
      <c r="P93" s="1"/>
      <c r="Q93" s="1"/>
      <c r="R93" s="1"/>
      <c r="S93" s="3"/>
      <c r="T93" s="7"/>
    </row>
    <row r="94" spans="1:20" s="8" customFormat="1" ht="94.5" x14ac:dyDescent="0.25">
      <c r="A94" s="6" t="s">
        <v>588</v>
      </c>
      <c r="B94" s="2" t="s">
        <v>386</v>
      </c>
      <c r="C94" s="2" t="s">
        <v>388</v>
      </c>
      <c r="D94" s="2" t="s">
        <v>375</v>
      </c>
      <c r="E94" s="2" t="s">
        <v>389</v>
      </c>
      <c r="F94" s="10" t="s">
        <v>385</v>
      </c>
      <c r="G94" s="13" t="s">
        <v>133</v>
      </c>
      <c r="H94" s="15" t="s">
        <v>109</v>
      </c>
      <c r="I94" s="3"/>
      <c r="J94" s="63">
        <v>33</v>
      </c>
      <c r="K94" s="11" t="s">
        <v>316</v>
      </c>
      <c r="L94" s="1"/>
      <c r="M94" s="1"/>
      <c r="N94" s="1"/>
      <c r="O94" s="1"/>
      <c r="P94" s="1"/>
      <c r="Q94" s="1"/>
      <c r="R94" s="1"/>
      <c r="S94" s="3"/>
      <c r="T94" s="7"/>
    </row>
    <row r="95" spans="1:20" s="8" customFormat="1" ht="157.5" x14ac:dyDescent="0.25">
      <c r="A95" s="6" t="s">
        <v>589</v>
      </c>
      <c r="B95" s="2" t="s">
        <v>802</v>
      </c>
      <c r="C95" s="2" t="s">
        <v>145</v>
      </c>
      <c r="D95" s="2" t="s">
        <v>375</v>
      </c>
      <c r="E95" s="2" t="s">
        <v>376</v>
      </c>
      <c r="F95" s="10" t="s">
        <v>385</v>
      </c>
      <c r="G95" s="13" t="s">
        <v>133</v>
      </c>
      <c r="H95" s="15" t="s">
        <v>109</v>
      </c>
      <c r="I95" s="3"/>
      <c r="J95" s="13">
        <v>33</v>
      </c>
      <c r="K95" s="2" t="s">
        <v>316</v>
      </c>
      <c r="L95" s="1"/>
      <c r="M95" s="1"/>
      <c r="N95" s="1"/>
      <c r="O95" s="1"/>
      <c r="P95" s="1"/>
      <c r="Q95" s="1"/>
      <c r="R95" s="1"/>
      <c r="S95" s="3"/>
      <c r="T95" s="7"/>
    </row>
    <row r="96" spans="1:20" s="8" customFormat="1" ht="81.75" customHeight="1" x14ac:dyDescent="0.25">
      <c r="A96" s="102" t="s">
        <v>69</v>
      </c>
      <c r="B96" s="106" t="s">
        <v>395</v>
      </c>
      <c r="C96" s="107"/>
      <c r="D96" s="107"/>
      <c r="E96" s="107"/>
      <c r="F96" s="108"/>
      <c r="G96" s="102"/>
      <c r="H96" s="103"/>
      <c r="I96" s="109"/>
      <c r="J96" s="110"/>
      <c r="K96" s="107"/>
      <c r="L96" s="107"/>
      <c r="M96" s="107"/>
      <c r="N96" s="107"/>
      <c r="O96" s="107"/>
      <c r="P96" s="107"/>
      <c r="Q96" s="107"/>
      <c r="R96" s="107"/>
      <c r="S96" s="109"/>
      <c r="T96" s="7"/>
    </row>
    <row r="97" spans="1:20" s="8" customFormat="1" ht="173.25" x14ac:dyDescent="0.25">
      <c r="A97" s="6" t="s">
        <v>70</v>
      </c>
      <c r="B97" s="34" t="s">
        <v>494</v>
      </c>
      <c r="C97" s="35" t="s">
        <v>158</v>
      </c>
      <c r="D97" s="35" t="s">
        <v>375</v>
      </c>
      <c r="E97" s="35" t="s">
        <v>165</v>
      </c>
      <c r="F97" s="59" t="s">
        <v>723</v>
      </c>
      <c r="G97" s="175" t="s">
        <v>133</v>
      </c>
      <c r="H97" s="48" t="s">
        <v>109</v>
      </c>
      <c r="I97" s="38"/>
      <c r="J97" s="13">
        <v>44</v>
      </c>
      <c r="K97" s="2" t="s">
        <v>323</v>
      </c>
      <c r="L97" s="1">
        <v>29</v>
      </c>
      <c r="M97" s="2" t="s">
        <v>190</v>
      </c>
      <c r="N97" s="1">
        <v>50</v>
      </c>
      <c r="O97" s="2" t="s">
        <v>188</v>
      </c>
      <c r="P97" s="1"/>
      <c r="Q97" s="1"/>
      <c r="R97" s="1"/>
      <c r="S97" s="3"/>
      <c r="T97" s="7"/>
    </row>
    <row r="98" spans="1:20" s="8" customFormat="1" ht="126.75" customHeight="1" x14ac:dyDescent="0.25">
      <c r="A98" s="6" t="s">
        <v>724</v>
      </c>
      <c r="B98" s="50" t="s">
        <v>735</v>
      </c>
      <c r="C98" s="46" t="s">
        <v>421</v>
      </c>
      <c r="D98" s="46" t="s">
        <v>375</v>
      </c>
      <c r="E98" s="35" t="s">
        <v>153</v>
      </c>
      <c r="F98" s="182" t="s">
        <v>723</v>
      </c>
      <c r="G98" s="13" t="s">
        <v>133</v>
      </c>
      <c r="H98" s="15"/>
      <c r="I98" s="3"/>
      <c r="J98" s="13">
        <v>44</v>
      </c>
      <c r="K98" s="2" t="s">
        <v>323</v>
      </c>
      <c r="L98" s="1"/>
      <c r="M98" s="1"/>
      <c r="N98" s="1"/>
      <c r="O98" s="1"/>
      <c r="P98" s="1"/>
      <c r="Q98" s="1"/>
      <c r="R98" s="1"/>
      <c r="S98" s="1"/>
      <c r="T98" s="7"/>
    </row>
    <row r="99" spans="1:20" s="8" customFormat="1" ht="173.25" x14ac:dyDescent="0.25">
      <c r="A99" s="66" t="s">
        <v>725</v>
      </c>
      <c r="B99" s="67" t="s">
        <v>726</v>
      </c>
      <c r="C99" s="68" t="s">
        <v>460</v>
      </c>
      <c r="D99" s="68" t="s">
        <v>375</v>
      </c>
      <c r="E99" s="69" t="s">
        <v>332</v>
      </c>
      <c r="F99" s="182" t="s">
        <v>723</v>
      </c>
      <c r="G99" s="72" t="s">
        <v>133</v>
      </c>
      <c r="H99" s="71"/>
      <c r="I99" s="3"/>
      <c r="J99" s="72">
        <v>44</v>
      </c>
      <c r="K99" s="73" t="s">
        <v>323</v>
      </c>
      <c r="L99" s="70"/>
      <c r="M99" s="70"/>
      <c r="N99" s="70"/>
      <c r="O99" s="70"/>
      <c r="P99" s="70"/>
      <c r="Q99" s="70"/>
      <c r="R99" s="70"/>
      <c r="S99" s="70"/>
      <c r="T99" s="7"/>
    </row>
    <row r="100" spans="1:20" s="8" customFormat="1" ht="128.25" customHeight="1" x14ac:dyDescent="0.25">
      <c r="A100" s="102" t="s">
        <v>71</v>
      </c>
      <c r="B100" s="106" t="s">
        <v>72</v>
      </c>
      <c r="C100" s="107"/>
      <c r="D100" s="107"/>
      <c r="E100" s="107"/>
      <c r="F100" s="108"/>
      <c r="G100" s="102"/>
      <c r="H100" s="103"/>
      <c r="I100" s="109"/>
      <c r="J100" s="110"/>
      <c r="K100" s="107"/>
      <c r="L100" s="107"/>
      <c r="M100" s="107"/>
      <c r="N100" s="107"/>
      <c r="O100" s="107"/>
      <c r="P100" s="107"/>
      <c r="Q100" s="107"/>
      <c r="R100" s="107"/>
      <c r="S100" s="109"/>
      <c r="T100" s="7"/>
    </row>
    <row r="101" spans="1:20" s="8" customFormat="1" ht="94.5" x14ac:dyDescent="0.25">
      <c r="A101" s="6" t="s">
        <v>73</v>
      </c>
      <c r="B101" s="138" t="s">
        <v>756</v>
      </c>
      <c r="C101" s="138" t="s">
        <v>158</v>
      </c>
      <c r="D101" s="139" t="s">
        <v>757</v>
      </c>
      <c r="E101" s="138" t="s">
        <v>758</v>
      </c>
      <c r="F101" s="184" t="s">
        <v>759</v>
      </c>
      <c r="G101" s="183" t="s">
        <v>133</v>
      </c>
      <c r="H101" s="15"/>
      <c r="I101" s="3"/>
      <c r="J101" s="13">
        <v>42</v>
      </c>
      <c r="K101" s="140" t="s">
        <v>321</v>
      </c>
      <c r="L101" s="1">
        <v>50</v>
      </c>
      <c r="M101" s="2" t="s">
        <v>772</v>
      </c>
      <c r="N101" s="1"/>
      <c r="O101" s="1"/>
      <c r="P101" s="1"/>
      <c r="Q101" s="1"/>
      <c r="R101" s="1"/>
      <c r="S101" s="3"/>
      <c r="T101" s="7"/>
    </row>
    <row r="102" spans="1:20" s="8" customFormat="1" ht="126" x14ac:dyDescent="0.25">
      <c r="A102" s="6" t="s">
        <v>760</v>
      </c>
      <c r="B102" s="138" t="s">
        <v>761</v>
      </c>
      <c r="C102" s="138" t="s">
        <v>131</v>
      </c>
      <c r="D102" s="139" t="s">
        <v>757</v>
      </c>
      <c r="E102" s="138" t="s">
        <v>762</v>
      </c>
      <c r="F102" s="184" t="s">
        <v>759</v>
      </c>
      <c r="G102" s="183" t="s">
        <v>133</v>
      </c>
      <c r="H102" s="15"/>
      <c r="I102" s="3"/>
      <c r="J102" s="14">
        <v>50</v>
      </c>
      <c r="K102" s="2" t="s">
        <v>188</v>
      </c>
      <c r="L102" s="1"/>
      <c r="M102" s="1"/>
      <c r="N102" s="1"/>
      <c r="O102" s="1"/>
      <c r="P102" s="1"/>
      <c r="Q102" s="1"/>
      <c r="R102" s="1"/>
      <c r="S102" s="3"/>
      <c r="T102" s="7"/>
    </row>
    <row r="103" spans="1:20" s="8" customFormat="1" ht="78.75" x14ac:dyDescent="0.25">
      <c r="A103" s="102" t="s">
        <v>74</v>
      </c>
      <c r="B103" s="106" t="s">
        <v>736</v>
      </c>
      <c r="C103" s="107"/>
      <c r="D103" s="107"/>
      <c r="E103" s="107"/>
      <c r="F103" s="108"/>
      <c r="G103" s="102"/>
      <c r="H103" s="103"/>
      <c r="I103" s="109"/>
      <c r="J103" s="110"/>
      <c r="K103" s="107"/>
      <c r="L103" s="107"/>
      <c r="M103" s="107"/>
      <c r="N103" s="107"/>
      <c r="O103" s="107"/>
      <c r="P103" s="107"/>
      <c r="Q103" s="107"/>
      <c r="R103" s="107"/>
      <c r="S103" s="109"/>
      <c r="T103" s="7"/>
    </row>
    <row r="104" spans="1:20" s="8" customFormat="1" ht="114" customHeight="1" x14ac:dyDescent="0.25">
      <c r="A104" s="6" t="s">
        <v>75</v>
      </c>
      <c r="B104" s="34" t="s">
        <v>499</v>
      </c>
      <c r="C104" s="35" t="s">
        <v>158</v>
      </c>
      <c r="D104" s="35" t="s">
        <v>148</v>
      </c>
      <c r="E104" s="35" t="s">
        <v>165</v>
      </c>
      <c r="F104" s="61" t="s">
        <v>278</v>
      </c>
      <c r="G104" s="47" t="s">
        <v>491</v>
      </c>
      <c r="H104" s="48" t="s">
        <v>109</v>
      </c>
      <c r="I104" s="38"/>
      <c r="J104" s="13">
        <v>13</v>
      </c>
      <c r="K104" s="2" t="s">
        <v>302</v>
      </c>
      <c r="L104" s="1">
        <v>36</v>
      </c>
      <c r="M104" s="2" t="s">
        <v>189</v>
      </c>
      <c r="N104" s="1">
        <v>12</v>
      </c>
      <c r="O104" s="2" t="s">
        <v>185</v>
      </c>
      <c r="P104" s="1"/>
      <c r="Q104" s="1"/>
      <c r="R104" s="1"/>
      <c r="S104" s="3"/>
      <c r="T104" s="7"/>
    </row>
    <row r="105" spans="1:20" s="8" customFormat="1" ht="102.75" customHeight="1" x14ac:dyDescent="0.25">
      <c r="A105" s="6" t="s">
        <v>590</v>
      </c>
      <c r="B105" s="2" t="s">
        <v>500</v>
      </c>
      <c r="C105" s="2" t="s">
        <v>501</v>
      </c>
      <c r="D105" s="35" t="s">
        <v>148</v>
      </c>
      <c r="E105" s="46" t="s">
        <v>153</v>
      </c>
      <c r="F105" s="61"/>
      <c r="G105" s="47" t="s">
        <v>491</v>
      </c>
      <c r="H105" s="48" t="s">
        <v>109</v>
      </c>
      <c r="I105" s="38"/>
      <c r="J105" s="13">
        <v>14</v>
      </c>
      <c r="K105" s="5" t="s">
        <v>303</v>
      </c>
      <c r="L105" s="1"/>
      <c r="M105" s="2"/>
      <c r="N105" s="1"/>
      <c r="O105" s="2"/>
      <c r="P105" s="1"/>
      <c r="Q105" s="1"/>
      <c r="R105" s="1"/>
      <c r="S105" s="3"/>
      <c r="T105" s="7"/>
    </row>
    <row r="106" spans="1:20" s="8" customFormat="1" ht="138" customHeight="1" x14ac:dyDescent="0.25">
      <c r="A106" s="6" t="s">
        <v>591</v>
      </c>
      <c r="B106" s="2" t="s">
        <v>502</v>
      </c>
      <c r="C106" s="2" t="s">
        <v>501</v>
      </c>
      <c r="D106" s="35" t="s">
        <v>148</v>
      </c>
      <c r="E106" s="17" t="s">
        <v>561</v>
      </c>
      <c r="F106" s="4"/>
      <c r="G106" s="6" t="s">
        <v>491</v>
      </c>
      <c r="H106" s="15" t="s">
        <v>109</v>
      </c>
      <c r="I106" s="3"/>
      <c r="J106" s="13">
        <v>14</v>
      </c>
      <c r="K106" s="5" t="s">
        <v>303</v>
      </c>
      <c r="L106" s="1"/>
      <c r="M106" s="1"/>
      <c r="N106" s="1"/>
      <c r="O106" s="1"/>
      <c r="P106" s="1"/>
      <c r="Q106" s="1"/>
      <c r="R106" s="1"/>
      <c r="S106" s="3"/>
      <c r="T106" s="7"/>
    </row>
    <row r="107" spans="1:20" s="8" customFormat="1" ht="114" customHeight="1" x14ac:dyDescent="0.25">
      <c r="A107" s="104" t="s">
        <v>76</v>
      </c>
      <c r="B107" s="128" t="s">
        <v>77</v>
      </c>
      <c r="C107" s="129"/>
      <c r="D107" s="129"/>
      <c r="E107" s="129"/>
      <c r="F107" s="130"/>
      <c r="G107" s="104"/>
      <c r="H107" s="105"/>
      <c r="I107" s="131"/>
      <c r="J107" s="132"/>
      <c r="K107" s="129"/>
      <c r="L107" s="129"/>
      <c r="M107" s="129"/>
      <c r="N107" s="129"/>
      <c r="O107" s="129"/>
      <c r="P107" s="129"/>
      <c r="Q107" s="129"/>
      <c r="R107" s="129"/>
      <c r="S107" s="131"/>
      <c r="T107" s="7"/>
    </row>
    <row r="108" spans="1:20" s="8" customFormat="1" ht="155.25" customHeight="1" x14ac:dyDescent="0.25">
      <c r="A108" s="102" t="s">
        <v>78</v>
      </c>
      <c r="B108" s="106" t="s">
        <v>79</v>
      </c>
      <c r="C108" s="107"/>
      <c r="D108" s="107"/>
      <c r="E108" s="107"/>
      <c r="F108" s="108"/>
      <c r="G108" s="102"/>
      <c r="H108" s="103"/>
      <c r="I108" s="109"/>
      <c r="J108" s="110"/>
      <c r="K108" s="107"/>
      <c r="L108" s="107"/>
      <c r="M108" s="107"/>
      <c r="N108" s="107"/>
      <c r="O108" s="107"/>
      <c r="P108" s="107"/>
      <c r="Q108" s="107"/>
      <c r="R108" s="107"/>
      <c r="S108" s="109"/>
      <c r="T108" s="7"/>
    </row>
    <row r="109" spans="1:20" s="8" customFormat="1" ht="161.25" customHeight="1" x14ac:dyDescent="0.25">
      <c r="A109" s="6" t="s">
        <v>80</v>
      </c>
      <c r="B109" s="2" t="s">
        <v>564</v>
      </c>
      <c r="C109" s="2" t="s">
        <v>131</v>
      </c>
      <c r="D109" s="2" t="s">
        <v>132</v>
      </c>
      <c r="E109" s="2" t="s">
        <v>331</v>
      </c>
      <c r="F109" s="4" t="s">
        <v>425</v>
      </c>
      <c r="G109" s="6" t="s">
        <v>133</v>
      </c>
      <c r="H109" s="17"/>
      <c r="I109" s="10"/>
      <c r="J109" s="14">
        <v>28</v>
      </c>
      <c r="K109" s="2" t="s">
        <v>237</v>
      </c>
      <c r="L109" s="2">
        <v>29</v>
      </c>
      <c r="M109" s="2" t="s">
        <v>190</v>
      </c>
      <c r="N109" s="1"/>
      <c r="O109" s="1"/>
      <c r="P109" s="1"/>
      <c r="Q109" s="1"/>
      <c r="R109" s="1"/>
      <c r="S109" s="3"/>
      <c r="T109" s="7"/>
    </row>
    <row r="110" spans="1:20" s="8" customFormat="1" ht="184.5" customHeight="1" x14ac:dyDescent="0.25">
      <c r="A110" s="6" t="s">
        <v>592</v>
      </c>
      <c r="B110" s="2" t="s">
        <v>565</v>
      </c>
      <c r="C110" s="2" t="s">
        <v>131</v>
      </c>
      <c r="D110" s="2" t="s">
        <v>132</v>
      </c>
      <c r="E110" s="2" t="s">
        <v>331</v>
      </c>
      <c r="F110" s="4" t="s">
        <v>425</v>
      </c>
      <c r="G110" s="6" t="s">
        <v>133</v>
      </c>
      <c r="H110" s="17"/>
      <c r="I110" s="10"/>
      <c r="J110" s="14">
        <v>29</v>
      </c>
      <c r="K110" s="2" t="s">
        <v>190</v>
      </c>
      <c r="L110" s="2"/>
      <c r="M110" s="2"/>
      <c r="N110" s="1"/>
      <c r="O110" s="1"/>
      <c r="P110" s="1"/>
      <c r="Q110" s="1"/>
      <c r="R110" s="1"/>
      <c r="S110" s="3"/>
      <c r="T110" s="7"/>
    </row>
    <row r="111" spans="1:20" s="8" customFormat="1" ht="183.75" customHeight="1" x14ac:dyDescent="0.25">
      <c r="A111" s="32" t="s">
        <v>593</v>
      </c>
      <c r="B111" s="33" t="s">
        <v>424</v>
      </c>
      <c r="C111" s="33" t="s">
        <v>421</v>
      </c>
      <c r="D111" s="33" t="s">
        <v>132</v>
      </c>
      <c r="E111" s="33" t="s">
        <v>153</v>
      </c>
      <c r="F111" s="37" t="s">
        <v>425</v>
      </c>
      <c r="G111" s="74" t="s">
        <v>133</v>
      </c>
      <c r="H111" s="52"/>
      <c r="I111" s="36"/>
      <c r="J111" s="75">
        <v>29</v>
      </c>
      <c r="K111" s="76" t="s">
        <v>190</v>
      </c>
      <c r="L111" s="77">
        <v>28</v>
      </c>
      <c r="M111" s="76" t="s">
        <v>237</v>
      </c>
      <c r="N111" s="77">
        <v>30</v>
      </c>
      <c r="O111" s="76" t="s">
        <v>229</v>
      </c>
      <c r="P111" s="76">
        <v>32</v>
      </c>
      <c r="Q111" s="76" t="s">
        <v>192</v>
      </c>
      <c r="R111" s="76">
        <v>38</v>
      </c>
      <c r="S111" s="78" t="s">
        <v>319</v>
      </c>
      <c r="T111" s="7"/>
    </row>
    <row r="112" spans="1:20" s="8" customFormat="1" ht="165.75" customHeight="1" x14ac:dyDescent="0.25">
      <c r="A112" s="32" t="s">
        <v>594</v>
      </c>
      <c r="B112" s="33" t="s">
        <v>426</v>
      </c>
      <c r="C112" s="33" t="s">
        <v>421</v>
      </c>
      <c r="D112" s="33" t="s">
        <v>132</v>
      </c>
      <c r="E112" s="33" t="s">
        <v>153</v>
      </c>
      <c r="F112" s="37" t="s">
        <v>425</v>
      </c>
      <c r="G112" s="74" t="s">
        <v>133</v>
      </c>
      <c r="H112" s="52"/>
      <c r="I112" s="36"/>
      <c r="J112" s="75">
        <v>29</v>
      </c>
      <c r="K112" s="76" t="s">
        <v>190</v>
      </c>
      <c r="L112" s="77">
        <v>28</v>
      </c>
      <c r="M112" s="76" t="s">
        <v>237</v>
      </c>
      <c r="N112" s="76">
        <v>32</v>
      </c>
      <c r="O112" s="76" t="s">
        <v>192</v>
      </c>
      <c r="P112" s="76">
        <v>38</v>
      </c>
      <c r="Q112" s="76" t="s">
        <v>319</v>
      </c>
      <c r="R112" s="77">
        <v>41</v>
      </c>
      <c r="S112" s="78" t="s">
        <v>320</v>
      </c>
      <c r="T112" s="7"/>
    </row>
    <row r="113" spans="1:20" s="8" customFormat="1" ht="165" x14ac:dyDescent="0.25">
      <c r="A113" s="32" t="s">
        <v>595</v>
      </c>
      <c r="B113" s="33" t="s">
        <v>427</v>
      </c>
      <c r="C113" s="33" t="s">
        <v>421</v>
      </c>
      <c r="D113" s="33" t="s">
        <v>132</v>
      </c>
      <c r="E113" s="33" t="s">
        <v>153</v>
      </c>
      <c r="F113" s="37" t="s">
        <v>425</v>
      </c>
      <c r="G113" s="74" t="s">
        <v>133</v>
      </c>
      <c r="H113" s="52"/>
      <c r="I113" s="36"/>
      <c r="J113" s="79">
        <v>32</v>
      </c>
      <c r="K113" s="76" t="s">
        <v>192</v>
      </c>
      <c r="L113" s="77">
        <v>28</v>
      </c>
      <c r="M113" s="76" t="s">
        <v>237</v>
      </c>
      <c r="N113" s="77">
        <v>29</v>
      </c>
      <c r="O113" s="76" t="s">
        <v>190</v>
      </c>
      <c r="P113" s="76">
        <v>38</v>
      </c>
      <c r="Q113" s="76" t="s">
        <v>319</v>
      </c>
      <c r="R113" s="77">
        <v>41</v>
      </c>
      <c r="S113" s="78" t="s">
        <v>320</v>
      </c>
      <c r="T113" s="7"/>
    </row>
    <row r="114" spans="1:20" s="8" customFormat="1" ht="165" x14ac:dyDescent="0.25">
      <c r="A114" s="32" t="s">
        <v>596</v>
      </c>
      <c r="B114" s="33" t="s">
        <v>428</v>
      </c>
      <c r="C114" s="33" t="s">
        <v>421</v>
      </c>
      <c r="D114" s="33" t="s">
        <v>132</v>
      </c>
      <c r="E114" s="33" t="s">
        <v>153</v>
      </c>
      <c r="F114" s="37" t="s">
        <v>425</v>
      </c>
      <c r="G114" s="74" t="s">
        <v>133</v>
      </c>
      <c r="H114" s="52"/>
      <c r="I114" s="36"/>
      <c r="J114" s="79">
        <v>32</v>
      </c>
      <c r="K114" s="76" t="s">
        <v>192</v>
      </c>
      <c r="L114" s="77">
        <v>28</v>
      </c>
      <c r="M114" s="76" t="s">
        <v>237</v>
      </c>
      <c r="N114" s="77">
        <v>30</v>
      </c>
      <c r="O114" s="76" t="s">
        <v>229</v>
      </c>
      <c r="P114" s="77">
        <v>34</v>
      </c>
      <c r="Q114" s="76" t="s">
        <v>228</v>
      </c>
      <c r="R114" s="76">
        <v>38</v>
      </c>
      <c r="S114" s="78" t="s">
        <v>319</v>
      </c>
      <c r="T114" s="7"/>
    </row>
    <row r="115" spans="1:20" s="8" customFormat="1" ht="75" customHeight="1" x14ac:dyDescent="0.25">
      <c r="A115" s="6" t="s">
        <v>597</v>
      </c>
      <c r="B115" s="2" t="s">
        <v>400</v>
      </c>
      <c r="C115" s="2" t="s">
        <v>391</v>
      </c>
      <c r="D115" s="2" t="s">
        <v>132</v>
      </c>
      <c r="E115" s="2" t="s">
        <v>389</v>
      </c>
      <c r="F115" s="4" t="s">
        <v>256</v>
      </c>
      <c r="G115" s="6" t="s">
        <v>133</v>
      </c>
      <c r="H115" s="15"/>
      <c r="I115" s="3"/>
      <c r="J115" s="80">
        <v>29</v>
      </c>
      <c r="K115" s="28" t="s">
        <v>190</v>
      </c>
      <c r="L115" s="28">
        <v>32</v>
      </c>
      <c r="M115" s="28" t="s">
        <v>192</v>
      </c>
      <c r="N115" s="28">
        <v>33</v>
      </c>
      <c r="O115" s="28" t="s">
        <v>316</v>
      </c>
      <c r="P115" s="81"/>
      <c r="Q115" s="81"/>
      <c r="R115" s="81"/>
      <c r="S115" s="82"/>
      <c r="T115" s="7"/>
    </row>
    <row r="116" spans="1:20" s="8" customFormat="1" ht="157.5" x14ac:dyDescent="0.25">
      <c r="A116" s="6" t="s">
        <v>598</v>
      </c>
      <c r="B116" s="2" t="s">
        <v>444</v>
      </c>
      <c r="C116" s="2" t="s">
        <v>377</v>
      </c>
      <c r="D116" s="2" t="s">
        <v>132</v>
      </c>
      <c r="E116" s="2" t="s">
        <v>379</v>
      </c>
      <c r="F116" s="9" t="s">
        <v>425</v>
      </c>
      <c r="G116" s="12" t="s">
        <v>133</v>
      </c>
      <c r="H116" s="17"/>
      <c r="I116" s="10"/>
      <c r="J116" s="14">
        <v>29</v>
      </c>
      <c r="K116" s="2" t="s">
        <v>449</v>
      </c>
      <c r="L116" s="2">
        <v>12</v>
      </c>
      <c r="M116" s="2" t="s">
        <v>185</v>
      </c>
      <c r="N116" s="2">
        <v>41</v>
      </c>
      <c r="O116" s="2" t="s">
        <v>320</v>
      </c>
      <c r="P116" s="2"/>
      <c r="Q116" s="2"/>
      <c r="R116" s="2"/>
      <c r="S116" s="10"/>
      <c r="T116" s="7"/>
    </row>
    <row r="117" spans="1:20" s="8" customFormat="1" ht="96" customHeight="1" x14ac:dyDescent="0.25">
      <c r="A117" s="6" t="s">
        <v>599</v>
      </c>
      <c r="B117" s="2" t="s">
        <v>446</v>
      </c>
      <c r="C117" s="2" t="s">
        <v>377</v>
      </c>
      <c r="D117" s="2" t="s">
        <v>132</v>
      </c>
      <c r="E117" s="2" t="s">
        <v>379</v>
      </c>
      <c r="F117" s="9" t="s">
        <v>425</v>
      </c>
      <c r="G117" s="12" t="s">
        <v>133</v>
      </c>
      <c r="H117" s="17"/>
      <c r="I117" s="10"/>
      <c r="J117" s="14">
        <v>34</v>
      </c>
      <c r="K117" s="2" t="s">
        <v>228</v>
      </c>
      <c r="L117" s="2"/>
      <c r="M117" s="2"/>
      <c r="N117" s="2"/>
      <c r="O117" s="2"/>
      <c r="P117" s="2"/>
      <c r="Q117" s="2"/>
      <c r="R117" s="2"/>
      <c r="S117" s="10"/>
      <c r="T117" s="7"/>
    </row>
    <row r="118" spans="1:20" s="8" customFormat="1" ht="128.25" customHeight="1" x14ac:dyDescent="0.25">
      <c r="A118" s="102" t="s">
        <v>81</v>
      </c>
      <c r="B118" s="106" t="s">
        <v>82</v>
      </c>
      <c r="C118" s="107"/>
      <c r="D118" s="107"/>
      <c r="E118" s="107"/>
      <c r="F118" s="108"/>
      <c r="G118" s="102"/>
      <c r="H118" s="103"/>
      <c r="I118" s="109"/>
      <c r="J118" s="110"/>
      <c r="K118" s="107"/>
      <c r="L118" s="107"/>
      <c r="M118" s="107"/>
      <c r="N118" s="107"/>
      <c r="O118" s="107"/>
      <c r="P118" s="107"/>
      <c r="Q118" s="107"/>
      <c r="R118" s="107"/>
      <c r="S118" s="109"/>
      <c r="T118" s="7"/>
    </row>
    <row r="119" spans="1:20" s="8" customFormat="1" ht="110.25" x14ac:dyDescent="0.25">
      <c r="A119" s="6" t="s">
        <v>83</v>
      </c>
      <c r="B119" s="34" t="s">
        <v>495</v>
      </c>
      <c r="C119" s="35" t="s">
        <v>498</v>
      </c>
      <c r="D119" s="35" t="s">
        <v>384</v>
      </c>
      <c r="E119" s="35" t="s">
        <v>165</v>
      </c>
      <c r="F119" s="61" t="s">
        <v>496</v>
      </c>
      <c r="G119" s="47" t="s">
        <v>133</v>
      </c>
      <c r="H119" s="48" t="s">
        <v>109</v>
      </c>
      <c r="I119" s="38"/>
      <c r="J119" s="13">
        <v>8</v>
      </c>
      <c r="K119" s="2" t="s">
        <v>202</v>
      </c>
      <c r="L119" s="1">
        <v>50</v>
      </c>
      <c r="M119" s="2" t="s">
        <v>188</v>
      </c>
      <c r="N119" s="1"/>
      <c r="O119" s="1"/>
      <c r="P119" s="1"/>
      <c r="Q119" s="1"/>
      <c r="R119" s="1"/>
      <c r="S119" s="3"/>
      <c r="T119" s="7"/>
    </row>
    <row r="120" spans="1:20" s="8" customFormat="1" ht="96" customHeight="1" x14ac:dyDescent="0.25">
      <c r="A120" s="102" t="s">
        <v>84</v>
      </c>
      <c r="B120" s="106" t="s">
        <v>85</v>
      </c>
      <c r="C120" s="107"/>
      <c r="D120" s="107"/>
      <c r="E120" s="107"/>
      <c r="F120" s="108"/>
      <c r="G120" s="102"/>
      <c r="H120" s="103"/>
      <c r="I120" s="109"/>
      <c r="J120" s="110"/>
      <c r="K120" s="107"/>
      <c r="L120" s="107"/>
      <c r="M120" s="107"/>
      <c r="N120" s="107"/>
      <c r="O120" s="107"/>
      <c r="P120" s="107"/>
      <c r="Q120" s="107"/>
      <c r="R120" s="107"/>
      <c r="S120" s="109"/>
      <c r="T120" s="7"/>
    </row>
    <row r="121" spans="1:20" s="8" customFormat="1" ht="82.5" customHeight="1" x14ac:dyDescent="0.25">
      <c r="A121" s="6" t="s">
        <v>614</v>
      </c>
      <c r="B121" s="11" t="s">
        <v>750</v>
      </c>
      <c r="C121" s="374" t="s">
        <v>460</v>
      </c>
      <c r="D121" s="46" t="s">
        <v>384</v>
      </c>
      <c r="E121" s="17" t="s">
        <v>332</v>
      </c>
      <c r="F121" s="375" t="s">
        <v>258</v>
      </c>
      <c r="G121" s="376" t="s">
        <v>133</v>
      </c>
      <c r="H121" s="15"/>
      <c r="I121" s="3"/>
      <c r="J121" s="13">
        <v>5</v>
      </c>
      <c r="K121" s="2" t="s">
        <v>515</v>
      </c>
      <c r="L121" s="1">
        <v>50</v>
      </c>
      <c r="M121" s="2" t="s">
        <v>188</v>
      </c>
      <c r="N121" s="1"/>
      <c r="O121" s="1"/>
      <c r="P121" s="1"/>
      <c r="Q121" s="1"/>
      <c r="R121" s="1"/>
      <c r="S121" s="3"/>
      <c r="T121" s="7"/>
    </row>
    <row r="122" spans="1:20" s="8" customFormat="1" ht="82.5" customHeight="1" x14ac:dyDescent="0.25">
      <c r="A122" s="6" t="s">
        <v>615</v>
      </c>
      <c r="B122" s="34" t="s">
        <v>497</v>
      </c>
      <c r="C122" s="377" t="s">
        <v>158</v>
      </c>
      <c r="D122" s="35" t="s">
        <v>384</v>
      </c>
      <c r="E122" s="35" t="s">
        <v>165</v>
      </c>
      <c r="F122" s="375" t="s">
        <v>258</v>
      </c>
      <c r="G122" s="47" t="s">
        <v>133</v>
      </c>
      <c r="H122" s="48" t="s">
        <v>109</v>
      </c>
      <c r="I122" s="38"/>
      <c r="J122" s="13">
        <v>5</v>
      </c>
      <c r="K122" s="2" t="s">
        <v>515</v>
      </c>
      <c r="L122" s="1">
        <v>50</v>
      </c>
      <c r="M122" s="2" t="s">
        <v>188</v>
      </c>
      <c r="N122" s="1"/>
      <c r="O122" s="1"/>
      <c r="P122" s="1"/>
      <c r="Q122" s="1"/>
      <c r="R122" s="1"/>
      <c r="S122" s="3"/>
      <c r="T122" s="7"/>
    </row>
    <row r="123" spans="1:20" s="8" customFormat="1" ht="66.75" customHeight="1" x14ac:dyDescent="0.25">
      <c r="A123" s="6" t="s">
        <v>751</v>
      </c>
      <c r="B123" s="228" t="s">
        <v>752</v>
      </c>
      <c r="C123" s="378" t="s">
        <v>547</v>
      </c>
      <c r="D123" s="224" t="s">
        <v>384</v>
      </c>
      <c r="E123" s="229" t="s">
        <v>548</v>
      </c>
      <c r="F123" s="379" t="s">
        <v>258</v>
      </c>
      <c r="G123" s="213" t="s">
        <v>133</v>
      </c>
      <c r="H123" s="15"/>
      <c r="I123" s="3"/>
      <c r="J123" s="13">
        <v>5</v>
      </c>
      <c r="K123" s="380" t="s">
        <v>515</v>
      </c>
      <c r="L123" s="1"/>
      <c r="M123" s="1"/>
      <c r="N123" s="1"/>
      <c r="O123" s="1"/>
      <c r="P123" s="1"/>
      <c r="Q123" s="1"/>
      <c r="R123" s="1"/>
      <c r="S123" s="3"/>
      <c r="T123" s="7"/>
    </row>
    <row r="124" spans="1:20" s="8" customFormat="1" ht="79.5" customHeight="1" x14ac:dyDescent="0.25">
      <c r="A124" s="102" t="s">
        <v>86</v>
      </c>
      <c r="B124" s="106" t="s">
        <v>87</v>
      </c>
      <c r="C124" s="107"/>
      <c r="D124" s="107"/>
      <c r="E124" s="107"/>
      <c r="F124" s="108"/>
      <c r="G124" s="102"/>
      <c r="H124" s="103"/>
      <c r="I124" s="109"/>
      <c r="J124" s="110"/>
      <c r="K124" s="107"/>
      <c r="L124" s="107"/>
      <c r="M124" s="107"/>
      <c r="N124" s="107"/>
      <c r="O124" s="107"/>
      <c r="P124" s="107"/>
      <c r="Q124" s="107"/>
      <c r="R124" s="107"/>
      <c r="S124" s="109"/>
      <c r="T124" s="7"/>
    </row>
    <row r="125" spans="1:20" s="8" customFormat="1" ht="92.25" customHeight="1" x14ac:dyDescent="0.25">
      <c r="A125" s="6" t="s">
        <v>616</v>
      </c>
      <c r="B125" s="17" t="s">
        <v>684</v>
      </c>
      <c r="C125" s="2" t="s">
        <v>555</v>
      </c>
      <c r="D125" s="2" t="s">
        <v>384</v>
      </c>
      <c r="E125" s="2" t="s">
        <v>331</v>
      </c>
      <c r="F125" s="3" t="s">
        <v>429</v>
      </c>
      <c r="G125" s="14" t="s">
        <v>133</v>
      </c>
      <c r="H125" s="17"/>
      <c r="I125" s="10"/>
      <c r="J125" s="14">
        <v>7</v>
      </c>
      <c r="K125" s="2" t="s">
        <v>187</v>
      </c>
      <c r="L125" s="2">
        <v>6</v>
      </c>
      <c r="M125" s="2" t="s">
        <v>299</v>
      </c>
      <c r="N125" s="1"/>
      <c r="O125" s="1"/>
      <c r="P125" s="1"/>
      <c r="Q125" s="1"/>
      <c r="R125" s="1"/>
      <c r="S125" s="3"/>
      <c r="T125" s="7"/>
    </row>
    <row r="126" spans="1:20" s="8" customFormat="1" ht="96" customHeight="1" x14ac:dyDescent="0.25">
      <c r="A126" s="6" t="s">
        <v>617</v>
      </c>
      <c r="B126" s="11" t="s">
        <v>685</v>
      </c>
      <c r="C126" s="2" t="s">
        <v>672</v>
      </c>
      <c r="D126" s="2" t="s">
        <v>384</v>
      </c>
      <c r="E126" s="2" t="s">
        <v>332</v>
      </c>
      <c r="F126" s="10" t="s">
        <v>429</v>
      </c>
      <c r="G126" s="14" t="s">
        <v>133</v>
      </c>
      <c r="H126" s="17"/>
      <c r="I126" s="10"/>
      <c r="J126" s="14">
        <v>7</v>
      </c>
      <c r="K126" s="2" t="s">
        <v>461</v>
      </c>
      <c r="L126" s="2">
        <v>50</v>
      </c>
      <c r="M126" s="2" t="s">
        <v>188</v>
      </c>
      <c r="N126" s="1"/>
      <c r="O126" s="1"/>
      <c r="P126" s="1"/>
      <c r="Q126" s="1"/>
      <c r="R126" s="1"/>
      <c r="S126" s="3"/>
      <c r="T126" s="7"/>
    </row>
    <row r="127" spans="1:20" s="8" customFormat="1" ht="82.5" customHeight="1" x14ac:dyDescent="0.25">
      <c r="A127" s="6" t="s">
        <v>618</v>
      </c>
      <c r="B127" s="2" t="s">
        <v>686</v>
      </c>
      <c r="C127" s="2" t="s">
        <v>689</v>
      </c>
      <c r="D127" s="2" t="s">
        <v>384</v>
      </c>
      <c r="E127" s="2" t="s">
        <v>165</v>
      </c>
      <c r="F127" s="3" t="s">
        <v>259</v>
      </c>
      <c r="G127" s="13" t="s">
        <v>133</v>
      </c>
      <c r="H127" s="15"/>
      <c r="I127" s="3"/>
      <c r="J127" s="13">
        <v>7</v>
      </c>
      <c r="K127" s="2" t="s">
        <v>187</v>
      </c>
      <c r="L127" s="1">
        <v>6</v>
      </c>
      <c r="M127" s="11" t="s">
        <v>299</v>
      </c>
      <c r="N127" s="1">
        <v>50</v>
      </c>
      <c r="O127" s="2" t="s">
        <v>188</v>
      </c>
      <c r="P127" s="1"/>
      <c r="Q127" s="1"/>
      <c r="R127" s="1"/>
      <c r="S127" s="3"/>
      <c r="T127" s="7"/>
    </row>
    <row r="128" spans="1:20" s="8" customFormat="1" ht="81" customHeight="1" x14ac:dyDescent="0.25">
      <c r="A128" s="6" t="s">
        <v>619</v>
      </c>
      <c r="B128" s="18" t="s">
        <v>687</v>
      </c>
      <c r="C128" s="11" t="s">
        <v>651</v>
      </c>
      <c r="D128" s="11" t="s">
        <v>384</v>
      </c>
      <c r="E128" s="11" t="s">
        <v>153</v>
      </c>
      <c r="F128" s="185" t="s">
        <v>429</v>
      </c>
      <c r="G128" s="60" t="s">
        <v>133</v>
      </c>
      <c r="H128" s="26"/>
      <c r="I128" s="185"/>
      <c r="J128" s="60">
        <v>7</v>
      </c>
      <c r="K128" s="11" t="s">
        <v>187</v>
      </c>
      <c r="L128" s="1">
        <v>6</v>
      </c>
      <c r="M128" s="11" t="s">
        <v>450</v>
      </c>
      <c r="N128" s="1"/>
      <c r="O128" s="1"/>
      <c r="P128" s="1"/>
      <c r="Q128" s="1"/>
      <c r="R128" s="1"/>
      <c r="S128" s="3"/>
      <c r="T128" s="7"/>
    </row>
    <row r="129" spans="1:20" s="8" customFormat="1" ht="105" customHeight="1" x14ac:dyDescent="0.25">
      <c r="A129" s="6" t="s">
        <v>620</v>
      </c>
      <c r="B129" s="17" t="s">
        <v>688</v>
      </c>
      <c r="C129" s="11" t="s">
        <v>415</v>
      </c>
      <c r="D129" s="11" t="s">
        <v>384</v>
      </c>
      <c r="E129" s="11" t="s">
        <v>389</v>
      </c>
      <c r="F129" s="185" t="s">
        <v>259</v>
      </c>
      <c r="G129" s="60" t="s">
        <v>133</v>
      </c>
      <c r="H129" s="26"/>
      <c r="I129" s="185"/>
      <c r="J129" s="63">
        <v>7</v>
      </c>
      <c r="K129" s="11" t="s">
        <v>187</v>
      </c>
      <c r="L129" s="11">
        <v>6</v>
      </c>
      <c r="M129" s="11" t="s">
        <v>299</v>
      </c>
      <c r="N129" s="1"/>
      <c r="O129" s="1"/>
      <c r="P129" s="1"/>
      <c r="Q129" s="1"/>
      <c r="R129" s="1"/>
      <c r="S129" s="3"/>
      <c r="T129" s="7"/>
    </row>
    <row r="130" spans="1:20" s="8" customFormat="1" ht="81" customHeight="1" thickBot="1" x14ac:dyDescent="0.3">
      <c r="A130" s="6" t="s">
        <v>621</v>
      </c>
      <c r="B130" s="27" t="s">
        <v>447</v>
      </c>
      <c r="C130" s="56" t="s">
        <v>448</v>
      </c>
      <c r="D130" s="56" t="s">
        <v>384</v>
      </c>
      <c r="E130" s="56" t="s">
        <v>379</v>
      </c>
      <c r="F130" s="187" t="s">
        <v>429</v>
      </c>
      <c r="G130" s="186" t="s">
        <v>133</v>
      </c>
      <c r="H130" s="57"/>
      <c r="I130" s="187"/>
      <c r="J130" s="186">
        <v>6</v>
      </c>
      <c r="K130" s="56" t="s">
        <v>450</v>
      </c>
      <c r="L130" s="29">
        <v>7</v>
      </c>
      <c r="M130" s="29" t="s">
        <v>187</v>
      </c>
      <c r="N130" s="29"/>
      <c r="O130" s="29"/>
      <c r="P130" s="29"/>
      <c r="Q130" s="29"/>
      <c r="R130" s="29"/>
      <c r="S130" s="31"/>
      <c r="T130" s="7"/>
    </row>
    <row r="131" spans="1:20" s="8" customFormat="1" ht="81" customHeight="1" x14ac:dyDescent="0.25">
      <c r="A131" s="102" t="s">
        <v>88</v>
      </c>
      <c r="B131" s="106" t="s">
        <v>89</v>
      </c>
      <c r="C131" s="107"/>
      <c r="D131" s="107"/>
      <c r="E131" s="107"/>
      <c r="F131" s="108"/>
      <c r="G131" s="102"/>
      <c r="H131" s="103"/>
      <c r="I131" s="109"/>
      <c r="J131" s="110"/>
      <c r="K131" s="107"/>
      <c r="L131" s="107"/>
      <c r="M131" s="107"/>
      <c r="N131" s="107"/>
      <c r="O131" s="107"/>
      <c r="P131" s="107"/>
      <c r="Q131" s="107"/>
      <c r="R131" s="107"/>
      <c r="S131" s="109"/>
      <c r="T131" s="7"/>
    </row>
    <row r="132" spans="1:20" s="8" customFormat="1" ht="144" customHeight="1" x14ac:dyDescent="0.25">
      <c r="A132" s="6" t="s">
        <v>622</v>
      </c>
      <c r="B132" s="2" t="s">
        <v>557</v>
      </c>
      <c r="C132" s="14" t="s">
        <v>131</v>
      </c>
      <c r="D132" s="2" t="s">
        <v>384</v>
      </c>
      <c r="E132" s="2" t="s">
        <v>331</v>
      </c>
      <c r="F132" s="4" t="s">
        <v>260</v>
      </c>
      <c r="G132" s="6" t="s">
        <v>133</v>
      </c>
      <c r="H132" s="17"/>
      <c r="I132" s="10"/>
      <c r="J132" s="14">
        <v>38</v>
      </c>
      <c r="K132" s="2" t="s">
        <v>319</v>
      </c>
      <c r="L132" s="1"/>
      <c r="M132" s="1"/>
      <c r="N132" s="1"/>
      <c r="O132" s="1"/>
      <c r="P132" s="1"/>
      <c r="Q132" s="1"/>
      <c r="R132" s="1"/>
      <c r="S132" s="3"/>
      <c r="T132" s="7"/>
    </row>
    <row r="133" spans="1:20" s="8" customFormat="1" ht="144" customHeight="1" x14ac:dyDescent="0.25">
      <c r="A133" s="6" t="s">
        <v>623</v>
      </c>
      <c r="B133" s="2" t="s">
        <v>763</v>
      </c>
      <c r="C133" s="14" t="s">
        <v>131</v>
      </c>
      <c r="D133" s="2" t="s">
        <v>384</v>
      </c>
      <c r="E133" s="2" t="s">
        <v>331</v>
      </c>
      <c r="F133" s="4" t="s">
        <v>260</v>
      </c>
      <c r="G133" s="6" t="s">
        <v>133</v>
      </c>
      <c r="H133" s="17"/>
      <c r="I133" s="10"/>
      <c r="J133" s="14">
        <v>40</v>
      </c>
      <c r="K133" s="2" t="s">
        <v>186</v>
      </c>
      <c r="L133" s="14">
        <v>50</v>
      </c>
      <c r="M133" s="2" t="s">
        <v>188</v>
      </c>
      <c r="N133" s="1"/>
      <c r="O133" s="1"/>
      <c r="P133" s="1"/>
      <c r="Q133" s="1"/>
      <c r="R133" s="1"/>
      <c r="S133" s="3"/>
      <c r="T133" s="7"/>
    </row>
    <row r="134" spans="1:20" s="51" customFormat="1" ht="180" customHeight="1" x14ac:dyDescent="0.25">
      <c r="A134" s="6" t="s">
        <v>624</v>
      </c>
      <c r="B134" s="2" t="s">
        <v>465</v>
      </c>
      <c r="C134" s="14" t="s">
        <v>460</v>
      </c>
      <c r="D134" s="2" t="s">
        <v>384</v>
      </c>
      <c r="E134" s="2" t="s">
        <v>332</v>
      </c>
      <c r="F134" s="9" t="s">
        <v>430</v>
      </c>
      <c r="G134" s="12" t="s">
        <v>133</v>
      </c>
      <c r="H134" s="17"/>
      <c r="I134" s="10"/>
      <c r="J134" s="14">
        <v>40</v>
      </c>
      <c r="K134" s="2" t="s">
        <v>186</v>
      </c>
      <c r="L134" s="2">
        <v>50</v>
      </c>
      <c r="M134" s="2" t="s">
        <v>188</v>
      </c>
      <c r="N134" s="2"/>
      <c r="O134" s="2"/>
      <c r="P134" s="2"/>
      <c r="Q134" s="2"/>
      <c r="R134" s="2"/>
      <c r="S134" s="10"/>
      <c r="T134" s="7"/>
    </row>
    <row r="135" spans="1:20" s="51" customFormat="1" ht="141.75" x14ac:dyDescent="0.25">
      <c r="A135" s="6" t="s">
        <v>625</v>
      </c>
      <c r="B135" s="237" t="s">
        <v>764</v>
      </c>
      <c r="C135" s="377" t="s">
        <v>158</v>
      </c>
      <c r="D135" s="35" t="s">
        <v>384</v>
      </c>
      <c r="E135" s="35" t="s">
        <v>165</v>
      </c>
      <c r="F135" s="20" t="s">
        <v>260</v>
      </c>
      <c r="G135" s="47" t="s">
        <v>133</v>
      </c>
      <c r="H135" s="48" t="s">
        <v>109</v>
      </c>
      <c r="I135" s="38"/>
      <c r="J135" s="13">
        <v>38</v>
      </c>
      <c r="K135" s="2" t="s">
        <v>319</v>
      </c>
      <c r="L135" s="1">
        <v>28</v>
      </c>
      <c r="M135" s="2" t="s">
        <v>237</v>
      </c>
      <c r="N135" s="1">
        <v>50</v>
      </c>
      <c r="O135" s="2" t="s">
        <v>188</v>
      </c>
      <c r="P135" s="1"/>
      <c r="Q135" s="1"/>
      <c r="R135" s="1"/>
      <c r="S135" s="1"/>
      <c r="T135" s="7"/>
    </row>
    <row r="136" spans="1:20" s="8" customFormat="1" ht="173.25" x14ac:dyDescent="0.25">
      <c r="A136" s="6" t="s">
        <v>626</v>
      </c>
      <c r="B136" s="137" t="s">
        <v>765</v>
      </c>
      <c r="C136" s="243" t="s">
        <v>421</v>
      </c>
      <c r="D136" s="33" t="s">
        <v>384</v>
      </c>
      <c r="E136" s="33" t="s">
        <v>153</v>
      </c>
      <c r="F136" s="37" t="s">
        <v>430</v>
      </c>
      <c r="G136" s="381" t="s">
        <v>133</v>
      </c>
      <c r="H136" s="52"/>
      <c r="I136" s="382"/>
      <c r="J136" s="383">
        <v>38</v>
      </c>
      <c r="K136" s="33" t="s">
        <v>319</v>
      </c>
      <c r="L136" s="141">
        <v>28</v>
      </c>
      <c r="M136" s="33" t="s">
        <v>237</v>
      </c>
      <c r="N136" s="141">
        <v>29</v>
      </c>
      <c r="O136" s="33" t="s">
        <v>190</v>
      </c>
      <c r="P136" s="141">
        <v>45</v>
      </c>
      <c r="Q136" s="33" t="s">
        <v>324</v>
      </c>
      <c r="R136" s="141"/>
      <c r="S136" s="36"/>
      <c r="T136" s="7"/>
    </row>
    <row r="137" spans="1:20" s="8" customFormat="1" ht="173.25" x14ac:dyDescent="0.25">
      <c r="A137" s="6" t="s">
        <v>627</v>
      </c>
      <c r="B137" s="137" t="s">
        <v>766</v>
      </c>
      <c r="C137" s="243" t="s">
        <v>421</v>
      </c>
      <c r="D137" s="33" t="s">
        <v>384</v>
      </c>
      <c r="E137" s="33" t="s">
        <v>153</v>
      </c>
      <c r="F137" s="37" t="s">
        <v>431</v>
      </c>
      <c r="G137" s="381" t="s">
        <v>133</v>
      </c>
      <c r="H137" s="52"/>
      <c r="I137" s="382"/>
      <c r="J137" s="383">
        <v>38</v>
      </c>
      <c r="K137" s="33" t="s">
        <v>319</v>
      </c>
      <c r="L137" s="141">
        <v>28</v>
      </c>
      <c r="M137" s="33" t="s">
        <v>237</v>
      </c>
      <c r="N137" s="141">
        <v>29</v>
      </c>
      <c r="O137" s="33" t="s">
        <v>190</v>
      </c>
      <c r="P137" s="141">
        <v>45</v>
      </c>
      <c r="Q137" s="33" t="s">
        <v>324</v>
      </c>
      <c r="R137" s="141"/>
      <c r="S137" s="36"/>
      <c r="T137" s="7"/>
    </row>
    <row r="138" spans="1:20" s="8" customFormat="1" ht="110.25" x14ac:dyDescent="0.25">
      <c r="A138" s="6" t="s">
        <v>628</v>
      </c>
      <c r="B138" s="17" t="s">
        <v>767</v>
      </c>
      <c r="C138" s="14" t="s">
        <v>391</v>
      </c>
      <c r="D138" s="2" t="s">
        <v>384</v>
      </c>
      <c r="E138" s="2" t="s">
        <v>389</v>
      </c>
      <c r="F138" s="4" t="s">
        <v>260</v>
      </c>
      <c r="G138" s="6" t="s">
        <v>133</v>
      </c>
      <c r="H138" s="15"/>
      <c r="I138" s="3"/>
      <c r="J138" s="63">
        <v>38</v>
      </c>
      <c r="K138" s="11" t="s">
        <v>319</v>
      </c>
      <c r="L138" s="1"/>
      <c r="M138" s="1"/>
      <c r="N138" s="1"/>
      <c r="O138" s="1"/>
      <c r="P138" s="1"/>
      <c r="Q138" s="1"/>
      <c r="R138" s="1"/>
      <c r="S138" s="3"/>
      <c r="T138" s="7"/>
    </row>
    <row r="139" spans="1:20" s="8" customFormat="1" ht="94.5" customHeight="1" x14ac:dyDescent="0.25">
      <c r="A139" s="6" t="s">
        <v>629</v>
      </c>
      <c r="B139" s="17" t="s">
        <v>768</v>
      </c>
      <c r="C139" s="14" t="s">
        <v>391</v>
      </c>
      <c r="D139" s="2" t="s">
        <v>384</v>
      </c>
      <c r="E139" s="2" t="s">
        <v>389</v>
      </c>
      <c r="F139" s="4" t="s">
        <v>260</v>
      </c>
      <c r="G139" s="6" t="s">
        <v>133</v>
      </c>
      <c r="H139" s="17"/>
      <c r="I139" s="10"/>
      <c r="J139" s="14">
        <v>50</v>
      </c>
      <c r="K139" s="2" t="s">
        <v>188</v>
      </c>
      <c r="L139" s="1"/>
      <c r="M139" s="1"/>
      <c r="N139" s="1"/>
      <c r="O139" s="1"/>
      <c r="P139" s="1"/>
      <c r="Q139" s="1"/>
      <c r="R139" s="1"/>
      <c r="S139" s="3"/>
      <c r="T139" s="7"/>
    </row>
    <row r="140" spans="1:20" s="8" customFormat="1" ht="204.75" customHeight="1" x14ac:dyDescent="0.25">
      <c r="A140" s="6" t="s">
        <v>630</v>
      </c>
      <c r="B140" s="229" t="s">
        <v>769</v>
      </c>
      <c r="C140" s="14" t="s">
        <v>377</v>
      </c>
      <c r="D140" s="2" t="s">
        <v>384</v>
      </c>
      <c r="E140" s="2" t="s">
        <v>379</v>
      </c>
      <c r="F140" s="9" t="s">
        <v>430</v>
      </c>
      <c r="G140" s="12" t="s">
        <v>133</v>
      </c>
      <c r="H140" s="17"/>
      <c r="I140" s="10"/>
      <c r="J140" s="14">
        <v>38</v>
      </c>
      <c r="K140" s="2" t="s">
        <v>319</v>
      </c>
      <c r="L140" s="1">
        <v>40</v>
      </c>
      <c r="M140" s="2" t="s">
        <v>186</v>
      </c>
      <c r="N140" s="1">
        <v>28</v>
      </c>
      <c r="O140" s="2" t="s">
        <v>190</v>
      </c>
      <c r="P140" s="2"/>
      <c r="Q140" s="2"/>
      <c r="R140" s="2"/>
      <c r="S140" s="10"/>
      <c r="T140" s="7"/>
    </row>
    <row r="141" spans="1:20" s="8" customFormat="1" ht="173.25" x14ac:dyDescent="0.25">
      <c r="A141" s="6" t="s">
        <v>770</v>
      </c>
      <c r="B141" s="17" t="s">
        <v>771</v>
      </c>
      <c r="C141" s="14" t="s">
        <v>377</v>
      </c>
      <c r="D141" s="2" t="s">
        <v>384</v>
      </c>
      <c r="E141" s="2" t="s">
        <v>379</v>
      </c>
      <c r="F141" s="9" t="s">
        <v>430</v>
      </c>
      <c r="G141" s="12" t="s">
        <v>133</v>
      </c>
      <c r="H141" s="15"/>
      <c r="I141" s="3"/>
      <c r="J141" s="14">
        <v>38</v>
      </c>
      <c r="K141" s="2" t="s">
        <v>319</v>
      </c>
      <c r="L141" s="1">
        <v>28</v>
      </c>
      <c r="M141" s="2" t="s">
        <v>190</v>
      </c>
      <c r="N141" s="1"/>
      <c r="O141" s="2"/>
      <c r="P141" s="1"/>
      <c r="Q141" s="1"/>
      <c r="R141" s="1"/>
      <c r="S141" s="3"/>
      <c r="T141" s="7"/>
    </row>
    <row r="142" spans="1:20" s="8" customFormat="1" ht="66.75" customHeight="1" x14ac:dyDescent="0.25">
      <c r="A142" s="102" t="s">
        <v>90</v>
      </c>
      <c r="B142" s="106" t="s">
        <v>91</v>
      </c>
      <c r="C142" s="107"/>
      <c r="D142" s="107"/>
      <c r="E142" s="107"/>
      <c r="F142" s="108"/>
      <c r="G142" s="102"/>
      <c r="H142" s="103"/>
      <c r="I142" s="109"/>
      <c r="J142" s="110"/>
      <c r="K142" s="107"/>
      <c r="L142" s="107"/>
      <c r="M142" s="107"/>
      <c r="N142" s="107"/>
      <c r="O142" s="107"/>
      <c r="P142" s="107"/>
      <c r="Q142" s="107"/>
      <c r="R142" s="107"/>
      <c r="S142" s="109"/>
      <c r="T142" s="7"/>
    </row>
    <row r="143" spans="1:20" s="8" customFormat="1" ht="98.25" customHeight="1" x14ac:dyDescent="0.25">
      <c r="A143" s="6" t="s">
        <v>92</v>
      </c>
      <c r="B143" s="34" t="s">
        <v>503</v>
      </c>
      <c r="C143" s="35" t="s">
        <v>158</v>
      </c>
      <c r="D143" s="35" t="s">
        <v>148</v>
      </c>
      <c r="E143" s="35" t="s">
        <v>165</v>
      </c>
      <c r="F143" s="61" t="s">
        <v>504</v>
      </c>
      <c r="G143" s="47" t="s">
        <v>491</v>
      </c>
      <c r="H143" s="48" t="s">
        <v>109</v>
      </c>
      <c r="I143" s="38"/>
      <c r="J143" s="13">
        <v>19</v>
      </c>
      <c r="K143" s="2" t="s">
        <v>738</v>
      </c>
      <c r="L143" s="1">
        <v>50</v>
      </c>
      <c r="M143" s="2" t="s">
        <v>188</v>
      </c>
      <c r="N143" s="1"/>
      <c r="O143" s="1"/>
      <c r="P143" s="1"/>
      <c r="Q143" s="1"/>
      <c r="R143" s="1"/>
      <c r="S143" s="3"/>
      <c r="T143" s="7"/>
    </row>
    <row r="144" spans="1:20" s="8" customFormat="1" ht="79.5" customHeight="1" x14ac:dyDescent="0.25">
      <c r="A144" s="6" t="s">
        <v>600</v>
      </c>
      <c r="B144" s="34" t="s">
        <v>505</v>
      </c>
      <c r="C144" s="35" t="s">
        <v>158</v>
      </c>
      <c r="D144" s="35" t="s">
        <v>148</v>
      </c>
      <c r="E144" s="35" t="s">
        <v>165</v>
      </c>
      <c r="F144" s="61" t="s">
        <v>506</v>
      </c>
      <c r="G144" s="47" t="s">
        <v>133</v>
      </c>
      <c r="H144" s="48" t="s">
        <v>109</v>
      </c>
      <c r="I144" s="38"/>
      <c r="J144" s="13">
        <v>19</v>
      </c>
      <c r="K144" s="2" t="s">
        <v>738</v>
      </c>
      <c r="L144" s="1">
        <v>50</v>
      </c>
      <c r="M144" s="2" t="s">
        <v>188</v>
      </c>
      <c r="N144" s="1"/>
      <c r="O144" s="1"/>
      <c r="P144" s="1"/>
      <c r="Q144" s="1"/>
      <c r="R144" s="1"/>
      <c r="S144" s="3"/>
      <c r="T144" s="7"/>
    </row>
    <row r="145" spans="1:21" s="8" customFormat="1" ht="47.25" x14ac:dyDescent="0.25">
      <c r="A145" s="102" t="s">
        <v>93</v>
      </c>
      <c r="B145" s="106" t="s">
        <v>94</v>
      </c>
      <c r="C145" s="107"/>
      <c r="D145" s="107"/>
      <c r="E145" s="107"/>
      <c r="F145" s="108"/>
      <c r="G145" s="102"/>
      <c r="H145" s="103"/>
      <c r="I145" s="109"/>
      <c r="J145" s="110"/>
      <c r="K145" s="107"/>
      <c r="L145" s="107"/>
      <c r="M145" s="107"/>
      <c r="N145" s="107"/>
      <c r="O145" s="107"/>
      <c r="P145" s="107"/>
      <c r="Q145" s="107"/>
      <c r="R145" s="107"/>
      <c r="S145" s="109"/>
      <c r="T145" s="7"/>
    </row>
    <row r="146" spans="1:21" s="8" customFormat="1" ht="126" x14ac:dyDescent="0.25">
      <c r="A146" s="6" t="s">
        <v>95</v>
      </c>
      <c r="B146" s="2" t="s">
        <v>559</v>
      </c>
      <c r="C146" s="2" t="s">
        <v>131</v>
      </c>
      <c r="D146" s="2" t="s">
        <v>381</v>
      </c>
      <c r="E146" s="2" t="s">
        <v>331</v>
      </c>
      <c r="F146" s="4" t="s">
        <v>560</v>
      </c>
      <c r="G146" s="6" t="s">
        <v>133</v>
      </c>
      <c r="H146" s="17" t="s">
        <v>109</v>
      </c>
      <c r="I146" s="10"/>
      <c r="J146" s="14">
        <v>10</v>
      </c>
      <c r="K146" s="2" t="s">
        <v>301</v>
      </c>
      <c r="L146" s="1"/>
      <c r="M146" s="1"/>
      <c r="N146" s="1"/>
      <c r="O146" s="1"/>
      <c r="P146" s="1"/>
      <c r="Q146" s="1"/>
      <c r="R146" s="1"/>
      <c r="S146" s="3"/>
      <c r="T146" s="7"/>
    </row>
    <row r="147" spans="1:21" s="8" customFormat="1" ht="63" x14ac:dyDescent="0.25">
      <c r="A147" s="6" t="s">
        <v>393</v>
      </c>
      <c r="B147" s="2" t="s">
        <v>544</v>
      </c>
      <c r="C147" s="2" t="s">
        <v>460</v>
      </c>
      <c r="D147" s="2" t="s">
        <v>381</v>
      </c>
      <c r="E147" s="2" t="s">
        <v>332</v>
      </c>
      <c r="F147" s="9" t="s">
        <v>382</v>
      </c>
      <c r="G147" s="12" t="s">
        <v>133</v>
      </c>
      <c r="H147" s="17" t="s">
        <v>109</v>
      </c>
      <c r="I147" s="3"/>
      <c r="J147" s="13">
        <v>10</v>
      </c>
      <c r="K147" s="2" t="s">
        <v>301</v>
      </c>
      <c r="L147" s="2">
        <v>50</v>
      </c>
      <c r="M147" s="2" t="s">
        <v>188</v>
      </c>
      <c r="N147" s="1"/>
      <c r="O147" s="1"/>
      <c r="P147" s="1"/>
      <c r="Q147" s="1"/>
      <c r="R147" s="1"/>
      <c r="S147" s="3"/>
      <c r="T147" s="7"/>
    </row>
    <row r="148" spans="1:21" s="8" customFormat="1" ht="85.5" customHeight="1" x14ac:dyDescent="0.25">
      <c r="A148" s="6" t="s">
        <v>601</v>
      </c>
      <c r="B148" s="34" t="s">
        <v>508</v>
      </c>
      <c r="C148" s="35" t="s">
        <v>158</v>
      </c>
      <c r="D148" s="35" t="s">
        <v>148</v>
      </c>
      <c r="E148" s="35" t="s">
        <v>165</v>
      </c>
      <c r="F148" s="61" t="s">
        <v>288</v>
      </c>
      <c r="G148" s="47" t="s">
        <v>491</v>
      </c>
      <c r="H148" s="48" t="s">
        <v>109</v>
      </c>
      <c r="I148" s="38"/>
      <c r="J148" s="13">
        <v>10</v>
      </c>
      <c r="K148" s="2" t="s">
        <v>301</v>
      </c>
      <c r="L148" s="1">
        <v>50</v>
      </c>
      <c r="M148" s="2" t="s">
        <v>188</v>
      </c>
      <c r="N148" s="1"/>
      <c r="O148" s="1"/>
      <c r="P148" s="1"/>
      <c r="Q148" s="1"/>
      <c r="R148" s="1"/>
      <c r="S148" s="3"/>
      <c r="T148" s="7"/>
    </row>
    <row r="149" spans="1:21" s="8" customFormat="1" ht="103.5" customHeight="1" x14ac:dyDescent="0.25">
      <c r="A149" s="102" t="s">
        <v>96</v>
      </c>
      <c r="B149" s="106" t="s">
        <v>97</v>
      </c>
      <c r="C149" s="107"/>
      <c r="D149" s="107"/>
      <c r="E149" s="107"/>
      <c r="F149" s="108"/>
      <c r="G149" s="102"/>
      <c r="H149" s="103"/>
      <c r="I149" s="109"/>
      <c r="J149" s="110"/>
      <c r="K149" s="107"/>
      <c r="L149" s="107"/>
      <c r="M149" s="107"/>
      <c r="N149" s="107"/>
      <c r="O149" s="107"/>
      <c r="P149" s="107"/>
      <c r="Q149" s="107"/>
      <c r="R149" s="107"/>
      <c r="S149" s="109"/>
      <c r="T149" s="7"/>
    </row>
    <row r="150" spans="1:21" s="8" customFormat="1" ht="30.75" customHeight="1" x14ac:dyDescent="0.25">
      <c r="A150" s="6" t="s">
        <v>98</v>
      </c>
      <c r="B150" s="1"/>
      <c r="C150" s="1"/>
      <c r="D150" s="1"/>
      <c r="E150" s="1"/>
      <c r="F150" s="4"/>
      <c r="G150" s="6"/>
      <c r="H150" s="15"/>
      <c r="I150" s="3"/>
      <c r="J150" s="13"/>
      <c r="K150" s="1"/>
      <c r="L150" s="1"/>
      <c r="M150" s="1"/>
      <c r="N150" s="1"/>
      <c r="O150" s="1"/>
      <c r="P150" s="1"/>
      <c r="Q150" s="1"/>
      <c r="R150" s="1"/>
      <c r="S150" s="3"/>
      <c r="T150" s="7"/>
    </row>
    <row r="151" spans="1:21" s="8" customFormat="1" ht="28.5" customHeight="1" x14ac:dyDescent="0.25">
      <c r="A151" s="6"/>
      <c r="B151" s="1"/>
      <c r="C151" s="1"/>
      <c r="D151" s="1"/>
      <c r="E151" s="1"/>
      <c r="F151" s="4"/>
      <c r="G151" s="6"/>
      <c r="H151" s="15"/>
      <c r="I151" s="3"/>
      <c r="J151" s="13"/>
      <c r="K151" s="1"/>
      <c r="L151" s="1"/>
      <c r="M151" s="1"/>
      <c r="N151" s="1"/>
      <c r="O151" s="1"/>
      <c r="P151" s="1"/>
      <c r="Q151" s="1"/>
      <c r="R151" s="1"/>
      <c r="S151" s="3"/>
      <c r="T151" s="7"/>
    </row>
    <row r="152" spans="1:21" s="8" customFormat="1" ht="63" x14ac:dyDescent="0.25">
      <c r="A152" s="102" t="s">
        <v>99</v>
      </c>
      <c r="B152" s="106" t="s">
        <v>100</v>
      </c>
      <c r="C152" s="107"/>
      <c r="D152" s="107"/>
      <c r="E152" s="107"/>
      <c r="F152" s="108"/>
      <c r="G152" s="102"/>
      <c r="H152" s="103"/>
      <c r="I152" s="109"/>
      <c r="J152" s="110"/>
      <c r="K152" s="107"/>
      <c r="L152" s="107"/>
      <c r="M152" s="107"/>
      <c r="N152" s="107"/>
      <c r="O152" s="107"/>
      <c r="P152" s="107"/>
      <c r="Q152" s="107"/>
      <c r="R152" s="107"/>
      <c r="S152" s="109"/>
      <c r="T152" s="7"/>
    </row>
    <row r="153" spans="1:21" s="8" customFormat="1" ht="189" x14ac:dyDescent="0.25">
      <c r="A153" s="6" t="s">
        <v>101</v>
      </c>
      <c r="B153" s="2" t="s">
        <v>823</v>
      </c>
      <c r="C153" s="2" t="s">
        <v>131</v>
      </c>
      <c r="D153" s="2" t="s">
        <v>148</v>
      </c>
      <c r="E153" s="2" t="s">
        <v>331</v>
      </c>
      <c r="F153" s="4" t="s">
        <v>275</v>
      </c>
      <c r="G153" s="6" t="s">
        <v>133</v>
      </c>
      <c r="H153" s="17" t="s">
        <v>109</v>
      </c>
      <c r="I153" s="10"/>
      <c r="J153" s="13">
        <v>19</v>
      </c>
      <c r="K153" s="2" t="s">
        <v>402</v>
      </c>
      <c r="L153" s="1"/>
      <c r="M153" s="1"/>
      <c r="N153" s="1"/>
      <c r="O153" s="1"/>
      <c r="P153" s="1"/>
      <c r="Q153" s="1"/>
      <c r="R153" s="1"/>
      <c r="S153" s="3"/>
      <c r="T153" s="7"/>
    </row>
    <row r="154" spans="1:21" s="8" customFormat="1" ht="189" x14ac:dyDescent="0.25">
      <c r="A154" s="6" t="s">
        <v>392</v>
      </c>
      <c r="B154" s="2" t="s">
        <v>824</v>
      </c>
      <c r="C154" s="2" t="s">
        <v>460</v>
      </c>
      <c r="D154" s="2" t="s">
        <v>381</v>
      </c>
      <c r="E154" s="2" t="s">
        <v>332</v>
      </c>
      <c r="F154" s="4" t="s">
        <v>545</v>
      </c>
      <c r="G154" s="12" t="s">
        <v>133</v>
      </c>
      <c r="H154" s="17" t="s">
        <v>109</v>
      </c>
      <c r="I154" s="10"/>
      <c r="J154" s="13">
        <v>19</v>
      </c>
      <c r="K154" s="2" t="s">
        <v>402</v>
      </c>
      <c r="L154" s="2">
        <v>50</v>
      </c>
      <c r="M154" s="2" t="s">
        <v>188</v>
      </c>
      <c r="N154" s="1"/>
      <c r="O154" s="1"/>
      <c r="P154" s="1"/>
      <c r="Q154" s="1"/>
      <c r="R154" s="1"/>
      <c r="S154" s="3"/>
      <c r="T154" s="7"/>
    </row>
    <row r="155" spans="1:21" s="8" customFormat="1" ht="63" customHeight="1" x14ac:dyDescent="0.25">
      <c r="A155" s="6" t="s">
        <v>602</v>
      </c>
      <c r="B155" s="46" t="s">
        <v>825</v>
      </c>
      <c r="C155" s="35" t="s">
        <v>158</v>
      </c>
      <c r="D155" s="35" t="s">
        <v>148</v>
      </c>
      <c r="E155" s="35" t="s">
        <v>165</v>
      </c>
      <c r="F155" s="61" t="s">
        <v>275</v>
      </c>
      <c r="G155" s="47" t="s">
        <v>133</v>
      </c>
      <c r="H155" s="48" t="s">
        <v>109</v>
      </c>
      <c r="I155" s="38"/>
      <c r="J155" s="13">
        <v>19</v>
      </c>
      <c r="K155" s="2" t="s">
        <v>402</v>
      </c>
      <c r="L155" s="1">
        <v>50</v>
      </c>
      <c r="M155" s="2" t="s">
        <v>188</v>
      </c>
      <c r="N155" s="1"/>
      <c r="O155" s="1"/>
      <c r="P155" s="1"/>
      <c r="Q155" s="1"/>
      <c r="R155" s="1"/>
      <c r="S155" s="3"/>
      <c r="T155" s="7"/>
    </row>
    <row r="156" spans="1:21" s="8" customFormat="1" ht="189" x14ac:dyDescent="0.25">
      <c r="A156" s="6" t="s">
        <v>603</v>
      </c>
      <c r="B156" s="17" t="s">
        <v>878</v>
      </c>
      <c r="C156" s="2" t="s">
        <v>391</v>
      </c>
      <c r="D156" s="2" t="s">
        <v>381</v>
      </c>
      <c r="E156" s="2" t="s">
        <v>389</v>
      </c>
      <c r="F156" s="4" t="s">
        <v>275</v>
      </c>
      <c r="G156" s="6" t="s">
        <v>133</v>
      </c>
      <c r="H156" s="15" t="s">
        <v>109</v>
      </c>
      <c r="I156" s="3"/>
      <c r="J156" s="13">
        <v>19</v>
      </c>
      <c r="K156" s="2" t="s">
        <v>402</v>
      </c>
      <c r="L156" s="1"/>
      <c r="M156" s="1"/>
      <c r="N156" s="1"/>
      <c r="O156" s="1"/>
      <c r="P156" s="1"/>
      <c r="Q156" s="1"/>
      <c r="R156" s="1"/>
      <c r="S156" s="3"/>
      <c r="T156" s="7"/>
    </row>
    <row r="157" spans="1:21" s="8" customFormat="1" ht="189" x14ac:dyDescent="0.25">
      <c r="A157" s="6" t="s">
        <v>604</v>
      </c>
      <c r="B157" s="2" t="s">
        <v>737</v>
      </c>
      <c r="C157" s="2" t="s">
        <v>377</v>
      </c>
      <c r="D157" s="2" t="s">
        <v>381</v>
      </c>
      <c r="E157" s="2" t="s">
        <v>379</v>
      </c>
      <c r="F157" s="4" t="s">
        <v>275</v>
      </c>
      <c r="G157" s="6" t="s">
        <v>133</v>
      </c>
      <c r="H157" s="15" t="s">
        <v>109</v>
      </c>
      <c r="I157" s="3"/>
      <c r="J157" s="13">
        <v>19</v>
      </c>
      <c r="K157" s="2" t="s">
        <v>402</v>
      </c>
      <c r="L157" s="1"/>
      <c r="M157" s="1"/>
      <c r="N157" s="1"/>
      <c r="O157" s="1"/>
      <c r="P157" s="1"/>
      <c r="Q157" s="1"/>
      <c r="R157" s="1"/>
      <c r="S157" s="3"/>
      <c r="T157" s="7"/>
    </row>
    <row r="158" spans="1:21" s="8" customFormat="1" ht="189" x14ac:dyDescent="0.25">
      <c r="A158" s="6" t="s">
        <v>826</v>
      </c>
      <c r="B158" s="229" t="s">
        <v>827</v>
      </c>
      <c r="C158" s="2" t="s">
        <v>421</v>
      </c>
      <c r="D158" s="2" t="s">
        <v>381</v>
      </c>
      <c r="E158" s="2" t="s">
        <v>153</v>
      </c>
      <c r="F158" s="4" t="s">
        <v>275</v>
      </c>
      <c r="G158" s="6" t="s">
        <v>133</v>
      </c>
      <c r="H158" s="15"/>
      <c r="I158" s="3"/>
      <c r="J158" s="13">
        <v>19</v>
      </c>
      <c r="K158" s="2" t="s">
        <v>402</v>
      </c>
      <c r="L158" s="1"/>
      <c r="M158" s="1"/>
      <c r="N158" s="1"/>
      <c r="O158" s="1"/>
      <c r="P158" s="1"/>
      <c r="Q158" s="1"/>
      <c r="R158" s="1"/>
      <c r="S158" s="3"/>
      <c r="T158" s="7"/>
    </row>
    <row r="159" spans="1:21" s="8" customFormat="1" ht="63" x14ac:dyDescent="0.25">
      <c r="A159" s="102" t="s">
        <v>102</v>
      </c>
      <c r="B159" s="106" t="s">
        <v>103</v>
      </c>
      <c r="C159" s="107"/>
      <c r="D159" s="107"/>
      <c r="E159" s="107"/>
      <c r="F159" s="108"/>
      <c r="G159" s="102"/>
      <c r="H159" s="103"/>
      <c r="I159" s="109"/>
      <c r="J159" s="110"/>
      <c r="K159" s="107"/>
      <c r="L159" s="107"/>
      <c r="M159" s="107"/>
      <c r="N159" s="107"/>
      <c r="O159" s="107"/>
      <c r="P159" s="107"/>
      <c r="Q159" s="107"/>
      <c r="R159" s="107"/>
      <c r="S159" s="109"/>
      <c r="T159" s="7"/>
    </row>
    <row r="160" spans="1:21" ht="189" x14ac:dyDescent="0.25">
      <c r="A160" s="6" t="s">
        <v>104</v>
      </c>
      <c r="B160" s="34" t="s">
        <v>509</v>
      </c>
      <c r="C160" s="35" t="s">
        <v>158</v>
      </c>
      <c r="D160" s="35" t="s">
        <v>148</v>
      </c>
      <c r="E160" s="35" t="s">
        <v>165</v>
      </c>
      <c r="F160" s="61" t="s">
        <v>280</v>
      </c>
      <c r="G160" s="47" t="s">
        <v>491</v>
      </c>
      <c r="H160" s="48" t="s">
        <v>109</v>
      </c>
      <c r="I160" s="38"/>
      <c r="J160" s="13">
        <v>19</v>
      </c>
      <c r="K160" s="2" t="s">
        <v>402</v>
      </c>
      <c r="L160" s="1">
        <v>50</v>
      </c>
      <c r="M160" s="2" t="s">
        <v>188</v>
      </c>
      <c r="N160" s="1"/>
      <c r="O160" s="1"/>
      <c r="P160" s="1"/>
      <c r="Q160" s="1"/>
      <c r="R160" s="1"/>
      <c r="S160" s="3"/>
      <c r="T160" s="19"/>
      <c r="U160" s="19"/>
    </row>
    <row r="161" spans="1:21" ht="75" customHeight="1" x14ac:dyDescent="0.25">
      <c r="A161" s="102" t="s">
        <v>105</v>
      </c>
      <c r="B161" s="106" t="s">
        <v>106</v>
      </c>
      <c r="C161" s="107"/>
      <c r="D161" s="107"/>
      <c r="E161" s="107"/>
      <c r="F161" s="108"/>
      <c r="G161" s="102"/>
      <c r="H161" s="103"/>
      <c r="I161" s="109"/>
      <c r="J161" s="110"/>
      <c r="K161" s="107"/>
      <c r="L161" s="107"/>
      <c r="M161" s="107"/>
      <c r="N161" s="107"/>
      <c r="O161" s="107"/>
      <c r="P161" s="107"/>
      <c r="Q161" s="107"/>
      <c r="R161" s="107"/>
      <c r="S161" s="109"/>
      <c r="T161" s="19"/>
      <c r="U161" s="19"/>
    </row>
    <row r="162" spans="1:21" ht="111" thickBot="1" x14ac:dyDescent="0.3">
      <c r="A162" s="53" t="s">
        <v>107</v>
      </c>
      <c r="B162" s="54" t="s">
        <v>510</v>
      </c>
      <c r="C162" s="83" t="s">
        <v>158</v>
      </c>
      <c r="D162" s="84" t="s">
        <v>384</v>
      </c>
      <c r="E162" s="84" t="s">
        <v>165</v>
      </c>
      <c r="F162" s="85" t="s">
        <v>281</v>
      </c>
      <c r="G162" s="86" t="s">
        <v>491</v>
      </c>
      <c r="H162" s="55" t="s">
        <v>109</v>
      </c>
      <c r="I162" s="87"/>
      <c r="J162" s="88">
        <v>37</v>
      </c>
      <c r="K162" s="30" t="s">
        <v>318</v>
      </c>
      <c r="L162" s="89">
        <v>50</v>
      </c>
      <c r="M162" s="30" t="s">
        <v>188</v>
      </c>
      <c r="N162" s="89"/>
      <c r="O162" s="89"/>
      <c r="P162" s="89"/>
      <c r="Q162" s="89"/>
      <c r="R162" s="89"/>
      <c r="S162" s="90"/>
      <c r="T162" s="19"/>
      <c r="U162" s="19"/>
    </row>
    <row r="163" spans="1:21" x14ac:dyDescent="0.25">
      <c r="E163" s="19"/>
      <c r="F163" s="19"/>
      <c r="G163" s="19"/>
      <c r="H163" s="384"/>
      <c r="I163" s="19"/>
      <c r="J163" s="19"/>
      <c r="K163" s="19"/>
      <c r="N163" s="19"/>
      <c r="O163" s="19"/>
      <c r="R163" s="19"/>
      <c r="S163" s="19"/>
      <c r="T163" s="19"/>
      <c r="U163" s="19"/>
    </row>
    <row r="164" spans="1:21" x14ac:dyDescent="0.25">
      <c r="E164" s="19"/>
      <c r="F164" s="19"/>
      <c r="G164" s="19"/>
      <c r="H164" s="384"/>
      <c r="I164" s="19"/>
      <c r="J164" s="19"/>
      <c r="K164" s="19"/>
      <c r="N164" s="19"/>
      <c r="O164" s="19"/>
      <c r="R164" s="19"/>
      <c r="S164" s="19"/>
      <c r="T164" s="19"/>
      <c r="U164" s="19"/>
    </row>
    <row r="165" spans="1:21" x14ac:dyDescent="0.25">
      <c r="E165" s="19"/>
      <c r="F165" s="19"/>
      <c r="G165" s="19"/>
      <c r="H165" s="384"/>
      <c r="I165" s="19"/>
      <c r="J165" s="19"/>
      <c r="K165" s="19"/>
      <c r="N165" s="19"/>
      <c r="O165" s="19"/>
      <c r="R165" s="19"/>
      <c r="S165" s="19"/>
      <c r="T165" s="19"/>
      <c r="U165" s="19"/>
    </row>
    <row r="166" spans="1:21" x14ac:dyDescent="0.25">
      <c r="E166" s="19"/>
      <c r="F166" s="19"/>
      <c r="G166" s="19"/>
      <c r="H166" s="384"/>
      <c r="I166" s="19"/>
      <c r="J166" s="19"/>
      <c r="K166" s="19"/>
      <c r="N166" s="19"/>
      <c r="O166" s="19"/>
      <c r="R166" s="19"/>
      <c r="S166" s="19"/>
      <c r="T166" s="19"/>
      <c r="U166" s="19"/>
    </row>
    <row r="167" spans="1:21" x14ac:dyDescent="0.25">
      <c r="E167" s="19"/>
      <c r="F167" s="19"/>
      <c r="G167" s="19"/>
      <c r="H167" s="384"/>
      <c r="I167" s="19"/>
      <c r="J167" s="19"/>
      <c r="K167" s="19"/>
      <c r="N167" s="19"/>
      <c r="O167" s="19"/>
      <c r="R167" s="19"/>
      <c r="S167" s="19"/>
      <c r="T167" s="19"/>
      <c r="U167" s="19"/>
    </row>
    <row r="168" spans="1:21" x14ac:dyDescent="0.25">
      <c r="E168" s="19"/>
      <c r="F168" s="19"/>
      <c r="G168" s="19"/>
      <c r="H168" s="384"/>
      <c r="I168" s="19"/>
      <c r="J168" s="19"/>
      <c r="K168" s="19"/>
      <c r="N168" s="19"/>
      <c r="O168" s="19"/>
      <c r="R168" s="19"/>
      <c r="S168" s="19"/>
      <c r="T168" s="19"/>
      <c r="U168" s="19"/>
    </row>
    <row r="169" spans="1:21" x14ac:dyDescent="0.25">
      <c r="E169" s="19"/>
      <c r="F169" s="19"/>
      <c r="G169" s="19"/>
      <c r="H169" s="384"/>
      <c r="I169" s="19"/>
      <c r="J169" s="19"/>
      <c r="K169" s="19"/>
      <c r="N169" s="19"/>
      <c r="O169" s="19"/>
      <c r="R169" s="19"/>
      <c r="S169" s="19"/>
      <c r="T169" s="19"/>
      <c r="U169" s="19"/>
    </row>
    <row r="170" spans="1:21" x14ac:dyDescent="0.25">
      <c r="E170" s="19"/>
      <c r="F170" s="19"/>
      <c r="G170" s="19"/>
      <c r="H170" s="384"/>
      <c r="I170" s="19"/>
      <c r="J170" s="19"/>
      <c r="K170" s="19"/>
      <c r="N170" s="19"/>
      <c r="O170" s="19"/>
      <c r="R170" s="19"/>
      <c r="S170" s="19"/>
      <c r="T170" s="19"/>
      <c r="U170" s="19"/>
    </row>
    <row r="171" spans="1:21" x14ac:dyDescent="0.25">
      <c r="E171" s="19"/>
      <c r="F171" s="19"/>
      <c r="G171" s="19"/>
      <c r="H171" s="384"/>
      <c r="I171" s="19"/>
      <c r="J171" s="19"/>
      <c r="K171" s="19"/>
      <c r="N171" s="19"/>
      <c r="O171" s="19"/>
      <c r="R171" s="19"/>
      <c r="S171" s="19"/>
      <c r="T171" s="19"/>
      <c r="U171" s="19"/>
    </row>
    <row r="172" spans="1:21" x14ac:dyDescent="0.25">
      <c r="E172" s="19"/>
      <c r="F172" s="19"/>
      <c r="G172" s="19"/>
      <c r="H172" s="384"/>
      <c r="I172" s="19"/>
      <c r="J172" s="19"/>
      <c r="K172" s="19"/>
      <c r="N172" s="19"/>
      <c r="O172" s="19"/>
      <c r="R172" s="19"/>
      <c r="S172" s="19"/>
      <c r="T172" s="19"/>
      <c r="U172" s="19"/>
    </row>
    <row r="173" spans="1:21" x14ac:dyDescent="0.25">
      <c r="E173" s="19"/>
      <c r="F173" s="19"/>
      <c r="G173" s="19"/>
      <c r="H173" s="384"/>
      <c r="I173" s="19"/>
      <c r="J173" s="19"/>
      <c r="K173" s="19"/>
      <c r="N173" s="19"/>
      <c r="O173" s="19"/>
      <c r="R173" s="19"/>
      <c r="S173" s="19"/>
      <c r="T173" s="19"/>
      <c r="U173" s="19"/>
    </row>
    <row r="174" spans="1:21" x14ac:dyDescent="0.25">
      <c r="E174" s="19"/>
      <c r="F174" s="19"/>
      <c r="G174" s="19"/>
      <c r="H174" s="384"/>
      <c r="I174" s="19"/>
      <c r="J174" s="19"/>
      <c r="K174" s="19"/>
      <c r="N174" s="19"/>
      <c r="O174" s="19"/>
      <c r="R174" s="19"/>
      <c r="S174" s="19"/>
      <c r="T174" s="19"/>
      <c r="U174" s="19"/>
    </row>
    <row r="175" spans="1:21" x14ac:dyDescent="0.25">
      <c r="E175" s="19"/>
      <c r="F175" s="19"/>
      <c r="G175" s="19"/>
      <c r="H175" s="384"/>
      <c r="I175" s="19"/>
      <c r="J175" s="19"/>
      <c r="K175" s="19"/>
      <c r="N175" s="19"/>
      <c r="O175" s="19"/>
      <c r="R175" s="19"/>
      <c r="S175" s="19"/>
      <c r="T175" s="19"/>
      <c r="U175" s="19"/>
    </row>
    <row r="176" spans="1:21" x14ac:dyDescent="0.25">
      <c r="E176" s="19"/>
      <c r="F176" s="19"/>
      <c r="G176" s="19"/>
      <c r="H176" s="384"/>
      <c r="I176" s="19"/>
      <c r="J176" s="19"/>
      <c r="K176" s="19"/>
      <c r="N176" s="19"/>
      <c r="O176" s="19"/>
      <c r="R176" s="19"/>
      <c r="S176" s="19"/>
      <c r="T176" s="19"/>
      <c r="U176" s="19"/>
    </row>
    <row r="177" spans="5:21" x14ac:dyDescent="0.25">
      <c r="E177" s="19"/>
      <c r="F177" s="19"/>
      <c r="G177" s="19"/>
      <c r="H177" s="384"/>
      <c r="I177" s="19"/>
      <c r="J177" s="19"/>
      <c r="K177" s="19"/>
      <c r="N177" s="19"/>
      <c r="O177" s="19"/>
      <c r="R177" s="19"/>
      <c r="S177" s="19"/>
      <c r="T177" s="19"/>
      <c r="U177" s="19"/>
    </row>
    <row r="178" spans="5:21" x14ac:dyDescent="0.25">
      <c r="E178" s="19"/>
      <c r="F178" s="19"/>
      <c r="G178" s="19"/>
      <c r="H178" s="384"/>
      <c r="I178" s="19"/>
      <c r="J178" s="19"/>
      <c r="K178" s="19"/>
      <c r="N178" s="19"/>
      <c r="O178" s="19"/>
      <c r="R178" s="19"/>
      <c r="S178" s="19"/>
      <c r="T178" s="19"/>
      <c r="U178" s="19"/>
    </row>
    <row r="179" spans="5:21" x14ac:dyDescent="0.25">
      <c r="E179" s="19"/>
      <c r="F179" s="19"/>
      <c r="G179" s="19"/>
      <c r="H179" s="384"/>
      <c r="I179" s="19"/>
      <c r="J179" s="19"/>
      <c r="K179" s="19"/>
      <c r="N179" s="19"/>
      <c r="O179" s="19"/>
      <c r="R179" s="19"/>
      <c r="S179" s="19"/>
      <c r="T179" s="19"/>
      <c r="U179" s="19"/>
    </row>
    <row r="180" spans="5:21" x14ac:dyDescent="0.25">
      <c r="E180" s="19"/>
      <c r="F180" s="19"/>
      <c r="G180" s="19"/>
      <c r="H180" s="384"/>
      <c r="I180" s="19"/>
      <c r="J180" s="19"/>
      <c r="K180" s="19"/>
      <c r="N180" s="19"/>
      <c r="O180" s="19"/>
      <c r="R180" s="19"/>
      <c r="S180" s="19"/>
      <c r="T180" s="19"/>
      <c r="U180" s="19"/>
    </row>
    <row r="181" spans="5:21" x14ac:dyDescent="0.25">
      <c r="E181" s="19"/>
      <c r="F181" s="19"/>
      <c r="G181" s="19"/>
      <c r="H181" s="384"/>
      <c r="I181" s="19"/>
      <c r="J181" s="19"/>
      <c r="K181" s="19"/>
      <c r="N181" s="19"/>
      <c r="O181" s="19"/>
      <c r="R181" s="19"/>
      <c r="S181" s="19"/>
      <c r="T181" s="19"/>
      <c r="U181" s="19"/>
    </row>
    <row r="182" spans="5:21" x14ac:dyDescent="0.25">
      <c r="E182" s="19"/>
      <c r="F182" s="19"/>
      <c r="G182" s="19"/>
      <c r="H182" s="384"/>
      <c r="I182" s="19"/>
      <c r="J182" s="19"/>
      <c r="K182" s="19"/>
      <c r="N182" s="19"/>
      <c r="O182" s="19"/>
      <c r="R182" s="19"/>
      <c r="S182" s="19"/>
      <c r="T182" s="19"/>
      <c r="U182" s="19"/>
    </row>
    <row r="183" spans="5:21" x14ac:dyDescent="0.25">
      <c r="E183" s="19"/>
      <c r="F183" s="19"/>
      <c r="G183" s="19"/>
      <c r="H183" s="384"/>
      <c r="I183" s="19"/>
      <c r="J183" s="19"/>
      <c r="K183" s="19"/>
      <c r="N183" s="19"/>
      <c r="O183" s="19"/>
      <c r="R183" s="19"/>
      <c r="S183" s="19"/>
      <c r="T183" s="19"/>
      <c r="U183" s="19"/>
    </row>
    <row r="184" spans="5:21" x14ac:dyDescent="0.25">
      <c r="E184" s="19"/>
      <c r="F184" s="19"/>
      <c r="G184" s="19"/>
      <c r="H184" s="384"/>
      <c r="I184" s="19"/>
      <c r="J184" s="19"/>
      <c r="K184" s="19"/>
      <c r="N184" s="19"/>
      <c r="O184" s="19"/>
      <c r="R184" s="19"/>
      <c r="S184" s="19"/>
      <c r="T184" s="19"/>
      <c r="U184" s="19"/>
    </row>
    <row r="185" spans="5:21" x14ac:dyDescent="0.25">
      <c r="E185" s="19"/>
      <c r="F185" s="19"/>
      <c r="G185" s="19"/>
      <c r="H185" s="384"/>
      <c r="I185" s="19"/>
      <c r="J185" s="19"/>
      <c r="K185" s="19"/>
      <c r="N185" s="19"/>
      <c r="O185" s="19"/>
      <c r="R185" s="19"/>
      <c r="S185" s="19"/>
      <c r="T185" s="19"/>
      <c r="U185" s="19"/>
    </row>
    <row r="186" spans="5:21" x14ac:dyDescent="0.25">
      <c r="E186" s="19"/>
      <c r="F186" s="19"/>
      <c r="G186" s="19"/>
      <c r="H186" s="384"/>
      <c r="I186" s="19"/>
      <c r="J186" s="19"/>
      <c r="K186" s="19"/>
      <c r="N186" s="19"/>
      <c r="O186" s="19"/>
      <c r="R186" s="19"/>
      <c r="S186" s="19"/>
      <c r="T186" s="19"/>
      <c r="U186" s="19"/>
    </row>
    <row r="187" spans="5:21" x14ac:dyDescent="0.25">
      <c r="E187" s="19"/>
      <c r="F187" s="19"/>
      <c r="G187" s="19"/>
      <c r="H187" s="384"/>
      <c r="I187" s="19"/>
      <c r="J187" s="19"/>
      <c r="K187" s="19"/>
      <c r="N187" s="19"/>
      <c r="O187" s="19"/>
      <c r="R187" s="19"/>
      <c r="S187" s="19"/>
      <c r="T187" s="19"/>
      <c r="U187" s="19"/>
    </row>
    <row r="188" spans="5:21" x14ac:dyDescent="0.25">
      <c r="E188" s="19"/>
      <c r="F188" s="19"/>
      <c r="G188" s="19"/>
      <c r="H188" s="384"/>
      <c r="I188" s="19"/>
      <c r="J188" s="19"/>
      <c r="K188" s="19"/>
      <c r="N188" s="19"/>
      <c r="O188" s="19"/>
      <c r="R188" s="19"/>
      <c r="S188" s="19"/>
      <c r="T188" s="19"/>
      <c r="U188" s="19"/>
    </row>
    <row r="189" spans="5:21" x14ac:dyDescent="0.25">
      <c r="E189" s="19"/>
      <c r="F189" s="19"/>
      <c r="G189" s="19"/>
      <c r="H189" s="384"/>
      <c r="I189" s="19"/>
      <c r="J189" s="19"/>
      <c r="K189" s="19"/>
      <c r="N189" s="19"/>
      <c r="O189" s="19"/>
      <c r="R189" s="19"/>
      <c r="S189" s="19"/>
      <c r="T189" s="19"/>
      <c r="U189" s="19"/>
    </row>
    <row r="190" spans="5:21" x14ac:dyDescent="0.25">
      <c r="E190" s="19"/>
      <c r="F190" s="19"/>
      <c r="G190" s="19"/>
      <c r="H190" s="384"/>
      <c r="I190" s="19"/>
      <c r="J190" s="19"/>
      <c r="K190" s="19"/>
      <c r="N190" s="19"/>
      <c r="O190" s="19"/>
      <c r="R190" s="19"/>
      <c r="S190" s="19"/>
      <c r="T190" s="19"/>
      <c r="U190" s="19"/>
    </row>
    <row r="191" spans="5:21" x14ac:dyDescent="0.25">
      <c r="E191" s="19"/>
      <c r="F191" s="19"/>
      <c r="G191" s="19"/>
      <c r="H191" s="384"/>
      <c r="I191" s="19"/>
      <c r="J191" s="19"/>
      <c r="K191" s="19"/>
      <c r="N191" s="19"/>
      <c r="O191" s="19"/>
      <c r="R191" s="19"/>
      <c r="S191" s="19"/>
      <c r="T191" s="19"/>
      <c r="U191" s="19"/>
    </row>
    <row r="192" spans="5:21" x14ac:dyDescent="0.25">
      <c r="E192" s="19"/>
      <c r="F192" s="19"/>
      <c r="G192" s="19"/>
      <c r="H192" s="384"/>
      <c r="I192" s="19"/>
      <c r="J192" s="19"/>
      <c r="K192" s="19"/>
      <c r="N192" s="19"/>
      <c r="O192" s="19"/>
      <c r="R192" s="19"/>
      <c r="S192" s="19"/>
      <c r="T192" s="19"/>
      <c r="U192" s="19"/>
    </row>
    <row r="193" spans="5:28" x14ac:dyDescent="0.25">
      <c r="E193" s="19"/>
      <c r="F193" s="19"/>
      <c r="G193" s="19"/>
      <c r="H193" s="384"/>
      <c r="I193" s="19"/>
      <c r="J193" s="19"/>
      <c r="K193" s="19"/>
      <c r="N193" s="19"/>
      <c r="O193" s="19"/>
      <c r="R193" s="19"/>
      <c r="S193" s="19"/>
      <c r="T193" s="19"/>
      <c r="U193" s="19"/>
    </row>
    <row r="194" spans="5:28" x14ac:dyDescent="0.25">
      <c r="E194" s="19"/>
      <c r="F194" s="19"/>
      <c r="G194" s="19"/>
      <c r="H194" s="384"/>
      <c r="I194" s="19"/>
      <c r="J194" s="19"/>
      <c r="K194" s="19"/>
      <c r="N194" s="19"/>
      <c r="O194" s="19"/>
      <c r="R194" s="19"/>
      <c r="S194" s="19"/>
      <c r="T194" s="19"/>
      <c r="U194" s="19"/>
    </row>
    <row r="195" spans="5:28" x14ac:dyDescent="0.25">
      <c r="E195" s="19"/>
      <c r="F195" s="19"/>
      <c r="G195" s="19"/>
      <c r="H195" s="384"/>
      <c r="I195" s="19"/>
      <c r="J195" s="19"/>
      <c r="K195" s="19"/>
      <c r="N195" s="19"/>
      <c r="O195" s="19"/>
      <c r="R195" s="19"/>
      <c r="S195" s="19"/>
      <c r="T195" s="19"/>
      <c r="U195" s="19"/>
    </row>
    <row r="196" spans="5:28" x14ac:dyDescent="0.25">
      <c r="E196" s="19"/>
      <c r="F196" s="19"/>
      <c r="G196" s="19"/>
      <c r="H196" s="384"/>
      <c r="I196" s="19"/>
      <c r="J196" s="19"/>
      <c r="K196" s="19"/>
      <c r="N196" s="19"/>
      <c r="O196" s="19"/>
      <c r="R196" s="19"/>
      <c r="S196" s="19"/>
      <c r="T196" s="19"/>
      <c r="U196" s="19"/>
    </row>
    <row r="197" spans="5:28" x14ac:dyDescent="0.25">
      <c r="E197" s="19"/>
      <c r="F197" s="19"/>
      <c r="G197" s="19"/>
      <c r="H197" s="384"/>
      <c r="I197" s="19"/>
      <c r="J197" s="19"/>
      <c r="K197" s="19"/>
      <c r="N197" s="19"/>
      <c r="O197" s="19"/>
      <c r="R197" s="19"/>
      <c r="S197" s="19"/>
      <c r="T197" s="19"/>
      <c r="U197" s="19"/>
    </row>
    <row r="198" spans="5:28" x14ac:dyDescent="0.25">
      <c r="E198" s="19"/>
      <c r="F198" s="19"/>
      <c r="G198" s="19"/>
      <c r="H198" s="384"/>
      <c r="I198" s="19"/>
      <c r="J198" s="19"/>
      <c r="K198" s="19"/>
      <c r="N198" s="19"/>
      <c r="O198" s="19"/>
      <c r="R198" s="19"/>
      <c r="S198" s="19"/>
      <c r="T198" s="19"/>
      <c r="U198" s="19"/>
    </row>
    <row r="199" spans="5:28" x14ac:dyDescent="0.25">
      <c r="E199" s="19"/>
      <c r="F199" s="19"/>
      <c r="G199" s="19"/>
      <c r="H199" s="384"/>
      <c r="I199" s="19"/>
      <c r="J199" s="19"/>
      <c r="K199" s="19"/>
      <c r="N199" s="19"/>
      <c r="O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</row>
    <row r="200" spans="5:28" x14ac:dyDescent="0.25">
      <c r="E200" s="19"/>
      <c r="F200" s="19"/>
      <c r="G200" s="19"/>
      <c r="H200" s="384"/>
      <c r="I200" s="19"/>
      <c r="J200" s="19"/>
      <c r="K200" s="19"/>
      <c r="N200" s="19"/>
      <c r="O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</row>
    <row r="201" spans="5:28" x14ac:dyDescent="0.25">
      <c r="E201" s="19"/>
      <c r="F201" s="19"/>
      <c r="G201" s="19"/>
      <c r="H201" s="384"/>
      <c r="I201" s="19"/>
      <c r="J201" s="19"/>
      <c r="K201" s="19"/>
      <c r="N201" s="19"/>
      <c r="O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</row>
    <row r="202" spans="5:28" x14ac:dyDescent="0.25">
      <c r="E202" s="19"/>
      <c r="F202" s="19"/>
      <c r="G202" s="19"/>
      <c r="H202" s="384"/>
      <c r="I202" s="19"/>
      <c r="J202" s="19"/>
      <c r="K202" s="19"/>
      <c r="N202" s="19"/>
      <c r="O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</row>
    <row r="203" spans="5:28" x14ac:dyDescent="0.25">
      <c r="E203" s="19"/>
      <c r="F203" s="19"/>
      <c r="G203" s="19"/>
      <c r="H203" s="384"/>
      <c r="I203" s="19"/>
      <c r="J203" s="19"/>
      <c r="K203" s="19"/>
      <c r="N203" s="19"/>
      <c r="O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</row>
    <row r="204" spans="5:28" x14ac:dyDescent="0.25">
      <c r="E204" s="19"/>
      <c r="F204" s="19"/>
      <c r="G204" s="19"/>
      <c r="H204" s="384"/>
      <c r="I204" s="19"/>
      <c r="J204" s="19"/>
      <c r="K204" s="19"/>
      <c r="N204" s="19"/>
      <c r="O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</row>
    <row r="205" spans="5:28" x14ac:dyDescent="0.25">
      <c r="E205" s="19"/>
      <c r="F205" s="19"/>
      <c r="G205" s="19"/>
      <c r="H205" s="384"/>
      <c r="I205" s="19"/>
      <c r="J205" s="19"/>
      <c r="K205" s="19"/>
      <c r="N205" s="19"/>
      <c r="O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</row>
    <row r="206" spans="5:28" x14ac:dyDescent="0.25">
      <c r="F206" s="19"/>
      <c r="G206" s="19"/>
      <c r="H206" s="384"/>
      <c r="I206" s="19"/>
      <c r="J206" s="19"/>
      <c r="K206" s="19"/>
      <c r="N206" s="19"/>
      <c r="O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</row>
    <row r="207" spans="5:28" x14ac:dyDescent="0.25">
      <c r="F207" s="19"/>
      <c r="G207" s="19"/>
      <c r="H207" s="384"/>
      <c r="I207" s="19"/>
      <c r="J207" s="19"/>
      <c r="K207" s="19"/>
      <c r="N207" s="19"/>
      <c r="O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</row>
    <row r="208" spans="5:28" x14ac:dyDescent="0.25">
      <c r="F208" s="19"/>
      <c r="G208" s="19"/>
      <c r="H208" s="384"/>
      <c r="I208" s="19"/>
      <c r="J208" s="19"/>
      <c r="K208" s="19"/>
      <c r="N208" s="19"/>
      <c r="O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</row>
    <row r="209" spans="6:28" x14ac:dyDescent="0.25">
      <c r="F209" s="19"/>
      <c r="G209" s="19"/>
      <c r="H209" s="384"/>
      <c r="I209" s="19"/>
      <c r="J209" s="19"/>
      <c r="K209" s="19"/>
      <c r="N209" s="19"/>
      <c r="O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</row>
    <row r="210" spans="6:28" x14ac:dyDescent="0.25">
      <c r="F210" s="19"/>
      <c r="G210" s="19"/>
      <c r="H210" s="384"/>
      <c r="I210" s="19"/>
      <c r="J210" s="19"/>
      <c r="K210" s="19"/>
      <c r="N210" s="19"/>
      <c r="O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</row>
    <row r="211" spans="6:28" x14ac:dyDescent="0.25">
      <c r="F211" s="19"/>
      <c r="G211" s="19"/>
      <c r="H211" s="384"/>
      <c r="I211" s="19"/>
      <c r="J211" s="19"/>
      <c r="K211" s="19"/>
      <c r="N211" s="19"/>
      <c r="O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</row>
    <row r="212" spans="6:28" x14ac:dyDescent="0.25">
      <c r="F212" s="19"/>
      <c r="G212" s="19"/>
      <c r="H212" s="384"/>
      <c r="I212" s="19"/>
      <c r="J212" s="19"/>
      <c r="K212" s="19"/>
      <c r="N212" s="19"/>
      <c r="O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</row>
    <row r="213" spans="6:28" x14ac:dyDescent="0.25">
      <c r="F213" s="19"/>
      <c r="G213" s="19"/>
      <c r="H213" s="384"/>
      <c r="I213" s="19"/>
      <c r="J213" s="19"/>
      <c r="K213" s="19"/>
      <c r="N213" s="19"/>
      <c r="O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</row>
    <row r="214" spans="6:28" x14ac:dyDescent="0.25">
      <c r="F214" s="19"/>
      <c r="G214" s="19"/>
      <c r="H214" s="384"/>
      <c r="I214" s="19"/>
      <c r="J214" s="19"/>
      <c r="K214" s="19"/>
      <c r="N214" s="19"/>
      <c r="O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</row>
    <row r="215" spans="6:28" x14ac:dyDescent="0.25">
      <c r="F215" s="19"/>
      <c r="G215" s="19"/>
      <c r="H215" s="384"/>
      <c r="I215" s="19"/>
      <c r="J215" s="19"/>
      <c r="K215" s="19"/>
      <c r="N215" s="19"/>
      <c r="O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</row>
    <row r="216" spans="6:28" x14ac:dyDescent="0.25">
      <c r="F216" s="19"/>
      <c r="G216" s="19"/>
      <c r="H216" s="384"/>
      <c r="I216" s="19"/>
      <c r="J216" s="19"/>
      <c r="K216" s="19"/>
      <c r="N216" s="19"/>
      <c r="O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</row>
    <row r="217" spans="6:28" x14ac:dyDescent="0.25">
      <c r="F217" s="19"/>
      <c r="G217" s="19"/>
      <c r="H217" s="384"/>
      <c r="I217" s="19"/>
      <c r="J217" s="19"/>
      <c r="K217" s="19"/>
      <c r="N217" s="19"/>
      <c r="O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</row>
    <row r="218" spans="6:28" x14ac:dyDescent="0.25">
      <c r="F218" s="19"/>
      <c r="G218" s="19"/>
      <c r="H218" s="384"/>
      <c r="I218" s="19"/>
      <c r="J218" s="19"/>
      <c r="K218" s="19"/>
      <c r="N218" s="19"/>
      <c r="O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</row>
    <row r="219" spans="6:28" x14ac:dyDescent="0.25">
      <c r="F219" s="19"/>
      <c r="G219" s="19"/>
      <c r="H219" s="384"/>
      <c r="I219" s="19"/>
      <c r="J219" s="19"/>
      <c r="K219" s="19"/>
      <c r="N219" s="19"/>
      <c r="O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</row>
    <row r="220" spans="6:28" x14ac:dyDescent="0.25">
      <c r="F220" s="19"/>
      <c r="G220" s="19"/>
      <c r="H220" s="384"/>
      <c r="I220" s="19"/>
      <c r="J220" s="19"/>
      <c r="K220" s="19"/>
      <c r="N220" s="19"/>
      <c r="O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</row>
    <row r="221" spans="6:28" x14ac:dyDescent="0.25">
      <c r="F221" s="19"/>
      <c r="G221" s="19"/>
      <c r="H221" s="384"/>
      <c r="I221" s="19"/>
      <c r="J221" s="19"/>
      <c r="K221" s="19"/>
      <c r="N221" s="19"/>
      <c r="O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</row>
    <row r="222" spans="6:28" x14ac:dyDescent="0.25">
      <c r="F222" s="19"/>
      <c r="G222" s="19"/>
      <c r="H222" s="384"/>
      <c r="I222" s="19"/>
      <c r="J222" s="19"/>
      <c r="K222" s="19"/>
      <c r="N222" s="19"/>
      <c r="O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</row>
    <row r="223" spans="6:28" x14ac:dyDescent="0.25">
      <c r="F223" s="19"/>
      <c r="G223" s="19"/>
      <c r="H223" s="384"/>
      <c r="I223" s="19"/>
      <c r="J223" s="19"/>
      <c r="K223" s="19"/>
      <c r="N223" s="19"/>
      <c r="O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</row>
    <row r="224" spans="6:28" x14ac:dyDescent="0.25">
      <c r="F224" s="19"/>
      <c r="G224" s="19"/>
      <c r="H224" s="384"/>
      <c r="I224" s="19"/>
      <c r="J224" s="19"/>
      <c r="K224" s="19"/>
      <c r="N224" s="19"/>
      <c r="O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</row>
    <row r="225" spans="6:28" x14ac:dyDescent="0.25">
      <c r="F225" s="19"/>
      <c r="G225" s="19"/>
      <c r="H225" s="384"/>
      <c r="I225" s="19"/>
      <c r="J225" s="19"/>
      <c r="K225" s="19"/>
      <c r="N225" s="19"/>
      <c r="O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</row>
    <row r="226" spans="6:28" x14ac:dyDescent="0.25">
      <c r="F226" s="19"/>
      <c r="G226" s="19"/>
      <c r="H226" s="384"/>
      <c r="I226" s="19"/>
      <c r="J226" s="19"/>
      <c r="K226" s="19"/>
      <c r="N226" s="19"/>
      <c r="O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</row>
    <row r="227" spans="6:28" x14ac:dyDescent="0.25">
      <c r="F227" s="19"/>
      <c r="G227" s="19"/>
      <c r="H227" s="384"/>
      <c r="I227" s="19"/>
      <c r="J227" s="19"/>
      <c r="K227" s="19"/>
      <c r="N227" s="19"/>
      <c r="O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</row>
    <row r="228" spans="6:28" x14ac:dyDescent="0.25">
      <c r="F228" s="19"/>
      <c r="G228" s="19"/>
      <c r="H228" s="384"/>
      <c r="I228" s="19"/>
      <c r="J228" s="19"/>
      <c r="K228" s="19"/>
      <c r="N228" s="19"/>
      <c r="O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</row>
    <row r="229" spans="6:28" x14ac:dyDescent="0.25">
      <c r="F229" s="19"/>
      <c r="G229" s="19"/>
      <c r="H229" s="384"/>
      <c r="I229" s="19"/>
      <c r="J229" s="19"/>
      <c r="K229" s="19"/>
      <c r="N229" s="19"/>
      <c r="O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</row>
    <row r="230" spans="6:28" x14ac:dyDescent="0.25">
      <c r="F230" s="19"/>
      <c r="G230" s="19"/>
      <c r="H230" s="384"/>
      <c r="I230" s="19"/>
      <c r="J230" s="19"/>
      <c r="K230" s="19"/>
      <c r="N230" s="19"/>
      <c r="O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</row>
    <row r="231" spans="6:28" x14ac:dyDescent="0.25">
      <c r="F231" s="19"/>
      <c r="G231" s="19"/>
      <c r="H231" s="384"/>
      <c r="I231" s="19"/>
      <c r="J231" s="19"/>
      <c r="K231" s="19"/>
      <c r="N231" s="19"/>
      <c r="O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</row>
    <row r="232" spans="6:28" x14ac:dyDescent="0.25">
      <c r="F232" s="19"/>
      <c r="G232" s="19"/>
      <c r="H232" s="384"/>
      <c r="I232" s="19"/>
      <c r="J232" s="19"/>
      <c r="K232" s="19"/>
      <c r="N232" s="19"/>
      <c r="O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</row>
    <row r="233" spans="6:28" x14ac:dyDescent="0.25">
      <c r="F233" s="19"/>
      <c r="G233" s="19"/>
      <c r="H233" s="384"/>
      <c r="I233" s="19"/>
      <c r="J233" s="19"/>
      <c r="K233" s="19"/>
      <c r="N233" s="19"/>
      <c r="O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</row>
    <row r="234" spans="6:28" x14ac:dyDescent="0.25">
      <c r="F234" s="19"/>
      <c r="G234" s="19"/>
      <c r="H234" s="384"/>
      <c r="I234" s="19"/>
      <c r="J234" s="19"/>
      <c r="K234" s="19"/>
      <c r="N234" s="19"/>
      <c r="O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</row>
    <row r="235" spans="6:28" x14ac:dyDescent="0.25">
      <c r="F235" s="19"/>
      <c r="G235" s="19"/>
      <c r="H235" s="384"/>
      <c r="I235" s="19"/>
      <c r="J235" s="19"/>
      <c r="K235" s="19"/>
      <c r="N235" s="19"/>
      <c r="O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</row>
    <row r="236" spans="6:28" x14ac:dyDescent="0.25">
      <c r="F236" s="19"/>
      <c r="G236" s="19"/>
      <c r="H236" s="384"/>
      <c r="I236" s="19"/>
      <c r="J236" s="19"/>
      <c r="K236" s="19"/>
      <c r="N236" s="19"/>
      <c r="O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</row>
    <row r="237" spans="6:28" x14ac:dyDescent="0.25">
      <c r="F237" s="19"/>
      <c r="G237" s="19"/>
      <c r="H237" s="384"/>
      <c r="I237" s="19"/>
      <c r="J237" s="19"/>
      <c r="K237" s="19"/>
      <c r="N237" s="19"/>
      <c r="O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</row>
    <row r="238" spans="6:28" x14ac:dyDescent="0.25">
      <c r="F238" s="19"/>
      <c r="G238" s="19"/>
      <c r="H238" s="384"/>
      <c r="I238" s="19"/>
      <c r="J238" s="19"/>
      <c r="K238" s="19"/>
      <c r="N238" s="19"/>
      <c r="O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</row>
    <row r="239" spans="6:28" x14ac:dyDescent="0.25">
      <c r="F239" s="19"/>
      <c r="G239" s="19"/>
      <c r="H239" s="384"/>
      <c r="I239" s="19"/>
      <c r="J239" s="19"/>
      <c r="K239" s="19"/>
      <c r="N239" s="19"/>
      <c r="O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</row>
    <row r="240" spans="6:28" x14ac:dyDescent="0.25">
      <c r="F240" s="19"/>
      <c r="G240" s="19"/>
      <c r="H240" s="384"/>
      <c r="I240" s="19"/>
      <c r="J240" s="19"/>
      <c r="K240" s="19"/>
      <c r="N240" s="19"/>
      <c r="O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</row>
    <row r="241" spans="6:28" x14ac:dyDescent="0.25">
      <c r="F241" s="19"/>
      <c r="G241" s="19"/>
      <c r="H241" s="384"/>
      <c r="I241" s="19"/>
      <c r="J241" s="19"/>
      <c r="K241" s="19"/>
      <c r="N241" s="19"/>
      <c r="O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</row>
    <row r="242" spans="6:28" x14ac:dyDescent="0.25">
      <c r="F242" s="19"/>
      <c r="G242" s="19"/>
      <c r="H242" s="384"/>
      <c r="I242" s="19"/>
      <c r="J242" s="19"/>
      <c r="K242" s="19"/>
      <c r="N242" s="19"/>
      <c r="O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</row>
    <row r="243" spans="6:28" x14ac:dyDescent="0.25">
      <c r="F243" s="19"/>
      <c r="G243" s="19"/>
      <c r="H243" s="384"/>
      <c r="I243" s="19"/>
      <c r="J243" s="19"/>
      <c r="K243" s="19"/>
      <c r="N243" s="19"/>
      <c r="O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</row>
    <row r="244" spans="6:28" x14ac:dyDescent="0.25">
      <c r="F244" s="19"/>
      <c r="G244" s="19"/>
      <c r="H244" s="384"/>
      <c r="I244" s="19"/>
      <c r="J244" s="19"/>
      <c r="K244" s="19"/>
      <c r="N244" s="19"/>
      <c r="O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</row>
    <row r="245" spans="6:28" x14ac:dyDescent="0.25">
      <c r="F245" s="19"/>
      <c r="G245" s="19"/>
      <c r="H245" s="384"/>
      <c r="I245" s="19"/>
      <c r="J245" s="19"/>
      <c r="K245" s="19"/>
      <c r="N245" s="19"/>
      <c r="O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</row>
    <row r="246" spans="6:28" x14ac:dyDescent="0.25">
      <c r="F246" s="19"/>
      <c r="G246" s="19"/>
      <c r="H246" s="384"/>
      <c r="I246" s="19"/>
      <c r="J246" s="19"/>
      <c r="K246" s="19"/>
      <c r="N246" s="19"/>
      <c r="O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</row>
    <row r="247" spans="6:28" x14ac:dyDescent="0.25">
      <c r="F247" s="19"/>
      <c r="G247" s="19"/>
      <c r="H247" s="384"/>
      <c r="I247" s="19"/>
      <c r="J247" s="19"/>
      <c r="K247" s="19"/>
      <c r="N247" s="19"/>
      <c r="O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</row>
    <row r="248" spans="6:28" x14ac:dyDescent="0.25">
      <c r="F248" s="19"/>
      <c r="G248" s="19"/>
      <c r="H248" s="384"/>
      <c r="I248" s="19"/>
      <c r="J248" s="19"/>
      <c r="K248" s="19"/>
      <c r="N248" s="19"/>
      <c r="O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</row>
    <row r="249" spans="6:28" x14ac:dyDescent="0.25">
      <c r="F249" s="19"/>
      <c r="G249" s="19"/>
      <c r="H249" s="384"/>
      <c r="I249" s="19"/>
      <c r="J249" s="19"/>
      <c r="K249" s="19"/>
      <c r="N249" s="19"/>
      <c r="O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</row>
    <row r="250" spans="6:28" x14ac:dyDescent="0.25">
      <c r="F250" s="19"/>
      <c r="G250" s="19"/>
      <c r="H250" s="384"/>
      <c r="I250" s="19"/>
      <c r="J250" s="19"/>
      <c r="K250" s="19"/>
      <c r="N250" s="19"/>
      <c r="O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</row>
    <row r="251" spans="6:28" x14ac:dyDescent="0.25">
      <c r="F251" s="19"/>
      <c r="G251" s="19"/>
      <c r="H251" s="384"/>
      <c r="I251" s="19"/>
      <c r="J251" s="19"/>
      <c r="K251" s="19"/>
      <c r="N251" s="19"/>
      <c r="O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</row>
    <row r="252" spans="6:28" x14ac:dyDescent="0.25">
      <c r="F252" s="19"/>
      <c r="G252" s="19"/>
      <c r="H252" s="384"/>
      <c r="I252" s="19"/>
      <c r="J252" s="19"/>
      <c r="K252" s="19"/>
      <c r="N252" s="19"/>
      <c r="O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</row>
    <row r="253" spans="6:28" x14ac:dyDescent="0.25">
      <c r="F253" s="19"/>
      <c r="G253" s="19"/>
      <c r="H253" s="384"/>
      <c r="I253" s="19"/>
      <c r="J253" s="19"/>
      <c r="K253" s="19"/>
      <c r="N253" s="19"/>
      <c r="O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</row>
    <row r="254" spans="6:28" x14ac:dyDescent="0.25">
      <c r="F254" s="19"/>
      <c r="G254" s="19"/>
      <c r="H254" s="384"/>
      <c r="I254" s="19"/>
      <c r="J254" s="19"/>
      <c r="K254" s="19"/>
      <c r="N254" s="19"/>
      <c r="O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</row>
    <row r="255" spans="6:28" x14ac:dyDescent="0.25">
      <c r="F255" s="19"/>
      <c r="G255" s="19"/>
      <c r="H255" s="384"/>
      <c r="I255" s="19"/>
      <c r="J255" s="19"/>
      <c r="K255" s="19"/>
      <c r="N255" s="19"/>
      <c r="O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</row>
    <row r="256" spans="6:28" x14ac:dyDescent="0.25">
      <c r="F256" s="19"/>
      <c r="G256" s="19"/>
      <c r="H256" s="384"/>
      <c r="I256" s="19"/>
      <c r="J256" s="19"/>
      <c r="K256" s="19"/>
      <c r="N256" s="19"/>
      <c r="O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</row>
    <row r="257" spans="6:28" x14ac:dyDescent="0.25">
      <c r="F257" s="19"/>
      <c r="G257" s="19"/>
      <c r="H257" s="384"/>
      <c r="I257" s="19"/>
      <c r="J257" s="19"/>
      <c r="K257" s="19"/>
      <c r="N257" s="19"/>
      <c r="O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</row>
    <row r="258" spans="6:28" x14ac:dyDescent="0.25">
      <c r="F258" s="19"/>
      <c r="G258" s="19"/>
      <c r="H258" s="384"/>
      <c r="I258" s="19"/>
      <c r="J258" s="19"/>
      <c r="K258" s="19"/>
      <c r="N258" s="19"/>
      <c r="O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</row>
    <row r="259" spans="6:28" x14ac:dyDescent="0.25">
      <c r="F259" s="19"/>
      <c r="G259" s="19"/>
      <c r="H259" s="384"/>
      <c r="I259" s="19"/>
      <c r="J259" s="19"/>
      <c r="K259" s="19"/>
      <c r="N259" s="19"/>
      <c r="O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</row>
    <row r="260" spans="6:28" x14ac:dyDescent="0.25">
      <c r="F260" s="19"/>
      <c r="G260" s="19"/>
      <c r="H260" s="384"/>
      <c r="I260" s="19"/>
      <c r="J260" s="19"/>
      <c r="K260" s="19"/>
      <c r="N260" s="19"/>
      <c r="O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</row>
    <row r="261" spans="6:28" x14ac:dyDescent="0.25">
      <c r="F261" s="19"/>
      <c r="G261" s="19"/>
      <c r="H261" s="384"/>
      <c r="I261" s="19"/>
      <c r="J261" s="19"/>
      <c r="K261" s="19"/>
      <c r="N261" s="19"/>
      <c r="O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</row>
    <row r="262" spans="6:28" x14ac:dyDescent="0.25">
      <c r="F262" s="19"/>
      <c r="G262" s="19"/>
      <c r="H262" s="384"/>
      <c r="I262" s="19"/>
      <c r="J262" s="19"/>
      <c r="K262" s="19"/>
      <c r="N262" s="19"/>
      <c r="O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</row>
    <row r="263" spans="6:28" x14ac:dyDescent="0.25">
      <c r="F263" s="19"/>
      <c r="G263" s="19"/>
      <c r="H263" s="384"/>
      <c r="I263" s="19"/>
      <c r="J263" s="19"/>
      <c r="K263" s="19"/>
      <c r="N263" s="19"/>
      <c r="O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</row>
    <row r="264" spans="6:28" x14ac:dyDescent="0.25">
      <c r="F264" s="19"/>
      <c r="G264" s="19"/>
      <c r="H264" s="384"/>
      <c r="I264" s="19"/>
      <c r="J264" s="19"/>
      <c r="K264" s="19"/>
      <c r="N264" s="19"/>
      <c r="O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</row>
    <row r="265" spans="6:28" x14ac:dyDescent="0.25">
      <c r="F265" s="19"/>
      <c r="G265" s="19"/>
      <c r="H265" s="384"/>
      <c r="I265" s="19"/>
      <c r="J265" s="19"/>
      <c r="K265" s="19"/>
      <c r="N265" s="19"/>
      <c r="O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</row>
    <row r="266" spans="6:28" x14ac:dyDescent="0.25">
      <c r="F266" s="19"/>
      <c r="G266" s="19"/>
      <c r="H266" s="384"/>
      <c r="I266" s="19"/>
      <c r="J266" s="19"/>
      <c r="K266" s="19"/>
      <c r="N266" s="19"/>
      <c r="O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</row>
    <row r="267" spans="6:28" x14ac:dyDescent="0.25">
      <c r="F267" s="19"/>
      <c r="G267" s="19"/>
      <c r="H267" s="384"/>
      <c r="I267" s="19"/>
      <c r="J267" s="19"/>
      <c r="K267" s="19"/>
      <c r="N267" s="19"/>
      <c r="O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</row>
    <row r="268" spans="6:28" x14ac:dyDescent="0.25">
      <c r="F268" s="19"/>
      <c r="G268" s="19"/>
      <c r="H268" s="384"/>
      <c r="I268" s="19"/>
      <c r="J268" s="19"/>
      <c r="K268" s="19"/>
      <c r="N268" s="19"/>
      <c r="O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</row>
    <row r="269" spans="6:28" x14ac:dyDescent="0.25">
      <c r="F269" s="19"/>
      <c r="G269" s="19"/>
      <c r="H269" s="384"/>
      <c r="I269" s="19"/>
      <c r="J269" s="19"/>
      <c r="K269" s="19"/>
      <c r="N269" s="19"/>
      <c r="O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</row>
    <row r="270" spans="6:28" x14ac:dyDescent="0.25">
      <c r="F270" s="19"/>
      <c r="G270" s="19"/>
      <c r="H270" s="384"/>
      <c r="I270" s="19"/>
      <c r="J270" s="19"/>
      <c r="K270" s="19"/>
      <c r="N270" s="19"/>
      <c r="O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</row>
    <row r="271" spans="6:28" x14ac:dyDescent="0.25">
      <c r="F271" s="19"/>
      <c r="G271" s="19"/>
      <c r="H271" s="384"/>
      <c r="I271" s="19"/>
      <c r="J271" s="19"/>
      <c r="K271" s="19"/>
      <c r="N271" s="19"/>
      <c r="O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</row>
    <row r="272" spans="6:28" x14ac:dyDescent="0.25">
      <c r="F272" s="19"/>
      <c r="G272" s="19"/>
      <c r="H272" s="384"/>
      <c r="I272" s="19"/>
      <c r="J272" s="19"/>
      <c r="K272" s="19"/>
      <c r="N272" s="19"/>
      <c r="O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</row>
    <row r="273" spans="6:28" x14ac:dyDescent="0.25">
      <c r="F273" s="19"/>
      <c r="G273" s="19"/>
      <c r="H273" s="384"/>
      <c r="I273" s="19"/>
      <c r="J273" s="19"/>
      <c r="K273" s="19"/>
      <c r="N273" s="19"/>
      <c r="O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</row>
    <row r="274" spans="6:28" x14ac:dyDescent="0.25">
      <c r="F274" s="19"/>
      <c r="G274" s="19"/>
      <c r="H274" s="384"/>
      <c r="I274" s="19"/>
      <c r="J274" s="19"/>
      <c r="K274" s="19"/>
      <c r="N274" s="19"/>
      <c r="O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</row>
    <row r="275" spans="6:28" x14ac:dyDescent="0.25">
      <c r="F275" s="19"/>
      <c r="G275" s="19"/>
      <c r="H275" s="384"/>
      <c r="I275" s="19"/>
      <c r="J275" s="19"/>
      <c r="K275" s="19"/>
      <c r="N275" s="19"/>
      <c r="O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</row>
    <row r="276" spans="6:28" x14ac:dyDescent="0.25">
      <c r="F276" s="19"/>
      <c r="G276" s="19"/>
      <c r="H276" s="384"/>
      <c r="I276" s="19"/>
      <c r="J276" s="19"/>
      <c r="K276" s="19"/>
      <c r="N276" s="19"/>
      <c r="O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</row>
    <row r="277" spans="6:28" x14ac:dyDescent="0.25">
      <c r="F277" s="19"/>
      <c r="G277" s="19"/>
      <c r="H277" s="384"/>
      <c r="I277" s="19"/>
      <c r="J277" s="19"/>
      <c r="K277" s="19"/>
      <c r="N277" s="19"/>
      <c r="O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</row>
    <row r="278" spans="6:28" x14ac:dyDescent="0.25">
      <c r="F278" s="19"/>
      <c r="G278" s="19"/>
      <c r="H278" s="384"/>
      <c r="I278" s="19"/>
      <c r="J278" s="19"/>
      <c r="K278" s="19"/>
      <c r="N278" s="19"/>
      <c r="O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</row>
    <row r="279" spans="6:28" x14ac:dyDescent="0.25">
      <c r="F279" s="19"/>
      <c r="G279" s="19"/>
      <c r="H279" s="384"/>
      <c r="I279" s="19"/>
      <c r="J279" s="19"/>
      <c r="K279" s="19"/>
      <c r="N279" s="19"/>
      <c r="O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</row>
    <row r="280" spans="6:28" x14ac:dyDescent="0.25">
      <c r="F280" s="19"/>
      <c r="G280" s="19"/>
      <c r="H280" s="384"/>
      <c r="I280" s="19"/>
      <c r="J280" s="19"/>
      <c r="K280" s="19"/>
      <c r="N280" s="19"/>
      <c r="O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</row>
    <row r="281" spans="6:28" x14ac:dyDescent="0.25">
      <c r="F281" s="19"/>
      <c r="G281" s="19"/>
      <c r="H281" s="384"/>
      <c r="I281" s="19"/>
      <c r="J281" s="19"/>
      <c r="K281" s="19"/>
      <c r="N281" s="19"/>
      <c r="O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</row>
    <row r="282" spans="6:28" x14ac:dyDescent="0.25">
      <c r="F282" s="19"/>
      <c r="G282" s="19"/>
      <c r="H282" s="384"/>
      <c r="I282" s="19"/>
      <c r="J282" s="19"/>
      <c r="K282" s="19"/>
      <c r="N282" s="19"/>
      <c r="O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</row>
    <row r="283" spans="6:28" x14ac:dyDescent="0.25">
      <c r="F283" s="19"/>
      <c r="G283" s="19"/>
      <c r="H283" s="384"/>
      <c r="I283" s="19"/>
      <c r="J283" s="19"/>
      <c r="K283" s="19"/>
      <c r="N283" s="19"/>
      <c r="O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</row>
    <row r="284" spans="6:28" x14ac:dyDescent="0.25">
      <c r="F284" s="19"/>
      <c r="G284" s="19"/>
      <c r="H284" s="384"/>
      <c r="I284" s="19"/>
      <c r="J284" s="19"/>
      <c r="K284" s="19"/>
      <c r="N284" s="19"/>
      <c r="O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</row>
    <row r="285" spans="6:28" x14ac:dyDescent="0.25">
      <c r="F285" s="19"/>
      <c r="G285" s="19"/>
      <c r="H285" s="384"/>
      <c r="I285" s="19"/>
      <c r="J285" s="19"/>
      <c r="K285" s="19"/>
      <c r="N285" s="19"/>
      <c r="O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</row>
    <row r="286" spans="6:28" x14ac:dyDescent="0.25">
      <c r="F286" s="19"/>
      <c r="G286" s="19"/>
      <c r="H286" s="384"/>
      <c r="I286" s="19"/>
      <c r="J286" s="19"/>
      <c r="K286" s="19"/>
      <c r="N286" s="19"/>
      <c r="O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</row>
    <row r="287" spans="6:28" x14ac:dyDescent="0.25">
      <c r="F287" s="19"/>
      <c r="G287" s="19"/>
      <c r="H287" s="384"/>
      <c r="I287" s="19"/>
      <c r="J287" s="19"/>
      <c r="K287" s="19"/>
      <c r="N287" s="19"/>
      <c r="O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</row>
    <row r="288" spans="6:28" x14ac:dyDescent="0.25">
      <c r="F288" s="19"/>
      <c r="G288" s="19"/>
      <c r="H288" s="384"/>
      <c r="I288" s="19"/>
      <c r="J288" s="19"/>
      <c r="K288" s="19"/>
      <c r="N288" s="19"/>
      <c r="O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</row>
    <row r="289" spans="6:28" x14ac:dyDescent="0.25">
      <c r="F289" s="19"/>
      <c r="G289" s="19"/>
      <c r="H289" s="384"/>
      <c r="I289" s="19"/>
      <c r="J289" s="19"/>
      <c r="K289" s="19"/>
      <c r="N289" s="19"/>
      <c r="O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</row>
    <row r="290" spans="6:28" x14ac:dyDescent="0.25">
      <c r="F290" s="19"/>
      <c r="G290" s="19"/>
      <c r="H290" s="384"/>
      <c r="I290" s="19"/>
      <c r="J290" s="19"/>
      <c r="K290" s="19"/>
      <c r="N290" s="19"/>
      <c r="O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</row>
    <row r="291" spans="6:28" x14ac:dyDescent="0.25">
      <c r="F291" s="19"/>
      <c r="G291" s="19"/>
      <c r="H291" s="384"/>
      <c r="I291" s="19"/>
      <c r="J291" s="19"/>
      <c r="K291" s="19"/>
      <c r="N291" s="19"/>
      <c r="O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</row>
    <row r="292" spans="6:28" x14ac:dyDescent="0.25">
      <c r="F292" s="19"/>
      <c r="G292" s="19"/>
      <c r="H292" s="384"/>
      <c r="I292" s="19"/>
      <c r="J292" s="19"/>
      <c r="K292" s="19"/>
      <c r="N292" s="19"/>
      <c r="O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</row>
    <row r="293" spans="6:28" x14ac:dyDescent="0.25">
      <c r="F293" s="19"/>
      <c r="G293" s="19"/>
      <c r="H293" s="384"/>
      <c r="I293" s="19"/>
      <c r="J293" s="19"/>
      <c r="K293" s="19"/>
      <c r="N293" s="19"/>
      <c r="O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</row>
    <row r="294" spans="6:28" x14ac:dyDescent="0.25">
      <c r="F294" s="19"/>
      <c r="G294" s="19"/>
      <c r="H294" s="384"/>
      <c r="I294" s="19"/>
      <c r="J294" s="19"/>
      <c r="K294" s="19"/>
      <c r="N294" s="19"/>
      <c r="O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</row>
    <row r="295" spans="6:28" x14ac:dyDescent="0.25">
      <c r="F295" s="19"/>
      <c r="G295" s="19"/>
      <c r="H295" s="384"/>
      <c r="I295" s="19"/>
      <c r="J295" s="19"/>
      <c r="K295" s="19"/>
      <c r="N295" s="19"/>
      <c r="O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</row>
    <row r="296" spans="6:28" x14ac:dyDescent="0.25">
      <c r="F296" s="19"/>
      <c r="G296" s="19"/>
      <c r="H296" s="384"/>
      <c r="I296" s="19"/>
      <c r="J296" s="19"/>
      <c r="K296" s="19"/>
      <c r="N296" s="19"/>
      <c r="O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</row>
    <row r="297" spans="6:28" x14ac:dyDescent="0.25">
      <c r="F297" s="19"/>
      <c r="G297" s="19"/>
      <c r="H297" s="384"/>
      <c r="I297" s="19"/>
      <c r="J297" s="19"/>
      <c r="K297" s="19"/>
      <c r="N297" s="19"/>
      <c r="O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</row>
    <row r="298" spans="6:28" x14ac:dyDescent="0.25">
      <c r="F298" s="19"/>
      <c r="G298" s="19"/>
      <c r="H298" s="384"/>
      <c r="I298" s="19"/>
      <c r="J298" s="19"/>
      <c r="K298" s="19"/>
      <c r="N298" s="19"/>
      <c r="O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</row>
    <row r="299" spans="6:28" x14ac:dyDescent="0.25">
      <c r="F299" s="19"/>
      <c r="G299" s="19"/>
      <c r="H299" s="384"/>
      <c r="I299" s="19"/>
      <c r="J299" s="19"/>
      <c r="K299" s="19"/>
      <c r="N299" s="19"/>
      <c r="O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</row>
    <row r="300" spans="6:28" x14ac:dyDescent="0.25">
      <c r="F300" s="19"/>
      <c r="G300" s="19"/>
      <c r="H300" s="384"/>
      <c r="I300" s="19"/>
      <c r="J300" s="19"/>
      <c r="K300" s="19"/>
      <c r="N300" s="19"/>
      <c r="O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</row>
    <row r="301" spans="6:28" x14ac:dyDescent="0.25">
      <c r="F301" s="19"/>
      <c r="G301" s="19"/>
      <c r="H301" s="384"/>
      <c r="I301" s="19"/>
      <c r="J301" s="19"/>
      <c r="K301" s="19"/>
      <c r="N301" s="19"/>
      <c r="O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</row>
    <row r="302" spans="6:28" x14ac:dyDescent="0.25">
      <c r="F302" s="19"/>
      <c r="G302" s="19"/>
      <c r="H302" s="384"/>
      <c r="I302" s="19"/>
      <c r="J302" s="19"/>
      <c r="K302" s="19"/>
      <c r="N302" s="19"/>
      <c r="O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</row>
    <row r="303" spans="6:28" x14ac:dyDescent="0.25">
      <c r="F303" s="19"/>
      <c r="G303" s="19"/>
      <c r="H303" s="384"/>
      <c r="I303" s="19"/>
      <c r="J303" s="19"/>
      <c r="K303" s="19"/>
      <c r="N303" s="19"/>
      <c r="O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</row>
    <row r="304" spans="6:28" x14ac:dyDescent="0.25">
      <c r="F304" s="19"/>
      <c r="G304" s="19"/>
      <c r="H304" s="384"/>
      <c r="I304" s="19"/>
      <c r="J304" s="19"/>
      <c r="K304" s="19"/>
      <c r="N304" s="19"/>
      <c r="O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</row>
    <row r="305" spans="6:28" x14ac:dyDescent="0.25">
      <c r="F305" s="19"/>
      <c r="G305" s="19"/>
      <c r="H305" s="384"/>
      <c r="I305" s="19"/>
      <c r="J305" s="19"/>
      <c r="K305" s="19"/>
      <c r="N305" s="19"/>
      <c r="O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</row>
    <row r="306" spans="6:28" x14ac:dyDescent="0.25">
      <c r="F306" s="19"/>
      <c r="G306" s="19"/>
      <c r="H306" s="384"/>
      <c r="I306" s="19"/>
      <c r="J306" s="19"/>
      <c r="K306" s="19"/>
      <c r="N306" s="19"/>
      <c r="O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</row>
    <row r="307" spans="6:28" x14ac:dyDescent="0.25">
      <c r="F307" s="19"/>
      <c r="G307" s="19"/>
      <c r="H307" s="384"/>
      <c r="I307" s="19"/>
      <c r="J307" s="19"/>
      <c r="K307" s="19"/>
      <c r="N307" s="19"/>
      <c r="O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</row>
    <row r="308" spans="6:28" x14ac:dyDescent="0.25">
      <c r="F308" s="19"/>
      <c r="G308" s="19"/>
      <c r="H308" s="384"/>
      <c r="I308" s="19"/>
      <c r="J308" s="19"/>
      <c r="K308" s="19"/>
      <c r="N308" s="19"/>
      <c r="O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</row>
    <row r="309" spans="6:28" x14ac:dyDescent="0.25">
      <c r="F309" s="19"/>
      <c r="G309" s="19"/>
      <c r="H309" s="384"/>
      <c r="I309" s="19"/>
      <c r="J309" s="19"/>
      <c r="K309" s="19"/>
      <c r="N309" s="19"/>
      <c r="O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</row>
    <row r="310" spans="6:28" x14ac:dyDescent="0.25">
      <c r="F310" s="19"/>
      <c r="G310" s="19"/>
      <c r="H310" s="384"/>
      <c r="I310" s="19"/>
      <c r="J310" s="19"/>
      <c r="K310" s="19"/>
      <c r="N310" s="19"/>
      <c r="O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</row>
    <row r="311" spans="6:28" x14ac:dyDescent="0.25">
      <c r="F311" s="19"/>
      <c r="G311" s="19"/>
      <c r="H311" s="384"/>
      <c r="I311" s="19"/>
      <c r="J311" s="19"/>
      <c r="K311" s="19"/>
      <c r="N311" s="19"/>
      <c r="O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</row>
    <row r="312" spans="6:28" x14ac:dyDescent="0.25">
      <c r="F312" s="19"/>
      <c r="G312" s="19"/>
      <c r="H312" s="384"/>
      <c r="I312" s="19"/>
      <c r="J312" s="19"/>
      <c r="K312" s="19"/>
      <c r="N312" s="19"/>
      <c r="O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</row>
    <row r="313" spans="6:28" x14ac:dyDescent="0.25">
      <c r="F313" s="19"/>
      <c r="G313" s="19"/>
      <c r="H313" s="384"/>
      <c r="I313" s="19"/>
      <c r="J313" s="19"/>
      <c r="K313" s="19"/>
      <c r="N313" s="19"/>
      <c r="O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</row>
    <row r="314" spans="6:28" x14ac:dyDescent="0.25">
      <c r="F314" s="19"/>
      <c r="G314" s="19"/>
      <c r="H314" s="384"/>
      <c r="I314" s="19"/>
      <c r="J314" s="19"/>
      <c r="K314" s="19"/>
      <c r="N314" s="19"/>
      <c r="O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</row>
    <row r="315" spans="6:28" x14ac:dyDescent="0.25">
      <c r="F315" s="19"/>
      <c r="G315" s="19"/>
      <c r="H315" s="384"/>
      <c r="I315" s="19"/>
      <c r="J315" s="19"/>
      <c r="K315" s="19"/>
      <c r="N315" s="19"/>
      <c r="O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</row>
    <row r="316" spans="6:28" x14ac:dyDescent="0.25">
      <c r="F316" s="19"/>
      <c r="G316" s="19"/>
      <c r="H316" s="384"/>
      <c r="I316" s="19"/>
      <c r="J316" s="19"/>
      <c r="K316" s="19"/>
      <c r="N316" s="19"/>
      <c r="O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</row>
    <row r="317" spans="6:28" x14ac:dyDescent="0.25">
      <c r="F317" s="19"/>
      <c r="G317" s="19"/>
      <c r="H317" s="384"/>
      <c r="I317" s="19"/>
      <c r="J317" s="19"/>
      <c r="K317" s="19"/>
      <c r="N317" s="19"/>
      <c r="O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</row>
    <row r="318" spans="6:28" x14ac:dyDescent="0.25">
      <c r="F318" s="19"/>
      <c r="G318" s="19"/>
      <c r="H318" s="384"/>
      <c r="I318" s="19"/>
      <c r="J318" s="19"/>
      <c r="K318" s="19"/>
      <c r="N318" s="19"/>
      <c r="O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</row>
    <row r="319" spans="6:28" x14ac:dyDescent="0.25">
      <c r="F319" s="19"/>
      <c r="G319" s="19"/>
      <c r="H319" s="384"/>
      <c r="I319" s="19"/>
      <c r="J319" s="19"/>
      <c r="K319" s="19"/>
      <c r="N319" s="19"/>
      <c r="O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</row>
    <row r="320" spans="6:28" x14ac:dyDescent="0.25">
      <c r="F320" s="19"/>
      <c r="G320" s="19"/>
      <c r="H320" s="384"/>
      <c r="I320" s="19"/>
      <c r="J320" s="19"/>
      <c r="K320" s="19"/>
      <c r="N320" s="19"/>
      <c r="O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</row>
    <row r="321" spans="6:28" x14ac:dyDescent="0.25">
      <c r="F321" s="19"/>
      <c r="G321" s="19"/>
      <c r="H321" s="384"/>
      <c r="I321" s="19"/>
      <c r="J321" s="19"/>
      <c r="K321" s="19"/>
      <c r="N321" s="19"/>
      <c r="O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</row>
    <row r="322" spans="6:28" x14ac:dyDescent="0.25">
      <c r="F322" s="19"/>
      <c r="G322" s="19"/>
      <c r="H322" s="384"/>
      <c r="I322" s="19"/>
      <c r="J322" s="19"/>
      <c r="K322" s="19"/>
      <c r="N322" s="19"/>
      <c r="O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</row>
    <row r="323" spans="6:28" x14ac:dyDescent="0.25">
      <c r="F323" s="19"/>
      <c r="G323" s="19"/>
      <c r="H323" s="384"/>
      <c r="I323" s="19"/>
      <c r="J323" s="19"/>
      <c r="K323" s="19"/>
      <c r="N323" s="19"/>
      <c r="O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</row>
    <row r="324" spans="6:28" x14ac:dyDescent="0.25">
      <c r="F324" s="19"/>
      <c r="G324" s="19"/>
      <c r="H324" s="384"/>
      <c r="I324" s="19"/>
      <c r="J324" s="19"/>
      <c r="K324" s="19"/>
      <c r="N324" s="19"/>
      <c r="O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</row>
    <row r="325" spans="6:28" x14ac:dyDescent="0.25">
      <c r="F325" s="19"/>
      <c r="G325" s="19"/>
      <c r="H325" s="384"/>
      <c r="I325" s="19"/>
      <c r="J325" s="19"/>
      <c r="K325" s="19"/>
      <c r="N325" s="19"/>
      <c r="O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</row>
    <row r="326" spans="6:28" x14ac:dyDescent="0.25">
      <c r="F326" s="19"/>
      <c r="G326" s="19"/>
      <c r="H326" s="384"/>
      <c r="I326" s="19"/>
      <c r="J326" s="19"/>
      <c r="K326" s="19"/>
      <c r="N326" s="19"/>
      <c r="O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</row>
    <row r="327" spans="6:28" x14ac:dyDescent="0.25">
      <c r="F327" s="19"/>
      <c r="G327" s="19"/>
      <c r="H327" s="384"/>
      <c r="I327" s="19"/>
      <c r="J327" s="19"/>
      <c r="K327" s="19"/>
      <c r="N327" s="19"/>
      <c r="O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</row>
    <row r="328" spans="6:28" x14ac:dyDescent="0.25">
      <c r="F328" s="19"/>
      <c r="G328" s="19"/>
      <c r="H328" s="384"/>
      <c r="I328" s="19"/>
      <c r="J328" s="19"/>
      <c r="K328" s="19"/>
      <c r="N328" s="19"/>
      <c r="O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</row>
    <row r="329" spans="6:28" x14ac:dyDescent="0.25">
      <c r="F329" s="19"/>
      <c r="G329" s="19"/>
      <c r="H329" s="384"/>
      <c r="I329" s="19"/>
      <c r="J329" s="19"/>
      <c r="K329" s="19"/>
      <c r="N329" s="19"/>
      <c r="O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</row>
    <row r="330" spans="6:28" x14ac:dyDescent="0.25">
      <c r="F330" s="19"/>
      <c r="G330" s="19"/>
      <c r="H330" s="384"/>
      <c r="I330" s="19"/>
      <c r="J330" s="19"/>
      <c r="K330" s="19"/>
      <c r="N330" s="19"/>
      <c r="O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</row>
    <row r="331" spans="6:28" x14ac:dyDescent="0.25">
      <c r="F331" s="19"/>
      <c r="G331" s="19"/>
      <c r="H331" s="384"/>
      <c r="I331" s="19"/>
      <c r="J331" s="19"/>
      <c r="K331" s="19"/>
      <c r="N331" s="19"/>
      <c r="O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</row>
    <row r="332" spans="6:28" x14ac:dyDescent="0.25">
      <c r="F332" s="19"/>
      <c r="G332" s="19"/>
      <c r="H332" s="384"/>
      <c r="I332" s="19"/>
      <c r="J332" s="19"/>
      <c r="K332" s="19"/>
      <c r="N332" s="19"/>
      <c r="O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</row>
    <row r="333" spans="6:28" x14ac:dyDescent="0.25">
      <c r="F333" s="19"/>
      <c r="G333" s="19"/>
      <c r="H333" s="384"/>
      <c r="I333" s="19"/>
      <c r="J333" s="19"/>
      <c r="K333" s="19"/>
      <c r="N333" s="19"/>
      <c r="O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</row>
    <row r="334" spans="6:28" x14ac:dyDescent="0.25">
      <c r="F334" s="19"/>
      <c r="G334" s="19"/>
      <c r="H334" s="384"/>
      <c r="I334" s="19"/>
      <c r="J334" s="19"/>
      <c r="K334" s="19"/>
      <c r="N334" s="19"/>
      <c r="O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</row>
    <row r="335" spans="6:28" x14ac:dyDescent="0.25">
      <c r="F335" s="19"/>
      <c r="G335" s="19"/>
      <c r="H335" s="384"/>
      <c r="I335" s="19"/>
      <c r="J335" s="19"/>
      <c r="K335" s="19"/>
      <c r="N335" s="19"/>
      <c r="O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</row>
    <row r="336" spans="6:28" x14ac:dyDescent="0.25">
      <c r="F336" s="19"/>
      <c r="G336" s="19"/>
      <c r="H336" s="384"/>
      <c r="I336" s="19"/>
      <c r="J336" s="19"/>
      <c r="K336" s="19"/>
      <c r="N336" s="19"/>
      <c r="O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</row>
    <row r="337" spans="6:28" x14ac:dyDescent="0.25">
      <c r="F337" s="19"/>
      <c r="G337" s="19"/>
      <c r="H337" s="384"/>
      <c r="I337" s="19"/>
      <c r="J337" s="19"/>
      <c r="K337" s="19"/>
      <c r="N337" s="19"/>
      <c r="O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</row>
    <row r="338" spans="6:28" x14ac:dyDescent="0.25">
      <c r="F338" s="19"/>
      <c r="G338" s="19"/>
      <c r="H338" s="384"/>
      <c r="I338" s="19"/>
      <c r="J338" s="19"/>
      <c r="K338" s="19"/>
      <c r="N338" s="19"/>
      <c r="O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</row>
    <row r="339" spans="6:28" x14ac:dyDescent="0.25">
      <c r="F339" s="19"/>
      <c r="G339" s="19"/>
      <c r="H339" s="384"/>
      <c r="I339" s="19"/>
      <c r="J339" s="19"/>
      <c r="K339" s="19"/>
      <c r="N339" s="19"/>
      <c r="O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</row>
  </sheetData>
  <autoFilter ref="J1:P339"/>
  <pageMargins left="0.25" right="0.25" top="0.75" bottom="0.75" header="0.3" footer="0.3"/>
  <pageSetup paperSize="9" scale="56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501"/>
  <sheetViews>
    <sheetView topLeftCell="A167" zoomScaleNormal="100" workbookViewId="0">
      <selection activeCell="H19" sqref="H19:P24"/>
    </sheetView>
  </sheetViews>
  <sheetFormatPr defaultRowHeight="15.75" x14ac:dyDescent="0.25"/>
  <cols>
    <col min="1" max="1" width="12.140625" style="194" customWidth="1"/>
    <col min="2" max="2" width="16.5703125" style="194" customWidth="1"/>
    <col min="3" max="3" width="14.42578125" style="194" customWidth="1"/>
    <col min="4" max="4" width="14.7109375" style="194" customWidth="1"/>
    <col min="5" max="5" width="16.5703125" style="194" customWidth="1"/>
    <col min="6" max="6" width="21.5703125" style="194" customWidth="1"/>
    <col min="7" max="8" width="9.140625" style="194"/>
    <col min="9" max="9" width="9.140625" style="7"/>
    <col min="10" max="10" width="11.42578125" style="194" customWidth="1"/>
    <col min="11" max="11" width="18.42578125" style="214" bestFit="1" customWidth="1"/>
    <col min="12" max="12" width="11.28515625" style="194" bestFit="1" customWidth="1"/>
    <col min="13" max="13" width="10.28515625" style="194" bestFit="1" customWidth="1"/>
    <col min="14" max="14" width="22.28515625" style="194" bestFit="1" customWidth="1"/>
    <col min="15" max="15" width="11.140625" style="194" bestFit="1" customWidth="1"/>
    <col min="16" max="16" width="11" style="194" bestFit="1" customWidth="1"/>
    <col min="17" max="17" width="18.7109375" style="194" bestFit="1" customWidth="1"/>
    <col min="18" max="18" width="9.42578125" style="194" customWidth="1"/>
    <col min="19" max="19" width="8.5703125" style="194" bestFit="1" customWidth="1"/>
    <col min="20" max="20" width="19.28515625" style="194" bestFit="1" customWidth="1"/>
    <col min="21" max="21" width="9.85546875" style="194" customWidth="1"/>
    <col min="22" max="22" width="8.140625" style="7" customWidth="1"/>
    <col min="23" max="23" width="11" style="7" bestFit="1" customWidth="1"/>
    <col min="24" max="24" width="6.140625" style="7" bestFit="1" customWidth="1"/>
    <col min="25" max="44" width="9.140625" style="7"/>
    <col min="45" max="16384" width="9.140625" style="194"/>
  </cols>
  <sheetData>
    <row r="1" spans="1:44" x14ac:dyDescent="0.25">
      <c r="J1" s="195"/>
      <c r="K1" s="195"/>
      <c r="L1" s="195"/>
    </row>
    <row r="2" spans="1:44" x14ac:dyDescent="0.25">
      <c r="A2" s="196" t="s">
        <v>121</v>
      </c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  <c r="V2" s="19"/>
    </row>
    <row r="3" spans="1:44" ht="16.5" thickBot="1" x14ac:dyDescent="0.3">
      <c r="A3" s="196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"/>
    </row>
    <row r="4" spans="1:44" s="203" customFormat="1" ht="114" customHeight="1" x14ac:dyDescent="0.25">
      <c r="A4" s="197" t="s">
        <v>0</v>
      </c>
      <c r="B4" s="198" t="s">
        <v>1</v>
      </c>
      <c r="C4" s="199" t="s">
        <v>330</v>
      </c>
      <c r="D4" s="198" t="s">
        <v>2</v>
      </c>
      <c r="E4" s="199" t="s">
        <v>3</v>
      </c>
      <c r="F4" s="199" t="s">
        <v>4</v>
      </c>
      <c r="G4" s="200" t="s">
        <v>108</v>
      </c>
      <c r="H4" s="200" t="s">
        <v>109</v>
      </c>
      <c r="I4" s="201" t="s">
        <v>110</v>
      </c>
      <c r="J4" s="199" t="s">
        <v>122</v>
      </c>
      <c r="K4" s="199" t="s">
        <v>123</v>
      </c>
      <c r="L4" s="199" t="s">
        <v>124</v>
      </c>
      <c r="M4" s="199" t="s">
        <v>115</v>
      </c>
      <c r="N4" s="199" t="s">
        <v>125</v>
      </c>
      <c r="O4" s="199" t="s">
        <v>126</v>
      </c>
      <c r="P4" s="199" t="s">
        <v>117</v>
      </c>
      <c r="Q4" s="199" t="s">
        <v>127</v>
      </c>
      <c r="R4" s="199" t="s">
        <v>128</v>
      </c>
      <c r="S4" s="199" t="s">
        <v>119</v>
      </c>
      <c r="T4" s="199" t="s">
        <v>129</v>
      </c>
      <c r="U4" s="199" t="s">
        <v>130</v>
      </c>
      <c r="V4" s="199" t="s">
        <v>742</v>
      </c>
      <c r="W4" s="199" t="s">
        <v>743</v>
      </c>
      <c r="X4" s="202" t="s">
        <v>744</v>
      </c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</row>
    <row r="5" spans="1:44" s="8" customFormat="1" ht="119.25" customHeight="1" x14ac:dyDescent="0.25">
      <c r="A5" s="100" t="s">
        <v>24</v>
      </c>
      <c r="B5" s="123" t="s">
        <v>546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6"/>
    </row>
    <row r="6" spans="1:44" s="8" customFormat="1" ht="92.25" customHeight="1" x14ac:dyDescent="0.25">
      <c r="A6" s="104" t="s">
        <v>25</v>
      </c>
      <c r="B6" s="128" t="s">
        <v>26</v>
      </c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  <c r="U6" s="129"/>
      <c r="V6" s="204"/>
      <c r="W6" s="204"/>
      <c r="X6" s="205"/>
    </row>
    <row r="7" spans="1:44" s="8" customFormat="1" ht="120" customHeight="1" x14ac:dyDescent="0.25">
      <c r="A7" s="102" t="s">
        <v>27</v>
      </c>
      <c r="B7" s="106" t="s">
        <v>28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9"/>
    </row>
    <row r="8" spans="1:44" s="8" customFormat="1" x14ac:dyDescent="0.25">
      <c r="A8" s="6" t="s">
        <v>29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3"/>
    </row>
    <row r="9" spans="1:44" s="8" customFormat="1" x14ac:dyDescent="0.25">
      <c r="A9" s="6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3"/>
    </row>
    <row r="10" spans="1:44" s="8" customFormat="1" ht="222.75" customHeight="1" x14ac:dyDescent="0.25">
      <c r="A10" s="104" t="s">
        <v>31</v>
      </c>
      <c r="B10" s="128" t="s">
        <v>32</v>
      </c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204"/>
      <c r="W10" s="204"/>
      <c r="X10" s="205"/>
    </row>
    <row r="11" spans="1:44" s="8" customFormat="1" ht="112.5" customHeight="1" x14ac:dyDescent="0.25">
      <c r="A11" s="102" t="s">
        <v>33</v>
      </c>
      <c r="B11" s="106" t="s">
        <v>34</v>
      </c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9"/>
    </row>
    <row r="12" spans="1:44" s="8" customFormat="1" ht="99" customHeight="1" x14ac:dyDescent="0.25">
      <c r="A12" s="6" t="s">
        <v>35</v>
      </c>
      <c r="B12" s="34" t="s">
        <v>468</v>
      </c>
      <c r="C12" s="35" t="s">
        <v>158</v>
      </c>
      <c r="D12" s="35" t="s">
        <v>469</v>
      </c>
      <c r="E12" s="35" t="s">
        <v>159</v>
      </c>
      <c r="F12" s="206" t="s">
        <v>470</v>
      </c>
      <c r="G12" s="24" t="s">
        <v>133</v>
      </c>
      <c r="H12" s="23" t="s">
        <v>109</v>
      </c>
      <c r="I12" s="24"/>
      <c r="J12" s="188" t="s">
        <v>516</v>
      </c>
      <c r="K12" s="2" t="s">
        <v>517</v>
      </c>
      <c r="L12" s="1">
        <v>1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3"/>
    </row>
    <row r="13" spans="1:44" s="8" customFormat="1" ht="99" customHeight="1" x14ac:dyDescent="0.25">
      <c r="A13" s="6" t="s">
        <v>471</v>
      </c>
      <c r="B13" s="34" t="s">
        <v>472</v>
      </c>
      <c r="C13" s="35" t="s">
        <v>158</v>
      </c>
      <c r="D13" s="35" t="s">
        <v>469</v>
      </c>
      <c r="E13" s="35" t="s">
        <v>159</v>
      </c>
      <c r="F13" s="206" t="s">
        <v>470</v>
      </c>
      <c r="G13" s="24" t="s">
        <v>133</v>
      </c>
      <c r="H13" s="23"/>
      <c r="I13" s="206"/>
      <c r="J13" s="1" t="s">
        <v>516</v>
      </c>
      <c r="K13" s="2" t="s">
        <v>517</v>
      </c>
      <c r="L13" s="1">
        <v>1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3"/>
    </row>
    <row r="14" spans="1:44" s="8" customFormat="1" ht="99" customHeight="1" x14ac:dyDescent="0.25">
      <c r="A14" s="6" t="s">
        <v>474</v>
      </c>
      <c r="B14" s="34" t="s">
        <v>475</v>
      </c>
      <c r="C14" s="35" t="s">
        <v>158</v>
      </c>
      <c r="D14" s="35" t="s">
        <v>469</v>
      </c>
      <c r="E14" s="35" t="s">
        <v>159</v>
      </c>
      <c r="F14" s="206" t="s">
        <v>470</v>
      </c>
      <c r="G14" s="24" t="s">
        <v>133</v>
      </c>
      <c r="H14" s="23"/>
      <c r="I14" s="206"/>
      <c r="J14" s="1" t="s">
        <v>516</v>
      </c>
      <c r="K14" s="2" t="s">
        <v>517</v>
      </c>
      <c r="L14" s="1">
        <v>1</v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3"/>
    </row>
    <row r="15" spans="1:44" s="8" customFormat="1" ht="99" customHeight="1" x14ac:dyDescent="0.25">
      <c r="A15" s="6" t="s">
        <v>476</v>
      </c>
      <c r="B15" s="34" t="s">
        <v>477</v>
      </c>
      <c r="C15" s="35" t="s">
        <v>158</v>
      </c>
      <c r="D15" s="35" t="s">
        <v>469</v>
      </c>
      <c r="E15" s="35" t="s">
        <v>159</v>
      </c>
      <c r="F15" s="206" t="s">
        <v>470</v>
      </c>
      <c r="G15" s="24" t="s">
        <v>133</v>
      </c>
      <c r="H15" s="23"/>
      <c r="I15" s="206"/>
      <c r="J15" s="1" t="s">
        <v>516</v>
      </c>
      <c r="K15" s="2" t="s">
        <v>517</v>
      </c>
      <c r="L15" s="1">
        <v>1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3"/>
    </row>
    <row r="16" spans="1:44" s="8" customFormat="1" ht="78.75" x14ac:dyDescent="0.25">
      <c r="A16" s="6" t="s">
        <v>478</v>
      </c>
      <c r="B16" s="34" t="s">
        <v>479</v>
      </c>
      <c r="C16" s="35" t="s">
        <v>158</v>
      </c>
      <c r="D16" s="35" t="s">
        <v>469</v>
      </c>
      <c r="E16" s="35" t="s">
        <v>159</v>
      </c>
      <c r="F16" s="206" t="s">
        <v>470</v>
      </c>
      <c r="G16" s="24" t="s">
        <v>133</v>
      </c>
      <c r="H16" s="23"/>
      <c r="I16" s="24"/>
      <c r="J16" s="1" t="s">
        <v>516</v>
      </c>
      <c r="K16" s="2" t="s">
        <v>517</v>
      </c>
      <c r="L16" s="1">
        <v>1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3"/>
    </row>
    <row r="17" spans="1:24" s="8" customFormat="1" ht="84.75" customHeight="1" x14ac:dyDescent="0.25">
      <c r="A17" s="6" t="s">
        <v>481</v>
      </c>
      <c r="B17" s="34" t="s">
        <v>482</v>
      </c>
      <c r="C17" s="35" t="s">
        <v>158</v>
      </c>
      <c r="D17" s="35" t="s">
        <v>469</v>
      </c>
      <c r="E17" s="35" t="s">
        <v>159</v>
      </c>
      <c r="F17" s="206" t="s">
        <v>470</v>
      </c>
      <c r="G17" s="24" t="s">
        <v>133</v>
      </c>
      <c r="H17" s="23" t="s">
        <v>109</v>
      </c>
      <c r="I17" s="206"/>
      <c r="J17" s="1" t="s">
        <v>516</v>
      </c>
      <c r="K17" s="2" t="s">
        <v>517</v>
      </c>
      <c r="L17" s="1">
        <v>1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3"/>
    </row>
    <row r="18" spans="1:24" s="8" customFormat="1" ht="99" customHeight="1" x14ac:dyDescent="0.25">
      <c r="A18" s="102" t="s">
        <v>36</v>
      </c>
      <c r="B18" s="106" t="s">
        <v>37</v>
      </c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9"/>
    </row>
    <row r="19" spans="1:24" s="8" customFormat="1" ht="99" customHeight="1" x14ac:dyDescent="0.25">
      <c r="A19" s="6" t="s">
        <v>887</v>
      </c>
      <c r="B19" s="2" t="s">
        <v>888</v>
      </c>
      <c r="C19" s="2" t="s">
        <v>131</v>
      </c>
      <c r="D19" s="2" t="s">
        <v>469</v>
      </c>
      <c r="E19" s="2" t="s">
        <v>889</v>
      </c>
      <c r="F19" s="1" t="s">
        <v>483</v>
      </c>
      <c r="G19" s="1" t="s">
        <v>133</v>
      </c>
      <c r="H19" s="1"/>
      <c r="I19" s="1"/>
      <c r="J19" s="1" t="s">
        <v>518</v>
      </c>
      <c r="K19" s="2" t="s">
        <v>519</v>
      </c>
      <c r="L19" s="1">
        <v>1</v>
      </c>
      <c r="M19" s="1" t="s">
        <v>871</v>
      </c>
      <c r="N19" s="2" t="s">
        <v>866</v>
      </c>
      <c r="O19" s="1">
        <v>300</v>
      </c>
      <c r="P19" s="1"/>
      <c r="Q19" s="1"/>
      <c r="R19" s="1"/>
      <c r="S19" s="1"/>
      <c r="T19" s="1"/>
      <c r="U19" s="1"/>
      <c r="V19" s="1"/>
      <c r="W19" s="1"/>
      <c r="X19" s="3"/>
    </row>
    <row r="20" spans="1:24" s="8" customFormat="1" ht="93.75" customHeight="1" x14ac:dyDescent="0.25">
      <c r="A20" s="6" t="s">
        <v>890</v>
      </c>
      <c r="B20" s="34" t="s">
        <v>891</v>
      </c>
      <c r="C20" s="35" t="s">
        <v>460</v>
      </c>
      <c r="D20" s="35" t="s">
        <v>469</v>
      </c>
      <c r="E20" s="35" t="s">
        <v>892</v>
      </c>
      <c r="F20" s="206" t="s">
        <v>483</v>
      </c>
      <c r="G20" s="24" t="s">
        <v>133</v>
      </c>
      <c r="H20" s="23"/>
      <c r="I20" s="24"/>
      <c r="J20" s="1" t="s">
        <v>518</v>
      </c>
      <c r="K20" s="2" t="s">
        <v>519</v>
      </c>
      <c r="L20" s="1">
        <v>1</v>
      </c>
      <c r="M20" s="1" t="s">
        <v>901</v>
      </c>
      <c r="N20" s="2" t="s">
        <v>866</v>
      </c>
      <c r="O20" s="1">
        <v>460</v>
      </c>
      <c r="P20" s="1"/>
      <c r="Q20" s="1"/>
      <c r="R20" s="1"/>
      <c r="S20" s="1"/>
      <c r="T20" s="1"/>
      <c r="U20" s="1"/>
      <c r="V20" s="1"/>
      <c r="W20" s="1"/>
      <c r="X20" s="3"/>
    </row>
    <row r="21" spans="1:24" s="8" customFormat="1" ht="93.75" customHeight="1" x14ac:dyDescent="0.25">
      <c r="A21" s="6" t="s">
        <v>893</v>
      </c>
      <c r="B21" s="34" t="s">
        <v>894</v>
      </c>
      <c r="C21" s="46" t="s">
        <v>158</v>
      </c>
      <c r="D21" s="46" t="s">
        <v>469</v>
      </c>
      <c r="E21" s="46" t="s">
        <v>159</v>
      </c>
      <c r="F21" s="41" t="s">
        <v>483</v>
      </c>
      <c r="G21" s="48" t="s">
        <v>133</v>
      </c>
      <c r="H21" s="48" t="s">
        <v>109</v>
      </c>
      <c r="I21" s="206"/>
      <c r="J21" s="1" t="s">
        <v>518</v>
      </c>
      <c r="K21" s="2" t="s">
        <v>519</v>
      </c>
      <c r="L21" s="1">
        <v>1</v>
      </c>
      <c r="M21" s="1" t="s">
        <v>901</v>
      </c>
      <c r="N21" s="2" t="s">
        <v>866</v>
      </c>
      <c r="O21" s="1">
        <v>724</v>
      </c>
      <c r="P21" s="1"/>
      <c r="Q21" s="1"/>
      <c r="R21" s="1"/>
      <c r="S21" s="1"/>
      <c r="T21" s="1"/>
      <c r="U21" s="1"/>
      <c r="V21" s="1"/>
      <c r="W21" s="1"/>
      <c r="X21" s="3"/>
    </row>
    <row r="22" spans="1:24" s="8" customFormat="1" ht="93.75" customHeight="1" x14ac:dyDescent="0.25">
      <c r="A22" s="6" t="s">
        <v>895</v>
      </c>
      <c r="B22" s="2" t="s">
        <v>896</v>
      </c>
      <c r="C22" s="46" t="s">
        <v>421</v>
      </c>
      <c r="D22" s="46" t="s">
        <v>469</v>
      </c>
      <c r="E22" s="46" t="s">
        <v>794</v>
      </c>
      <c r="F22" s="41" t="s">
        <v>483</v>
      </c>
      <c r="G22" s="2" t="s">
        <v>133</v>
      </c>
      <c r="H22" s="452"/>
      <c r="I22" s="452"/>
      <c r="J22" s="1" t="s">
        <v>518</v>
      </c>
      <c r="K22" s="2" t="s">
        <v>519</v>
      </c>
      <c r="L22" s="1">
        <v>2</v>
      </c>
      <c r="M22" s="1" t="s">
        <v>871</v>
      </c>
      <c r="N22" s="2" t="s">
        <v>866</v>
      </c>
      <c r="O22" s="2">
        <v>700</v>
      </c>
      <c r="P22" s="2"/>
      <c r="Q22" s="2"/>
      <c r="R22" s="2"/>
      <c r="S22" s="2"/>
      <c r="T22" s="2"/>
      <c r="U22" s="2"/>
      <c r="V22" s="2"/>
      <c r="W22" s="2"/>
      <c r="X22" s="10"/>
    </row>
    <row r="23" spans="1:24" s="8" customFormat="1" ht="78.75" x14ac:dyDescent="0.25">
      <c r="A23" s="6" t="s">
        <v>897</v>
      </c>
      <c r="B23" s="34" t="s">
        <v>898</v>
      </c>
      <c r="C23" s="46" t="s">
        <v>391</v>
      </c>
      <c r="D23" s="35" t="s">
        <v>469</v>
      </c>
      <c r="E23" s="46" t="s">
        <v>391</v>
      </c>
      <c r="F23" s="206" t="s">
        <v>483</v>
      </c>
      <c r="G23" s="24" t="s">
        <v>133</v>
      </c>
      <c r="H23" s="23"/>
      <c r="I23" s="24"/>
      <c r="J23" s="1" t="s">
        <v>518</v>
      </c>
      <c r="K23" s="2" t="s">
        <v>519</v>
      </c>
      <c r="L23" s="1">
        <v>1</v>
      </c>
      <c r="M23" s="1" t="s">
        <v>871</v>
      </c>
      <c r="N23" s="2" t="s">
        <v>866</v>
      </c>
      <c r="O23" s="1">
        <v>560</v>
      </c>
      <c r="P23" s="1"/>
      <c r="Q23" s="1"/>
      <c r="R23" s="1"/>
      <c r="S23" s="1"/>
      <c r="T23" s="1"/>
      <c r="U23" s="1"/>
      <c r="V23" s="1"/>
      <c r="W23" s="1"/>
      <c r="X23" s="3"/>
    </row>
    <row r="24" spans="1:24" s="8" customFormat="1" ht="142.5" thickBot="1" x14ac:dyDescent="0.3">
      <c r="A24" s="6" t="s">
        <v>899</v>
      </c>
      <c r="B24" s="56" t="s">
        <v>900</v>
      </c>
      <c r="C24" s="56" t="s">
        <v>377</v>
      </c>
      <c r="D24" s="54" t="s">
        <v>469</v>
      </c>
      <c r="E24" s="56" t="s">
        <v>379</v>
      </c>
      <c r="F24" s="443" t="s">
        <v>483</v>
      </c>
      <c r="G24" s="443" t="s">
        <v>133</v>
      </c>
      <c r="H24" s="453"/>
      <c r="I24" s="453"/>
      <c r="J24" s="467" t="s">
        <v>518</v>
      </c>
      <c r="K24" s="56" t="s">
        <v>519</v>
      </c>
      <c r="L24" s="467">
        <v>2</v>
      </c>
      <c r="M24" s="467" t="s">
        <v>871</v>
      </c>
      <c r="N24" s="56" t="s">
        <v>866</v>
      </c>
      <c r="O24" s="467">
        <v>870</v>
      </c>
      <c r="P24" s="454"/>
      <c r="Q24" s="454"/>
      <c r="R24" s="454"/>
      <c r="S24" s="454"/>
      <c r="T24" s="454"/>
      <c r="U24" s="454"/>
      <c r="V24" s="454"/>
      <c r="W24" s="454"/>
      <c r="X24" s="455"/>
    </row>
    <row r="25" spans="1:24" s="8" customFormat="1" ht="99.75" customHeight="1" x14ac:dyDescent="0.25">
      <c r="A25" s="102" t="s">
        <v>38</v>
      </c>
      <c r="B25" s="106" t="s">
        <v>39</v>
      </c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9"/>
    </row>
    <row r="26" spans="1:24" s="8" customFormat="1" ht="219.75" customHeight="1" x14ac:dyDescent="0.25">
      <c r="A26" s="6" t="s">
        <v>40</v>
      </c>
      <c r="B26" s="2" t="s">
        <v>875</v>
      </c>
      <c r="C26" s="2" t="s">
        <v>131</v>
      </c>
      <c r="D26" s="2" t="s">
        <v>469</v>
      </c>
      <c r="E26" s="2" t="s">
        <v>331</v>
      </c>
      <c r="F26" s="1" t="s">
        <v>380</v>
      </c>
      <c r="G26" s="1" t="s">
        <v>133</v>
      </c>
      <c r="H26" s="1" t="s">
        <v>109</v>
      </c>
      <c r="I26" s="1"/>
      <c r="J26" s="2" t="s">
        <v>452</v>
      </c>
      <c r="K26" s="2" t="s">
        <v>453</v>
      </c>
      <c r="L26" s="2">
        <v>2</v>
      </c>
      <c r="M26" s="1" t="s">
        <v>871</v>
      </c>
      <c r="N26" s="2" t="s">
        <v>866</v>
      </c>
      <c r="O26" s="1">
        <v>620</v>
      </c>
      <c r="P26" s="1"/>
      <c r="Q26" s="1"/>
      <c r="R26" s="1"/>
      <c r="S26" s="1"/>
      <c r="T26" s="1"/>
      <c r="U26" s="1"/>
      <c r="V26" s="1"/>
      <c r="W26" s="1"/>
      <c r="X26" s="3"/>
    </row>
    <row r="27" spans="1:24" s="8" customFormat="1" ht="171.75" customHeight="1" x14ac:dyDescent="0.25">
      <c r="A27" s="6" t="s">
        <v>390</v>
      </c>
      <c r="B27" s="17" t="s">
        <v>877</v>
      </c>
      <c r="C27" s="2" t="s">
        <v>460</v>
      </c>
      <c r="D27" s="2" t="s">
        <v>469</v>
      </c>
      <c r="E27" s="2" t="s">
        <v>332</v>
      </c>
      <c r="F27" s="1" t="s">
        <v>380</v>
      </c>
      <c r="G27" s="1" t="s">
        <v>133</v>
      </c>
      <c r="H27" s="1" t="s">
        <v>109</v>
      </c>
      <c r="I27" s="1"/>
      <c r="J27" s="1" t="s">
        <v>452</v>
      </c>
      <c r="K27" s="2" t="s">
        <v>453</v>
      </c>
      <c r="L27" s="1">
        <v>1</v>
      </c>
      <c r="M27" s="1" t="s">
        <v>871</v>
      </c>
      <c r="N27" s="2" t="s">
        <v>866</v>
      </c>
      <c r="O27" s="1">
        <v>320</v>
      </c>
      <c r="P27" s="1"/>
      <c r="Q27" s="1"/>
      <c r="R27" s="1"/>
      <c r="S27" s="1"/>
      <c r="T27" s="1"/>
      <c r="U27" s="1"/>
      <c r="V27" s="1"/>
      <c r="W27" s="1"/>
      <c r="X27" s="3"/>
    </row>
    <row r="28" spans="1:24" s="8" customFormat="1" ht="114.75" customHeight="1" x14ac:dyDescent="0.25">
      <c r="A28" s="6" t="s">
        <v>566</v>
      </c>
      <c r="B28" s="46" t="s">
        <v>868</v>
      </c>
      <c r="C28" s="35" t="s">
        <v>158</v>
      </c>
      <c r="D28" s="35" t="s">
        <v>469</v>
      </c>
      <c r="E28" s="35" t="s">
        <v>159</v>
      </c>
      <c r="F28" s="24" t="s">
        <v>484</v>
      </c>
      <c r="G28" s="24" t="s">
        <v>133</v>
      </c>
      <c r="H28" s="23" t="s">
        <v>109</v>
      </c>
      <c r="I28" s="24"/>
      <c r="J28" s="1" t="s">
        <v>452</v>
      </c>
      <c r="K28" s="2" t="s">
        <v>520</v>
      </c>
      <c r="L28" s="1">
        <v>1</v>
      </c>
      <c r="M28" s="1" t="s">
        <v>871</v>
      </c>
      <c r="N28" s="2" t="s">
        <v>866</v>
      </c>
      <c r="O28" s="1">
        <v>800</v>
      </c>
      <c r="P28" s="2"/>
      <c r="Q28" s="2"/>
      <c r="R28" s="2"/>
      <c r="S28" s="2"/>
      <c r="T28" s="2"/>
      <c r="U28" s="2"/>
      <c r="V28" s="1"/>
      <c r="W28" s="1"/>
      <c r="X28" s="3"/>
    </row>
    <row r="29" spans="1:24" s="8" customFormat="1" ht="201.75" customHeight="1" x14ac:dyDescent="0.25">
      <c r="A29" s="6" t="s">
        <v>567</v>
      </c>
      <c r="B29" s="17" t="s">
        <v>857</v>
      </c>
      <c r="C29" s="2" t="s">
        <v>391</v>
      </c>
      <c r="D29" s="2" t="s">
        <v>378</v>
      </c>
      <c r="E29" s="2" t="s">
        <v>389</v>
      </c>
      <c r="F29" s="1" t="s">
        <v>380</v>
      </c>
      <c r="G29" s="1" t="s">
        <v>133</v>
      </c>
      <c r="H29" s="1" t="s">
        <v>109</v>
      </c>
      <c r="I29" s="1"/>
      <c r="J29" s="1" t="s">
        <v>403</v>
      </c>
      <c r="K29" s="2" t="s">
        <v>404</v>
      </c>
      <c r="L29" s="1">
        <v>1</v>
      </c>
      <c r="M29" s="1" t="s">
        <v>871</v>
      </c>
      <c r="N29" s="2" t="s">
        <v>866</v>
      </c>
      <c r="O29" s="1">
        <v>300</v>
      </c>
      <c r="P29" s="2" t="s">
        <v>452</v>
      </c>
      <c r="Q29" s="2" t="s">
        <v>453</v>
      </c>
      <c r="R29" s="1">
        <v>1</v>
      </c>
      <c r="S29" s="1"/>
      <c r="T29" s="1"/>
      <c r="U29" s="1"/>
      <c r="V29" s="1"/>
      <c r="W29" s="1"/>
      <c r="X29" s="3"/>
    </row>
    <row r="30" spans="1:24" s="8" customFormat="1" ht="150.75" customHeight="1" x14ac:dyDescent="0.25">
      <c r="A30" s="6" t="s">
        <v>568</v>
      </c>
      <c r="B30" s="2" t="s">
        <v>850</v>
      </c>
      <c r="C30" s="2" t="s">
        <v>377</v>
      </c>
      <c r="D30" s="2" t="s">
        <v>378</v>
      </c>
      <c r="E30" s="2" t="s">
        <v>379</v>
      </c>
      <c r="F30" s="1" t="s">
        <v>380</v>
      </c>
      <c r="G30" s="1" t="s">
        <v>133</v>
      </c>
      <c r="H30" s="1" t="s">
        <v>109</v>
      </c>
      <c r="I30" s="1"/>
      <c r="J30" s="2" t="s">
        <v>403</v>
      </c>
      <c r="K30" s="2" t="s">
        <v>451</v>
      </c>
      <c r="L30" s="2">
        <v>4</v>
      </c>
      <c r="M30" s="2" t="s">
        <v>452</v>
      </c>
      <c r="N30" s="2" t="s">
        <v>453</v>
      </c>
      <c r="O30" s="2">
        <v>4</v>
      </c>
      <c r="P30" s="1" t="s">
        <v>871</v>
      </c>
      <c r="Q30" s="2" t="s">
        <v>866</v>
      </c>
      <c r="R30" s="2">
        <v>1300</v>
      </c>
      <c r="S30" s="2"/>
      <c r="T30" s="2"/>
      <c r="U30" s="1"/>
      <c r="V30" s="1"/>
      <c r="W30" s="1"/>
      <c r="X30" s="3"/>
    </row>
    <row r="31" spans="1:24" s="8" customFormat="1" ht="124.5" customHeight="1" x14ac:dyDescent="0.25">
      <c r="A31" s="6" t="s">
        <v>859</v>
      </c>
      <c r="B31" s="2" t="s">
        <v>860</v>
      </c>
      <c r="C31" s="2" t="s">
        <v>861</v>
      </c>
      <c r="D31" s="2" t="s">
        <v>378</v>
      </c>
      <c r="E31" s="2" t="s">
        <v>153</v>
      </c>
      <c r="F31" s="1" t="s">
        <v>380</v>
      </c>
      <c r="G31" s="1" t="s">
        <v>133</v>
      </c>
      <c r="H31" s="1"/>
      <c r="I31" s="1"/>
      <c r="J31" s="2" t="s">
        <v>865</v>
      </c>
      <c r="K31" s="2" t="s">
        <v>866</v>
      </c>
      <c r="L31" s="2">
        <v>150</v>
      </c>
      <c r="M31" s="2" t="s">
        <v>867</v>
      </c>
      <c r="N31" s="2" t="s">
        <v>453</v>
      </c>
      <c r="O31" s="2">
        <v>1</v>
      </c>
      <c r="P31" s="2"/>
      <c r="Q31" s="2"/>
      <c r="R31" s="2"/>
      <c r="S31" s="2"/>
      <c r="T31" s="2"/>
      <c r="U31" s="1"/>
      <c r="V31" s="1"/>
      <c r="W31" s="1"/>
      <c r="X31" s="3"/>
    </row>
    <row r="32" spans="1:24" s="8" customFormat="1" ht="141" customHeight="1" x14ac:dyDescent="0.25">
      <c r="A32" s="104" t="s">
        <v>41</v>
      </c>
      <c r="B32" s="128" t="s">
        <v>42</v>
      </c>
      <c r="C32" s="129"/>
      <c r="D32" s="129"/>
      <c r="E32" s="129"/>
      <c r="F32" s="129"/>
      <c r="G32" s="129"/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  <c r="V32" s="204"/>
      <c r="W32" s="204"/>
      <c r="X32" s="205"/>
    </row>
    <row r="33" spans="1:24" s="8" customFormat="1" ht="124.5" customHeight="1" x14ac:dyDescent="0.25">
      <c r="A33" s="102" t="s">
        <v>43</v>
      </c>
      <c r="B33" s="106" t="s">
        <v>44</v>
      </c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9"/>
    </row>
    <row r="34" spans="1:24" s="8" customFormat="1" ht="63" x14ac:dyDescent="0.25">
      <c r="A34" s="6" t="s">
        <v>45</v>
      </c>
      <c r="B34" s="2" t="s">
        <v>551</v>
      </c>
      <c r="C34" s="2" t="s">
        <v>131</v>
      </c>
      <c r="D34" s="2" t="s">
        <v>422</v>
      </c>
      <c r="E34" s="2" t="s">
        <v>331</v>
      </c>
      <c r="F34" s="1" t="s">
        <v>423</v>
      </c>
      <c r="G34" s="1" t="s">
        <v>133</v>
      </c>
      <c r="H34" s="2"/>
      <c r="I34" s="2"/>
      <c r="J34" s="2" t="s">
        <v>405</v>
      </c>
      <c r="K34" s="2" t="s">
        <v>432</v>
      </c>
      <c r="L34" s="2">
        <v>25</v>
      </c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3"/>
    </row>
    <row r="35" spans="1:24" s="8" customFormat="1" ht="63" x14ac:dyDescent="0.25">
      <c r="A35" s="6" t="s">
        <v>569</v>
      </c>
      <c r="B35" s="2" t="s">
        <v>462</v>
      </c>
      <c r="C35" s="2" t="s">
        <v>460</v>
      </c>
      <c r="D35" s="2" t="s">
        <v>422</v>
      </c>
      <c r="E35" s="2" t="s">
        <v>332</v>
      </c>
      <c r="F35" s="1" t="s">
        <v>423</v>
      </c>
      <c r="G35" s="1" t="s">
        <v>133</v>
      </c>
      <c r="H35" s="1"/>
      <c r="I35" s="1"/>
      <c r="J35" s="1" t="s">
        <v>466</v>
      </c>
      <c r="K35" s="2" t="s">
        <v>454</v>
      </c>
      <c r="L35" s="1">
        <v>11</v>
      </c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3"/>
    </row>
    <row r="36" spans="1:24" s="8" customFormat="1" ht="63" x14ac:dyDescent="0.25">
      <c r="A36" s="6" t="s">
        <v>570</v>
      </c>
      <c r="B36" s="46" t="s">
        <v>485</v>
      </c>
      <c r="C36" s="35" t="s">
        <v>158</v>
      </c>
      <c r="D36" s="35" t="s">
        <v>422</v>
      </c>
      <c r="E36" s="35" t="s">
        <v>159</v>
      </c>
      <c r="F36" s="24" t="s">
        <v>246</v>
      </c>
      <c r="G36" s="24" t="s">
        <v>133</v>
      </c>
      <c r="H36" s="23"/>
      <c r="I36" s="24"/>
      <c r="J36" s="1" t="s">
        <v>405</v>
      </c>
      <c r="K36" s="17" t="s">
        <v>454</v>
      </c>
      <c r="L36" s="1">
        <v>60</v>
      </c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3"/>
    </row>
    <row r="37" spans="1:24" s="51" customFormat="1" ht="63" x14ac:dyDescent="0.25">
      <c r="A37" s="6" t="s">
        <v>571</v>
      </c>
      <c r="B37" s="2" t="s">
        <v>420</v>
      </c>
      <c r="C37" s="2" t="s">
        <v>421</v>
      </c>
      <c r="D37" s="2" t="s">
        <v>422</v>
      </c>
      <c r="E37" s="2" t="s">
        <v>153</v>
      </c>
      <c r="F37" s="2" t="s">
        <v>423</v>
      </c>
      <c r="G37" s="2" t="s">
        <v>133</v>
      </c>
      <c r="H37" s="1"/>
      <c r="I37" s="1"/>
      <c r="J37" s="2" t="s">
        <v>405</v>
      </c>
      <c r="K37" s="2" t="s">
        <v>432</v>
      </c>
      <c r="L37" s="2">
        <v>8</v>
      </c>
      <c r="M37" s="2"/>
      <c r="N37" s="2"/>
      <c r="O37" s="2"/>
      <c r="P37" s="2"/>
      <c r="Q37" s="2"/>
      <c r="R37" s="2"/>
      <c r="S37" s="2"/>
      <c r="T37" s="2"/>
      <c r="U37" s="2"/>
      <c r="V37" s="1"/>
      <c r="W37" s="1"/>
      <c r="X37" s="3"/>
    </row>
    <row r="38" spans="1:24" s="51" customFormat="1" ht="63" x14ac:dyDescent="0.25">
      <c r="A38" s="6" t="s">
        <v>572</v>
      </c>
      <c r="B38" s="2" t="s">
        <v>678</v>
      </c>
      <c r="C38" s="2" t="s">
        <v>391</v>
      </c>
      <c r="D38" s="2" t="s">
        <v>422</v>
      </c>
      <c r="E38" s="2" t="s">
        <v>389</v>
      </c>
      <c r="F38" s="1" t="s">
        <v>399</v>
      </c>
      <c r="G38" s="1" t="s">
        <v>133</v>
      </c>
      <c r="H38" s="1"/>
      <c r="I38" s="1"/>
      <c r="J38" s="1" t="s">
        <v>405</v>
      </c>
      <c r="K38" s="2" t="s">
        <v>408</v>
      </c>
      <c r="L38" s="1">
        <v>15</v>
      </c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3"/>
    </row>
    <row r="39" spans="1:24" s="8" customFormat="1" ht="132.75" customHeight="1" x14ac:dyDescent="0.25">
      <c r="A39" s="6" t="s">
        <v>573</v>
      </c>
      <c r="B39" s="2" t="s">
        <v>443</v>
      </c>
      <c r="C39" s="2" t="s">
        <v>377</v>
      </c>
      <c r="D39" s="2" t="s">
        <v>422</v>
      </c>
      <c r="E39" s="2" t="s">
        <v>379</v>
      </c>
      <c r="F39" s="2" t="s">
        <v>423</v>
      </c>
      <c r="G39" s="2" t="s">
        <v>133</v>
      </c>
      <c r="H39" s="2"/>
      <c r="I39" s="2"/>
      <c r="J39" s="1" t="s">
        <v>405</v>
      </c>
      <c r="K39" s="17" t="s">
        <v>454</v>
      </c>
      <c r="L39" s="1">
        <v>20</v>
      </c>
      <c r="M39" s="2"/>
      <c r="N39" s="2"/>
      <c r="O39" s="2"/>
      <c r="P39" s="1"/>
      <c r="Q39" s="1"/>
      <c r="R39" s="1"/>
      <c r="S39" s="1"/>
      <c r="T39" s="1"/>
      <c r="U39" s="1"/>
      <c r="V39" s="1"/>
      <c r="W39" s="1"/>
      <c r="X39" s="3"/>
    </row>
    <row r="40" spans="1:24" s="8" customFormat="1" ht="66" customHeight="1" x14ac:dyDescent="0.25">
      <c r="A40" s="102" t="s">
        <v>46</v>
      </c>
      <c r="B40" s="106" t="s">
        <v>47</v>
      </c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9"/>
    </row>
    <row r="41" spans="1:24" s="8" customFormat="1" ht="94.5" x14ac:dyDescent="0.25">
      <c r="A41" s="6" t="s">
        <v>48</v>
      </c>
      <c r="B41" s="2" t="s">
        <v>781</v>
      </c>
      <c r="C41" s="17" t="s">
        <v>131</v>
      </c>
      <c r="D41" s="35" t="s">
        <v>422</v>
      </c>
      <c r="E41" s="17" t="s">
        <v>331</v>
      </c>
      <c r="F41" s="61" t="s">
        <v>248</v>
      </c>
      <c r="G41" s="24" t="s">
        <v>133</v>
      </c>
      <c r="H41" s="1"/>
      <c r="I41" s="1"/>
      <c r="J41" s="1" t="s">
        <v>652</v>
      </c>
      <c r="K41" s="2" t="s">
        <v>795</v>
      </c>
      <c r="L41" s="1">
        <v>1</v>
      </c>
      <c r="M41" s="1" t="s">
        <v>796</v>
      </c>
      <c r="N41" s="2" t="s">
        <v>797</v>
      </c>
      <c r="O41" s="1">
        <v>18</v>
      </c>
      <c r="P41" s="1" t="s">
        <v>521</v>
      </c>
      <c r="Q41" s="2" t="s">
        <v>522</v>
      </c>
      <c r="R41" s="1">
        <v>15</v>
      </c>
      <c r="S41" s="1"/>
      <c r="T41" s="1"/>
      <c r="U41" s="1"/>
      <c r="V41" s="1"/>
      <c r="W41" s="1"/>
      <c r="X41" s="3"/>
    </row>
    <row r="42" spans="1:24" s="8" customFormat="1" ht="110.25" x14ac:dyDescent="0.25">
      <c r="A42" s="6" t="s">
        <v>782</v>
      </c>
      <c r="B42" s="17" t="s">
        <v>783</v>
      </c>
      <c r="C42" s="17" t="s">
        <v>460</v>
      </c>
      <c r="D42" s="46" t="s">
        <v>422</v>
      </c>
      <c r="E42" s="17" t="s">
        <v>784</v>
      </c>
      <c r="F42" s="41" t="s">
        <v>248</v>
      </c>
      <c r="G42" s="48" t="s">
        <v>133</v>
      </c>
      <c r="H42" s="48"/>
      <c r="I42" s="1"/>
      <c r="J42" s="1" t="s">
        <v>652</v>
      </c>
      <c r="K42" s="2" t="s">
        <v>653</v>
      </c>
      <c r="L42" s="1">
        <v>1</v>
      </c>
      <c r="M42" s="1" t="s">
        <v>796</v>
      </c>
      <c r="N42" s="2" t="s">
        <v>797</v>
      </c>
      <c r="O42" s="1">
        <v>12</v>
      </c>
      <c r="P42" s="1" t="s">
        <v>521</v>
      </c>
      <c r="Q42" s="2" t="s">
        <v>522</v>
      </c>
      <c r="R42" s="1">
        <v>10</v>
      </c>
      <c r="S42" s="1"/>
      <c r="T42" s="1"/>
      <c r="U42" s="1"/>
      <c r="V42" s="1"/>
      <c r="W42" s="1"/>
      <c r="X42" s="3"/>
    </row>
    <row r="43" spans="1:24" s="8" customFormat="1" ht="110.25" x14ac:dyDescent="0.25">
      <c r="A43" s="12" t="s">
        <v>785</v>
      </c>
      <c r="B43" s="34" t="s">
        <v>486</v>
      </c>
      <c r="C43" s="35" t="s">
        <v>487</v>
      </c>
      <c r="D43" s="35" t="s">
        <v>422</v>
      </c>
      <c r="E43" s="35" t="s">
        <v>159</v>
      </c>
      <c r="F43" s="206" t="s">
        <v>248</v>
      </c>
      <c r="G43" s="24" t="s">
        <v>133</v>
      </c>
      <c r="H43" s="23" t="s">
        <v>109</v>
      </c>
      <c r="I43" s="24"/>
      <c r="J43" s="1" t="s">
        <v>652</v>
      </c>
      <c r="K43" s="2" t="s">
        <v>653</v>
      </c>
      <c r="L43" s="1">
        <v>2</v>
      </c>
      <c r="M43" s="1" t="s">
        <v>796</v>
      </c>
      <c r="N43" s="2" t="s">
        <v>797</v>
      </c>
      <c r="O43" s="1">
        <v>141</v>
      </c>
      <c r="P43" s="1" t="s">
        <v>521</v>
      </c>
      <c r="Q43" s="2" t="s">
        <v>522</v>
      </c>
      <c r="R43" s="1">
        <v>91</v>
      </c>
      <c r="S43" s="1"/>
      <c r="T43" s="1"/>
      <c r="U43" s="1"/>
      <c r="V43" s="1"/>
      <c r="W43" s="1"/>
      <c r="X43" s="3"/>
    </row>
    <row r="44" spans="1:24" s="8" customFormat="1" ht="110.25" x14ac:dyDescent="0.25">
      <c r="A44" s="12" t="s">
        <v>787</v>
      </c>
      <c r="B44" s="17" t="s">
        <v>788</v>
      </c>
      <c r="C44" s="17" t="s">
        <v>789</v>
      </c>
      <c r="D44" s="35" t="s">
        <v>422</v>
      </c>
      <c r="E44" s="17" t="s">
        <v>389</v>
      </c>
      <c r="F44" s="206" t="s">
        <v>248</v>
      </c>
      <c r="G44" s="24" t="s">
        <v>133</v>
      </c>
      <c r="H44" s="23"/>
      <c r="I44" s="24"/>
      <c r="J44" s="1" t="s">
        <v>652</v>
      </c>
      <c r="K44" s="2" t="s">
        <v>653</v>
      </c>
      <c r="L44" s="1">
        <v>1</v>
      </c>
      <c r="M44" s="1" t="s">
        <v>796</v>
      </c>
      <c r="N44" s="2" t="s">
        <v>797</v>
      </c>
      <c r="O44" s="1">
        <v>76</v>
      </c>
      <c r="P44" s="1" t="s">
        <v>521</v>
      </c>
      <c r="Q44" s="2" t="s">
        <v>522</v>
      </c>
      <c r="R44" s="1">
        <v>40</v>
      </c>
      <c r="S44" s="1"/>
      <c r="T44" s="1"/>
      <c r="U44" s="1"/>
      <c r="V44" s="1"/>
      <c r="W44" s="1"/>
      <c r="X44" s="3"/>
    </row>
    <row r="45" spans="1:24" s="8" customFormat="1" ht="94.5" x14ac:dyDescent="0.25">
      <c r="A45" s="12" t="s">
        <v>790</v>
      </c>
      <c r="B45" s="17" t="s">
        <v>791</v>
      </c>
      <c r="C45" s="17" t="s">
        <v>792</v>
      </c>
      <c r="D45" s="46" t="s">
        <v>422</v>
      </c>
      <c r="E45" s="17" t="s">
        <v>153</v>
      </c>
      <c r="F45" s="41" t="s">
        <v>248</v>
      </c>
      <c r="G45" s="24" t="s">
        <v>133</v>
      </c>
      <c r="H45" s="23"/>
      <c r="I45" s="24"/>
      <c r="J45" s="1" t="s">
        <v>652</v>
      </c>
      <c r="K45" s="2" t="s">
        <v>795</v>
      </c>
      <c r="L45" s="207">
        <v>1</v>
      </c>
      <c r="M45" s="1" t="s">
        <v>796</v>
      </c>
      <c r="N45" s="2" t="s">
        <v>797</v>
      </c>
      <c r="O45" s="1">
        <v>36</v>
      </c>
      <c r="P45" s="1" t="s">
        <v>521</v>
      </c>
      <c r="Q45" s="2" t="s">
        <v>522</v>
      </c>
      <c r="R45" s="1">
        <v>20</v>
      </c>
      <c r="S45" s="1"/>
      <c r="T45" s="1"/>
      <c r="U45" s="1"/>
      <c r="V45" s="1"/>
      <c r="W45" s="1"/>
      <c r="X45" s="3"/>
    </row>
    <row r="46" spans="1:24" s="8" customFormat="1" ht="50.25" customHeight="1" x14ac:dyDescent="0.25">
      <c r="A46" s="104" t="s">
        <v>49</v>
      </c>
      <c r="B46" s="208" t="s">
        <v>50</v>
      </c>
      <c r="C46" s="209"/>
      <c r="D46" s="209"/>
      <c r="E46" s="209"/>
      <c r="F46" s="209"/>
      <c r="G46" s="209"/>
      <c r="H46" s="209"/>
      <c r="I46" s="209"/>
      <c r="J46" s="209"/>
      <c r="K46" s="209"/>
      <c r="L46" s="209"/>
      <c r="M46" s="209"/>
      <c r="N46" s="209"/>
      <c r="O46" s="209"/>
      <c r="P46" s="209"/>
      <c r="Q46" s="209"/>
      <c r="R46" s="209"/>
      <c r="S46" s="209"/>
      <c r="T46" s="129"/>
      <c r="U46" s="129"/>
      <c r="V46" s="204"/>
      <c r="W46" s="204"/>
      <c r="X46" s="205"/>
    </row>
    <row r="47" spans="1:24" s="8" customFormat="1" ht="98.25" customHeight="1" x14ac:dyDescent="0.25">
      <c r="A47" s="102" t="s">
        <v>51</v>
      </c>
      <c r="B47" s="106" t="s">
        <v>52</v>
      </c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9"/>
    </row>
    <row r="48" spans="1:24" s="8" customFormat="1" x14ac:dyDescent="0.25">
      <c r="A48" s="6" t="s">
        <v>53</v>
      </c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3"/>
    </row>
    <row r="49" spans="1:24" s="8" customFormat="1" x14ac:dyDescent="0.25">
      <c r="A49" s="6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3"/>
    </row>
    <row r="50" spans="1:24" s="8" customFormat="1" ht="129.75" customHeight="1" x14ac:dyDescent="0.25">
      <c r="A50" s="102" t="s">
        <v>54</v>
      </c>
      <c r="B50" s="106" t="s">
        <v>55</v>
      </c>
      <c r="C50" s="107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9"/>
    </row>
    <row r="51" spans="1:24" s="8" customFormat="1" ht="103.5" customHeight="1" x14ac:dyDescent="0.25">
      <c r="A51" s="100" t="s">
        <v>56</v>
      </c>
      <c r="B51" s="123" t="s">
        <v>733</v>
      </c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  <c r="R51" s="124"/>
      <c r="S51" s="124"/>
      <c r="T51" s="124"/>
      <c r="U51" s="124"/>
      <c r="V51" s="124"/>
      <c r="W51" s="124"/>
      <c r="X51" s="126"/>
    </row>
    <row r="52" spans="1:24" s="8" customFormat="1" ht="156" customHeight="1" x14ac:dyDescent="0.25">
      <c r="A52" s="104" t="s">
        <v>57</v>
      </c>
      <c r="B52" s="128" t="s">
        <v>58</v>
      </c>
      <c r="C52" s="129"/>
      <c r="D52" s="129"/>
      <c r="E52" s="129"/>
      <c r="F52" s="129"/>
      <c r="G52" s="129"/>
      <c r="H52" s="129"/>
      <c r="I52" s="129"/>
      <c r="J52" s="129"/>
      <c r="K52" s="129"/>
      <c r="L52" s="129"/>
      <c r="M52" s="129"/>
      <c r="N52" s="129"/>
      <c r="O52" s="129"/>
      <c r="P52" s="129"/>
      <c r="Q52" s="129"/>
      <c r="R52" s="129"/>
      <c r="S52" s="129"/>
      <c r="T52" s="129"/>
      <c r="U52" s="129"/>
      <c r="V52" s="204"/>
      <c r="W52" s="204"/>
      <c r="X52" s="205"/>
    </row>
    <row r="53" spans="1:24" s="8" customFormat="1" ht="85.5" customHeight="1" x14ac:dyDescent="0.25">
      <c r="A53" s="102" t="s">
        <v>59</v>
      </c>
      <c r="B53" s="106" t="s">
        <v>60</v>
      </c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9"/>
    </row>
    <row r="54" spans="1:24" s="8" customFormat="1" ht="138" customHeight="1" x14ac:dyDescent="0.25">
      <c r="A54" s="6" t="s">
        <v>62</v>
      </c>
      <c r="B54" s="34" t="s">
        <v>834</v>
      </c>
      <c r="C54" s="35" t="s">
        <v>158</v>
      </c>
      <c r="D54" s="35" t="s">
        <v>132</v>
      </c>
      <c r="E54" s="35" t="s">
        <v>159</v>
      </c>
      <c r="F54" s="24" t="s">
        <v>160</v>
      </c>
      <c r="G54" s="24" t="s">
        <v>133</v>
      </c>
      <c r="H54" s="23" t="s">
        <v>109</v>
      </c>
      <c r="I54" s="24"/>
      <c r="J54" s="1" t="s">
        <v>233</v>
      </c>
      <c r="K54" s="2" t="s">
        <v>231</v>
      </c>
      <c r="L54" s="1">
        <v>1033</v>
      </c>
      <c r="M54" s="1" t="s">
        <v>232</v>
      </c>
      <c r="N54" s="2" t="s">
        <v>230</v>
      </c>
      <c r="O54" s="1">
        <v>3798</v>
      </c>
      <c r="P54" s="1"/>
      <c r="Q54" s="1"/>
      <c r="R54" s="1"/>
      <c r="S54" s="1"/>
      <c r="T54" s="1"/>
      <c r="U54" s="1"/>
      <c r="V54" s="1"/>
      <c r="W54" s="1"/>
      <c r="X54" s="3"/>
    </row>
    <row r="55" spans="1:24" s="8" customFormat="1" ht="78" customHeight="1" x14ac:dyDescent="0.25">
      <c r="A55" s="6" t="s">
        <v>166</v>
      </c>
      <c r="B55" s="46" t="s">
        <v>833</v>
      </c>
      <c r="C55" s="35" t="s">
        <v>158</v>
      </c>
      <c r="D55" s="35" t="s">
        <v>132</v>
      </c>
      <c r="E55" s="35" t="s">
        <v>159</v>
      </c>
      <c r="F55" s="24" t="s">
        <v>160</v>
      </c>
      <c r="G55" s="24" t="s">
        <v>133</v>
      </c>
      <c r="H55" s="23" t="s">
        <v>109</v>
      </c>
      <c r="I55" s="24"/>
      <c r="J55" s="1" t="s">
        <v>232</v>
      </c>
      <c r="K55" s="2" t="s">
        <v>230</v>
      </c>
      <c r="L55" s="1">
        <v>21000</v>
      </c>
      <c r="M55" s="1"/>
      <c r="N55" s="2"/>
      <c r="O55" s="1"/>
      <c r="P55" s="1"/>
      <c r="Q55" s="1"/>
      <c r="R55" s="1"/>
      <c r="S55" s="1"/>
      <c r="T55" s="1"/>
      <c r="U55" s="1"/>
      <c r="V55" s="1"/>
      <c r="W55" s="1"/>
      <c r="X55" s="3"/>
    </row>
    <row r="56" spans="1:24" s="8" customFormat="1" ht="145.5" customHeight="1" x14ac:dyDescent="0.25">
      <c r="A56" s="6" t="s">
        <v>167</v>
      </c>
      <c r="B56" s="46" t="s">
        <v>835</v>
      </c>
      <c r="C56" s="35" t="s">
        <v>158</v>
      </c>
      <c r="D56" s="35" t="s">
        <v>132</v>
      </c>
      <c r="E56" s="35" t="s">
        <v>159</v>
      </c>
      <c r="F56" s="24" t="s">
        <v>160</v>
      </c>
      <c r="G56" s="24" t="s">
        <v>133</v>
      </c>
      <c r="H56" s="23" t="s">
        <v>109</v>
      </c>
      <c r="I56" s="24"/>
      <c r="J56" s="1" t="s">
        <v>232</v>
      </c>
      <c r="K56" s="2" t="s">
        <v>230</v>
      </c>
      <c r="L56" s="1">
        <v>48622</v>
      </c>
      <c r="M56" s="1"/>
      <c r="N56" s="2"/>
      <c r="O56" s="1"/>
      <c r="P56" s="1"/>
      <c r="Q56" s="1"/>
      <c r="R56" s="1"/>
      <c r="S56" s="1"/>
      <c r="T56" s="1"/>
      <c r="U56" s="1"/>
      <c r="V56" s="1"/>
      <c r="W56" s="1"/>
      <c r="X56" s="3"/>
    </row>
    <row r="57" spans="1:24" s="8" customFormat="1" ht="120.75" customHeight="1" x14ac:dyDescent="0.25">
      <c r="A57" s="6" t="s">
        <v>168</v>
      </c>
      <c r="B57" s="46" t="s">
        <v>836</v>
      </c>
      <c r="C57" s="35" t="s">
        <v>158</v>
      </c>
      <c r="D57" s="35" t="s">
        <v>132</v>
      </c>
      <c r="E57" s="35" t="s">
        <v>159</v>
      </c>
      <c r="F57" s="24" t="s">
        <v>160</v>
      </c>
      <c r="G57" s="24" t="s">
        <v>133</v>
      </c>
      <c r="H57" s="23" t="s">
        <v>109</v>
      </c>
      <c r="I57" s="24"/>
      <c r="J57" s="1" t="s">
        <v>232</v>
      </c>
      <c r="K57" s="2" t="s">
        <v>230</v>
      </c>
      <c r="L57" s="1">
        <v>18164</v>
      </c>
      <c r="M57" s="1"/>
      <c r="N57" s="2"/>
      <c r="O57" s="1"/>
      <c r="P57" s="1"/>
      <c r="Q57" s="1"/>
      <c r="R57" s="1"/>
      <c r="S57" s="1"/>
      <c r="T57" s="1"/>
      <c r="U57" s="1"/>
      <c r="V57" s="1"/>
      <c r="W57" s="1"/>
      <c r="X57" s="3"/>
    </row>
    <row r="58" spans="1:24" s="8" customFormat="1" ht="247.5" customHeight="1" x14ac:dyDescent="0.25">
      <c r="A58" s="6" t="s">
        <v>169</v>
      </c>
      <c r="B58" s="46" t="s">
        <v>837</v>
      </c>
      <c r="C58" s="35" t="s">
        <v>158</v>
      </c>
      <c r="D58" s="35" t="s">
        <v>132</v>
      </c>
      <c r="E58" s="35" t="s">
        <v>159</v>
      </c>
      <c r="F58" s="24" t="s">
        <v>160</v>
      </c>
      <c r="G58" s="24" t="s">
        <v>133</v>
      </c>
      <c r="H58" s="23" t="s">
        <v>109</v>
      </c>
      <c r="I58" s="24"/>
      <c r="J58" s="1" t="s">
        <v>232</v>
      </c>
      <c r="K58" s="2" t="s">
        <v>230</v>
      </c>
      <c r="L58" s="1">
        <v>56739</v>
      </c>
      <c r="M58" s="1"/>
      <c r="N58" s="2"/>
      <c r="O58" s="1"/>
      <c r="P58" s="1"/>
      <c r="Q58" s="1"/>
      <c r="R58" s="1"/>
      <c r="S58" s="1"/>
      <c r="T58" s="1"/>
      <c r="U58" s="1"/>
      <c r="V58" s="1"/>
      <c r="W58" s="1"/>
      <c r="X58" s="3"/>
    </row>
    <row r="59" spans="1:24" s="8" customFormat="1" ht="152.25" customHeight="1" x14ac:dyDescent="0.25">
      <c r="A59" s="6" t="s">
        <v>170</v>
      </c>
      <c r="B59" s="46" t="s">
        <v>161</v>
      </c>
      <c r="C59" s="35" t="s">
        <v>158</v>
      </c>
      <c r="D59" s="35" t="s">
        <v>132</v>
      </c>
      <c r="E59" s="35" t="s">
        <v>159</v>
      </c>
      <c r="F59" s="24" t="s">
        <v>160</v>
      </c>
      <c r="G59" s="24" t="s">
        <v>133</v>
      </c>
      <c r="H59" s="23" t="s">
        <v>109</v>
      </c>
      <c r="I59" s="24"/>
      <c r="J59" s="1" t="s">
        <v>232</v>
      </c>
      <c r="K59" s="2" t="s">
        <v>230</v>
      </c>
      <c r="L59" s="1">
        <v>27876</v>
      </c>
      <c r="M59" s="1"/>
      <c r="N59" s="2"/>
      <c r="O59" s="1"/>
      <c r="P59" s="1"/>
      <c r="Q59" s="1"/>
      <c r="R59" s="1"/>
      <c r="S59" s="1"/>
      <c r="T59" s="1"/>
      <c r="U59" s="1"/>
      <c r="V59" s="1"/>
      <c r="W59" s="1"/>
      <c r="X59" s="3"/>
    </row>
    <row r="60" spans="1:24" s="8" customFormat="1" ht="151.5" customHeight="1" x14ac:dyDescent="0.25">
      <c r="A60" s="6" t="s">
        <v>171</v>
      </c>
      <c r="B60" s="46" t="s">
        <v>838</v>
      </c>
      <c r="C60" s="35" t="s">
        <v>158</v>
      </c>
      <c r="D60" s="35" t="s">
        <v>132</v>
      </c>
      <c r="E60" s="35" t="s">
        <v>159</v>
      </c>
      <c r="F60" s="24" t="s">
        <v>160</v>
      </c>
      <c r="G60" s="24" t="s">
        <v>133</v>
      </c>
      <c r="H60" s="23" t="s">
        <v>109</v>
      </c>
      <c r="I60" s="24"/>
      <c r="J60" s="1" t="s">
        <v>232</v>
      </c>
      <c r="K60" s="2" t="s">
        <v>230</v>
      </c>
      <c r="L60" s="1">
        <v>16778</v>
      </c>
      <c r="M60" s="1"/>
      <c r="N60" s="2"/>
      <c r="O60" s="1"/>
      <c r="P60" s="1"/>
      <c r="Q60" s="1"/>
      <c r="R60" s="1"/>
      <c r="S60" s="1"/>
      <c r="T60" s="1"/>
      <c r="U60" s="1"/>
      <c r="V60" s="1"/>
      <c r="W60" s="1"/>
      <c r="X60" s="3"/>
    </row>
    <row r="61" spans="1:24" s="8" customFormat="1" ht="165.75" customHeight="1" x14ac:dyDescent="0.25">
      <c r="A61" s="6" t="s">
        <v>172</v>
      </c>
      <c r="B61" s="46" t="s">
        <v>162</v>
      </c>
      <c r="C61" s="35" t="s">
        <v>158</v>
      </c>
      <c r="D61" s="35" t="s">
        <v>132</v>
      </c>
      <c r="E61" s="35" t="s">
        <v>159</v>
      </c>
      <c r="F61" s="24" t="s">
        <v>160</v>
      </c>
      <c r="G61" s="24" t="s">
        <v>133</v>
      </c>
      <c r="H61" s="23" t="s">
        <v>109</v>
      </c>
      <c r="I61" s="24"/>
      <c r="J61" s="1" t="s">
        <v>232</v>
      </c>
      <c r="K61" s="2" t="s">
        <v>230</v>
      </c>
      <c r="L61" s="1">
        <v>20000</v>
      </c>
      <c r="M61" s="1"/>
      <c r="N61" s="2"/>
      <c r="O61" s="1"/>
      <c r="P61" s="1"/>
      <c r="Q61" s="1"/>
      <c r="R61" s="1"/>
      <c r="S61" s="1"/>
      <c r="T61" s="1"/>
      <c r="U61" s="1"/>
      <c r="V61" s="1"/>
      <c r="W61" s="1"/>
      <c r="X61" s="3"/>
    </row>
    <row r="62" spans="1:24" s="8" customFormat="1" ht="93" customHeight="1" x14ac:dyDescent="0.25">
      <c r="A62" s="6" t="s">
        <v>173</v>
      </c>
      <c r="B62" s="46" t="s">
        <v>163</v>
      </c>
      <c r="C62" s="35" t="s">
        <v>158</v>
      </c>
      <c r="D62" s="35" t="s">
        <v>132</v>
      </c>
      <c r="E62" s="35" t="s">
        <v>159</v>
      </c>
      <c r="F62" s="24" t="s">
        <v>160</v>
      </c>
      <c r="G62" s="24" t="s">
        <v>133</v>
      </c>
      <c r="H62" s="23" t="s">
        <v>109</v>
      </c>
      <c r="I62" s="24"/>
      <c r="J62" s="1" t="s">
        <v>232</v>
      </c>
      <c r="K62" s="2" t="s">
        <v>230</v>
      </c>
      <c r="L62" s="1">
        <v>32083</v>
      </c>
      <c r="M62" s="1"/>
      <c r="N62" s="2"/>
      <c r="O62" s="1"/>
      <c r="P62" s="1"/>
      <c r="Q62" s="1"/>
      <c r="R62" s="1"/>
      <c r="S62" s="1"/>
      <c r="T62" s="1"/>
      <c r="U62" s="1"/>
      <c r="V62" s="1"/>
      <c r="W62" s="1"/>
      <c r="X62" s="3"/>
    </row>
    <row r="63" spans="1:24" s="8" customFormat="1" ht="159" customHeight="1" x14ac:dyDescent="0.25">
      <c r="A63" s="6" t="s">
        <v>849</v>
      </c>
      <c r="B63" s="46" t="s">
        <v>164</v>
      </c>
      <c r="C63" s="35" t="s">
        <v>158</v>
      </c>
      <c r="D63" s="35" t="s">
        <v>132</v>
      </c>
      <c r="E63" s="35" t="s">
        <v>159</v>
      </c>
      <c r="F63" s="24" t="s">
        <v>160</v>
      </c>
      <c r="G63" s="24" t="s">
        <v>133</v>
      </c>
      <c r="H63" s="23" t="s">
        <v>109</v>
      </c>
      <c r="I63" s="24"/>
      <c r="J63" s="1" t="s">
        <v>232</v>
      </c>
      <c r="K63" s="2" t="s">
        <v>230</v>
      </c>
      <c r="L63" s="1">
        <v>390776</v>
      </c>
      <c r="M63" s="1"/>
      <c r="N63" s="2"/>
      <c r="O63" s="1"/>
      <c r="P63" s="1"/>
      <c r="Q63" s="1"/>
      <c r="R63" s="1"/>
      <c r="S63" s="1"/>
      <c r="T63" s="1"/>
      <c r="U63" s="1"/>
      <c r="V63" s="1"/>
      <c r="W63" s="1"/>
      <c r="X63" s="3"/>
    </row>
    <row r="64" spans="1:24" s="8" customFormat="1" ht="130.5" customHeight="1" x14ac:dyDescent="0.25">
      <c r="A64" s="6" t="s">
        <v>845</v>
      </c>
      <c r="B64" s="46" t="s">
        <v>839</v>
      </c>
      <c r="C64" s="35" t="s">
        <v>158</v>
      </c>
      <c r="D64" s="35" t="s">
        <v>132</v>
      </c>
      <c r="E64" s="35" t="s">
        <v>159</v>
      </c>
      <c r="F64" s="24" t="s">
        <v>160</v>
      </c>
      <c r="G64" s="24" t="s">
        <v>133</v>
      </c>
      <c r="H64" s="23" t="s">
        <v>109</v>
      </c>
      <c r="I64" s="24"/>
      <c r="J64" s="1" t="s">
        <v>232</v>
      </c>
      <c r="K64" s="2" t="s">
        <v>230</v>
      </c>
      <c r="L64" s="1">
        <v>12748</v>
      </c>
      <c r="M64" s="1"/>
      <c r="N64" s="2"/>
      <c r="O64" s="1"/>
      <c r="P64" s="1"/>
      <c r="Q64" s="1"/>
      <c r="R64" s="1"/>
      <c r="S64" s="1"/>
      <c r="T64" s="1"/>
      <c r="U64" s="1"/>
      <c r="V64" s="1"/>
      <c r="W64" s="1"/>
      <c r="X64" s="3"/>
    </row>
    <row r="65" spans="1:24" s="8" customFormat="1" ht="143.25" customHeight="1" x14ac:dyDescent="0.25">
      <c r="A65" s="6" t="s">
        <v>846</v>
      </c>
      <c r="B65" s="46" t="s">
        <v>840</v>
      </c>
      <c r="C65" s="35" t="s">
        <v>158</v>
      </c>
      <c r="D65" s="35" t="s">
        <v>132</v>
      </c>
      <c r="E65" s="35" t="s">
        <v>159</v>
      </c>
      <c r="F65" s="24" t="s">
        <v>160</v>
      </c>
      <c r="G65" s="24" t="s">
        <v>133</v>
      </c>
      <c r="H65" s="23" t="s">
        <v>109</v>
      </c>
      <c r="I65" s="24"/>
      <c r="J65" s="1" t="s">
        <v>232</v>
      </c>
      <c r="K65" s="2" t="s">
        <v>230</v>
      </c>
      <c r="L65" s="1">
        <v>48622</v>
      </c>
      <c r="M65" s="1"/>
      <c r="N65" s="2"/>
      <c r="O65" s="1"/>
      <c r="P65" s="1"/>
      <c r="Q65" s="1"/>
      <c r="R65" s="1"/>
      <c r="S65" s="1"/>
      <c r="T65" s="1"/>
      <c r="U65" s="1"/>
      <c r="V65" s="1"/>
      <c r="W65" s="1"/>
      <c r="X65" s="3"/>
    </row>
    <row r="66" spans="1:24" s="8" customFormat="1" ht="78" customHeight="1" x14ac:dyDescent="0.25">
      <c r="A66" s="6" t="s">
        <v>847</v>
      </c>
      <c r="B66" s="46" t="s">
        <v>841</v>
      </c>
      <c r="C66" s="35" t="s">
        <v>158</v>
      </c>
      <c r="D66" s="35" t="s">
        <v>132</v>
      </c>
      <c r="E66" s="35" t="s">
        <v>159</v>
      </c>
      <c r="F66" s="24" t="s">
        <v>160</v>
      </c>
      <c r="G66" s="24" t="s">
        <v>133</v>
      </c>
      <c r="H66" s="23" t="s">
        <v>109</v>
      </c>
      <c r="I66" s="24"/>
      <c r="J66" s="1" t="s">
        <v>232</v>
      </c>
      <c r="K66" s="2" t="s">
        <v>230</v>
      </c>
      <c r="L66" s="1">
        <v>309692</v>
      </c>
      <c r="M66" s="1"/>
      <c r="N66" s="2"/>
      <c r="O66" s="1"/>
      <c r="P66" s="1"/>
      <c r="Q66" s="1"/>
      <c r="R66" s="1"/>
      <c r="S66" s="1"/>
      <c r="T66" s="1"/>
      <c r="U66" s="1"/>
      <c r="V66" s="1"/>
      <c r="W66" s="1"/>
      <c r="X66" s="3"/>
    </row>
    <row r="67" spans="1:24" s="8" customFormat="1" ht="63" x14ac:dyDescent="0.25">
      <c r="A67" s="6" t="s">
        <v>848</v>
      </c>
      <c r="B67" s="46" t="s">
        <v>843</v>
      </c>
      <c r="C67" s="35" t="s">
        <v>158</v>
      </c>
      <c r="D67" s="35" t="s">
        <v>132</v>
      </c>
      <c r="E67" s="35" t="s">
        <v>159</v>
      </c>
      <c r="F67" s="24" t="s">
        <v>160</v>
      </c>
      <c r="G67" s="24" t="s">
        <v>133</v>
      </c>
      <c r="H67" s="23" t="s">
        <v>109</v>
      </c>
      <c r="I67" s="24"/>
      <c r="J67" s="1" t="s">
        <v>232</v>
      </c>
      <c r="K67" s="2" t="s">
        <v>230</v>
      </c>
      <c r="L67" s="1">
        <v>20000</v>
      </c>
      <c r="M67" s="1"/>
      <c r="N67" s="2"/>
      <c r="O67" s="1"/>
      <c r="P67" s="1"/>
      <c r="Q67" s="1"/>
      <c r="R67" s="1"/>
      <c r="S67" s="1"/>
      <c r="T67" s="1"/>
      <c r="U67" s="1"/>
      <c r="V67" s="1"/>
      <c r="W67" s="1"/>
      <c r="X67" s="3"/>
    </row>
    <row r="68" spans="1:24" s="8" customFormat="1" ht="103.5" customHeight="1" x14ac:dyDescent="0.25">
      <c r="A68" s="102" t="s">
        <v>61</v>
      </c>
      <c r="B68" s="106" t="s">
        <v>63</v>
      </c>
      <c r="C68" s="107"/>
      <c r="D68" s="107"/>
      <c r="E68" s="107"/>
      <c r="F68" s="107"/>
      <c r="G68" s="107"/>
      <c r="H68" s="107"/>
      <c r="I68" s="107"/>
      <c r="J68" s="107"/>
      <c r="K68" s="107"/>
      <c r="L68" s="210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9"/>
    </row>
    <row r="69" spans="1:24" s="8" customFormat="1" ht="210.75" customHeight="1" x14ac:dyDescent="0.25">
      <c r="A69" s="6" t="s">
        <v>574</v>
      </c>
      <c r="B69" s="2" t="s">
        <v>174</v>
      </c>
      <c r="C69" s="2" t="s">
        <v>131</v>
      </c>
      <c r="D69" s="2" t="s">
        <v>132</v>
      </c>
      <c r="E69" s="2" t="s">
        <v>331</v>
      </c>
      <c r="F69" s="1" t="s">
        <v>134</v>
      </c>
      <c r="G69" s="1" t="s">
        <v>133</v>
      </c>
      <c r="H69" s="1" t="s">
        <v>109</v>
      </c>
      <c r="I69" s="1"/>
      <c r="J69" s="1" t="s">
        <v>232</v>
      </c>
      <c r="K69" s="2" t="s">
        <v>230</v>
      </c>
      <c r="L69" s="1">
        <v>43000</v>
      </c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3"/>
    </row>
    <row r="70" spans="1:24" s="8" customFormat="1" ht="174.75" customHeight="1" x14ac:dyDescent="0.25">
      <c r="A70" s="6" t="s">
        <v>575</v>
      </c>
      <c r="B70" s="2" t="s">
        <v>175</v>
      </c>
      <c r="C70" s="2" t="s">
        <v>131</v>
      </c>
      <c r="D70" s="2" t="s">
        <v>132</v>
      </c>
      <c r="E70" s="2" t="s">
        <v>331</v>
      </c>
      <c r="F70" s="1" t="s">
        <v>134</v>
      </c>
      <c r="G70" s="1" t="s">
        <v>133</v>
      </c>
      <c r="H70" s="1" t="s">
        <v>109</v>
      </c>
      <c r="I70" s="1"/>
      <c r="J70" s="1" t="s">
        <v>232</v>
      </c>
      <c r="K70" s="2" t="s">
        <v>230</v>
      </c>
      <c r="L70" s="1">
        <v>13500</v>
      </c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3"/>
    </row>
    <row r="71" spans="1:24" s="8" customFormat="1" ht="153" customHeight="1" x14ac:dyDescent="0.25">
      <c r="A71" s="6" t="s">
        <v>576</v>
      </c>
      <c r="B71" s="2" t="s">
        <v>543</v>
      </c>
      <c r="C71" s="2" t="s">
        <v>131</v>
      </c>
      <c r="D71" s="2" t="s">
        <v>132</v>
      </c>
      <c r="E71" s="2" t="s">
        <v>331</v>
      </c>
      <c r="F71" s="1" t="s">
        <v>134</v>
      </c>
      <c r="G71" s="1" t="s">
        <v>133</v>
      </c>
      <c r="H71" s="15" t="s">
        <v>109</v>
      </c>
      <c r="I71" s="1"/>
      <c r="J71" s="1" t="s">
        <v>232</v>
      </c>
      <c r="K71" s="2" t="s">
        <v>230</v>
      </c>
      <c r="L71" s="2">
        <v>5000</v>
      </c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3"/>
    </row>
    <row r="72" spans="1:24" s="8" customFormat="1" ht="191.25" customHeight="1" x14ac:dyDescent="0.25">
      <c r="A72" s="6" t="s">
        <v>577</v>
      </c>
      <c r="B72" s="2" t="s">
        <v>176</v>
      </c>
      <c r="C72" s="2" t="s">
        <v>131</v>
      </c>
      <c r="D72" s="2" t="s">
        <v>132</v>
      </c>
      <c r="E72" s="2" t="s">
        <v>331</v>
      </c>
      <c r="F72" s="1" t="s">
        <v>134</v>
      </c>
      <c r="G72" s="1" t="s">
        <v>133</v>
      </c>
      <c r="H72" s="1" t="s">
        <v>109</v>
      </c>
      <c r="I72" s="1"/>
      <c r="J72" s="1" t="s">
        <v>232</v>
      </c>
      <c r="K72" s="2" t="s">
        <v>230</v>
      </c>
      <c r="L72" s="1">
        <v>17000</v>
      </c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3"/>
    </row>
    <row r="73" spans="1:24" s="8" customFormat="1" ht="216" customHeight="1" x14ac:dyDescent="0.25">
      <c r="A73" s="6" t="s">
        <v>578</v>
      </c>
      <c r="B73" s="2" t="s">
        <v>177</v>
      </c>
      <c r="C73" s="2" t="s">
        <v>131</v>
      </c>
      <c r="D73" s="2" t="s">
        <v>132</v>
      </c>
      <c r="E73" s="2" t="s">
        <v>331</v>
      </c>
      <c r="F73" s="1" t="s">
        <v>134</v>
      </c>
      <c r="G73" s="1" t="s">
        <v>133</v>
      </c>
      <c r="H73" s="1" t="s">
        <v>109</v>
      </c>
      <c r="I73" s="1"/>
      <c r="J73" s="1" t="s">
        <v>232</v>
      </c>
      <c r="K73" s="2" t="s">
        <v>230</v>
      </c>
      <c r="L73" s="1">
        <v>16500</v>
      </c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3"/>
    </row>
    <row r="74" spans="1:24" s="8" customFormat="1" ht="162.75" customHeight="1" x14ac:dyDescent="0.25">
      <c r="A74" s="6" t="s">
        <v>579</v>
      </c>
      <c r="B74" s="2" t="s">
        <v>135</v>
      </c>
      <c r="C74" s="2" t="s">
        <v>147</v>
      </c>
      <c r="D74" s="2" t="s">
        <v>132</v>
      </c>
      <c r="E74" s="2" t="s">
        <v>332</v>
      </c>
      <c r="F74" s="1" t="s">
        <v>134</v>
      </c>
      <c r="G74" s="1" t="s">
        <v>133</v>
      </c>
      <c r="H74" s="1" t="s">
        <v>109</v>
      </c>
      <c r="I74" s="1"/>
      <c r="J74" s="1" t="s">
        <v>233</v>
      </c>
      <c r="K74" s="2" t="s">
        <v>231</v>
      </c>
      <c r="L74" s="1">
        <v>820</v>
      </c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3"/>
    </row>
    <row r="75" spans="1:24" s="8" customFormat="1" ht="103.5" customHeight="1" x14ac:dyDescent="0.25">
      <c r="A75" s="6" t="s">
        <v>580</v>
      </c>
      <c r="B75" s="2" t="s">
        <v>139</v>
      </c>
      <c r="C75" s="2" t="s">
        <v>147</v>
      </c>
      <c r="D75" s="2" t="s">
        <v>132</v>
      </c>
      <c r="E75" s="2" t="s">
        <v>138</v>
      </c>
      <c r="F75" s="1" t="s">
        <v>134</v>
      </c>
      <c r="G75" s="1" t="s">
        <v>133</v>
      </c>
      <c r="H75" s="1" t="s">
        <v>109</v>
      </c>
      <c r="I75" s="1"/>
      <c r="J75" s="1" t="s">
        <v>233</v>
      </c>
      <c r="K75" s="2" t="s">
        <v>231</v>
      </c>
      <c r="L75" s="1">
        <v>560</v>
      </c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3"/>
    </row>
    <row r="76" spans="1:24" s="8" customFormat="1" ht="103.5" customHeight="1" x14ac:dyDescent="0.25">
      <c r="A76" s="6" t="s">
        <v>581</v>
      </c>
      <c r="B76" s="2" t="s">
        <v>140</v>
      </c>
      <c r="C76" s="2" t="s">
        <v>147</v>
      </c>
      <c r="D76" s="2" t="s">
        <v>132</v>
      </c>
      <c r="E76" s="2" t="s">
        <v>332</v>
      </c>
      <c r="F76" s="1" t="s">
        <v>134</v>
      </c>
      <c r="G76" s="1" t="s">
        <v>133</v>
      </c>
      <c r="H76" s="1" t="s">
        <v>109</v>
      </c>
      <c r="I76" s="1"/>
      <c r="J76" s="1" t="s">
        <v>233</v>
      </c>
      <c r="K76" s="2" t="s">
        <v>231</v>
      </c>
      <c r="L76" s="1">
        <v>366</v>
      </c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3"/>
    </row>
    <row r="77" spans="1:24" s="8" customFormat="1" ht="147" customHeight="1" x14ac:dyDescent="0.25">
      <c r="A77" s="6" t="s">
        <v>582</v>
      </c>
      <c r="B77" s="2" t="s">
        <v>141</v>
      </c>
      <c r="C77" s="2" t="s">
        <v>136</v>
      </c>
      <c r="D77" s="2" t="s">
        <v>132</v>
      </c>
      <c r="E77" s="2" t="s">
        <v>332</v>
      </c>
      <c r="F77" s="1" t="s">
        <v>134</v>
      </c>
      <c r="G77" s="1" t="s">
        <v>133</v>
      </c>
      <c r="H77" s="1" t="s">
        <v>109</v>
      </c>
      <c r="I77" s="1"/>
      <c r="J77" s="1" t="s">
        <v>232</v>
      </c>
      <c r="K77" s="2" t="s">
        <v>230</v>
      </c>
      <c r="L77" s="1">
        <v>13560</v>
      </c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3"/>
    </row>
    <row r="78" spans="1:24" s="8" customFormat="1" ht="123" customHeight="1" x14ac:dyDescent="0.25">
      <c r="A78" s="6" t="s">
        <v>583</v>
      </c>
      <c r="B78" s="2" t="s">
        <v>142</v>
      </c>
      <c r="C78" s="2" t="s">
        <v>147</v>
      </c>
      <c r="D78" s="2" t="s">
        <v>132</v>
      </c>
      <c r="E78" s="2" t="s">
        <v>332</v>
      </c>
      <c r="F78" s="1" t="s">
        <v>134</v>
      </c>
      <c r="G78" s="1" t="s">
        <v>133</v>
      </c>
      <c r="H78" s="1" t="s">
        <v>109</v>
      </c>
      <c r="I78" s="1"/>
      <c r="J78" s="1" t="s">
        <v>232</v>
      </c>
      <c r="K78" s="2" t="s">
        <v>230</v>
      </c>
      <c r="L78" s="1">
        <v>1587</v>
      </c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3"/>
    </row>
    <row r="79" spans="1:24" s="8" customFormat="1" ht="70.5" customHeight="1" x14ac:dyDescent="0.25">
      <c r="A79" s="6" t="s">
        <v>584</v>
      </c>
      <c r="B79" s="2" t="s">
        <v>143</v>
      </c>
      <c r="C79" s="2" t="s">
        <v>146</v>
      </c>
      <c r="D79" s="2" t="s">
        <v>132</v>
      </c>
      <c r="E79" s="2" t="s">
        <v>648</v>
      </c>
      <c r="F79" s="1" t="s">
        <v>144</v>
      </c>
      <c r="G79" s="1" t="s">
        <v>133</v>
      </c>
      <c r="H79" s="1" t="s">
        <v>109</v>
      </c>
      <c r="I79" s="1"/>
      <c r="J79" s="1" t="s">
        <v>232</v>
      </c>
      <c r="K79" s="2" t="s">
        <v>680</v>
      </c>
      <c r="L79" s="1">
        <v>5878</v>
      </c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3"/>
    </row>
    <row r="80" spans="1:24" s="8" customFormat="1" ht="267.75" x14ac:dyDescent="0.25">
      <c r="A80" s="6" t="s">
        <v>585</v>
      </c>
      <c r="B80" s="2" t="s">
        <v>679</v>
      </c>
      <c r="C80" s="2" t="s">
        <v>145</v>
      </c>
      <c r="D80" s="2" t="s">
        <v>132</v>
      </c>
      <c r="E80" s="2" t="s">
        <v>376</v>
      </c>
      <c r="F80" s="1" t="s">
        <v>144</v>
      </c>
      <c r="G80" s="1" t="s">
        <v>133</v>
      </c>
      <c r="H80" s="1" t="s">
        <v>109</v>
      </c>
      <c r="I80" s="1"/>
      <c r="J80" s="1" t="s">
        <v>232</v>
      </c>
      <c r="K80" s="2" t="s">
        <v>680</v>
      </c>
      <c r="L80" s="1">
        <v>4150</v>
      </c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3"/>
    </row>
    <row r="81" spans="1:24" s="8" customFormat="1" ht="94.5" x14ac:dyDescent="0.25">
      <c r="A81" s="102" t="s">
        <v>65</v>
      </c>
      <c r="B81" s="106" t="s">
        <v>66</v>
      </c>
      <c r="C81" s="107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9"/>
    </row>
    <row r="82" spans="1:24" s="8" customFormat="1" ht="124.5" customHeight="1" x14ac:dyDescent="0.25">
      <c r="A82" s="6" t="s">
        <v>64</v>
      </c>
      <c r="B82" s="17" t="s">
        <v>813</v>
      </c>
      <c r="C82" s="2" t="s">
        <v>131</v>
      </c>
      <c r="D82" s="2" t="s">
        <v>148</v>
      </c>
      <c r="E82" s="2" t="s">
        <v>137</v>
      </c>
      <c r="F82" s="1" t="s">
        <v>149</v>
      </c>
      <c r="G82" s="1" t="s">
        <v>133</v>
      </c>
      <c r="H82" s="1" t="s">
        <v>109</v>
      </c>
      <c r="I82" s="1"/>
      <c r="J82" s="1" t="s">
        <v>234</v>
      </c>
      <c r="K82" s="2" t="s">
        <v>814</v>
      </c>
      <c r="L82" s="11">
        <v>1.3169999999999999</v>
      </c>
      <c r="M82" s="1" t="s">
        <v>815</v>
      </c>
      <c r="N82" s="2" t="s">
        <v>816</v>
      </c>
      <c r="O82" s="1">
        <v>1</v>
      </c>
      <c r="P82" s="1"/>
      <c r="Q82" s="2"/>
      <c r="R82" s="1"/>
      <c r="S82" s="1"/>
      <c r="T82" s="1"/>
      <c r="U82" s="1"/>
      <c r="V82" s="1"/>
      <c r="W82" s="1"/>
      <c r="X82" s="3"/>
    </row>
    <row r="83" spans="1:24" s="8" customFormat="1" ht="150" customHeight="1" x14ac:dyDescent="0.25">
      <c r="A83" s="6" t="s">
        <v>154</v>
      </c>
      <c r="B83" s="2" t="s">
        <v>806</v>
      </c>
      <c r="C83" s="2" t="s">
        <v>147</v>
      </c>
      <c r="D83" s="2" t="s">
        <v>148</v>
      </c>
      <c r="E83" s="2" t="s">
        <v>332</v>
      </c>
      <c r="F83" s="1" t="s">
        <v>149</v>
      </c>
      <c r="G83" s="1" t="s">
        <v>133</v>
      </c>
      <c r="H83" s="1" t="s">
        <v>109</v>
      </c>
      <c r="I83" s="1"/>
      <c r="J83" s="1" t="s">
        <v>234</v>
      </c>
      <c r="K83" s="2" t="s">
        <v>814</v>
      </c>
      <c r="L83" s="1">
        <v>2.1259999999999999</v>
      </c>
      <c r="M83" s="1" t="s">
        <v>523</v>
      </c>
      <c r="N83" s="2" t="s">
        <v>817</v>
      </c>
      <c r="O83" s="1">
        <v>1</v>
      </c>
      <c r="P83" s="1"/>
      <c r="Q83" s="1"/>
      <c r="R83" s="1"/>
      <c r="S83" s="1"/>
      <c r="T83" s="1"/>
      <c r="U83" s="1"/>
      <c r="V83" s="1"/>
      <c r="W83" s="1"/>
      <c r="X83" s="3"/>
    </row>
    <row r="84" spans="1:24" s="8" customFormat="1" ht="75" customHeight="1" x14ac:dyDescent="0.25">
      <c r="A84" s="6" t="s">
        <v>155</v>
      </c>
      <c r="B84" s="2" t="s">
        <v>150</v>
      </c>
      <c r="C84" s="2" t="s">
        <v>146</v>
      </c>
      <c r="D84" s="2" t="s">
        <v>148</v>
      </c>
      <c r="E84" s="2" t="s">
        <v>648</v>
      </c>
      <c r="F84" s="1" t="s">
        <v>149</v>
      </c>
      <c r="G84" s="1" t="s">
        <v>133</v>
      </c>
      <c r="H84" s="1" t="s">
        <v>109</v>
      </c>
      <c r="I84" s="1"/>
      <c r="J84" s="1" t="s">
        <v>234</v>
      </c>
      <c r="K84" s="2" t="s">
        <v>818</v>
      </c>
      <c r="L84" s="1">
        <v>2.0350000000000001</v>
      </c>
      <c r="M84" s="1" t="s">
        <v>523</v>
      </c>
      <c r="N84" s="2" t="s">
        <v>819</v>
      </c>
      <c r="O84" s="1">
        <v>4</v>
      </c>
      <c r="P84" s="1"/>
      <c r="Q84" s="1"/>
      <c r="R84" s="1"/>
      <c r="S84" s="1"/>
      <c r="T84" s="1"/>
      <c r="U84" s="1"/>
      <c r="V84" s="1"/>
      <c r="W84" s="1"/>
      <c r="X84" s="3"/>
    </row>
    <row r="85" spans="1:24" s="8" customFormat="1" ht="87" customHeight="1" x14ac:dyDescent="0.25">
      <c r="A85" s="6" t="s">
        <v>156</v>
      </c>
      <c r="B85" s="17" t="s">
        <v>873</v>
      </c>
      <c r="C85" s="2" t="s">
        <v>145</v>
      </c>
      <c r="D85" s="2" t="s">
        <v>148</v>
      </c>
      <c r="E85" s="2" t="s">
        <v>376</v>
      </c>
      <c r="F85" s="1" t="s">
        <v>149</v>
      </c>
      <c r="G85" s="1" t="s">
        <v>133</v>
      </c>
      <c r="H85" s="1" t="s">
        <v>109</v>
      </c>
      <c r="I85" s="1"/>
      <c r="J85" s="1" t="s">
        <v>234</v>
      </c>
      <c r="K85" s="2" t="s">
        <v>818</v>
      </c>
      <c r="L85" s="1">
        <v>0.8</v>
      </c>
      <c r="M85" s="1" t="s">
        <v>523</v>
      </c>
      <c r="N85" s="2" t="s">
        <v>819</v>
      </c>
      <c r="O85" s="1">
        <v>1</v>
      </c>
      <c r="P85" s="1"/>
      <c r="Q85" s="1"/>
      <c r="R85" s="1"/>
      <c r="S85" s="1"/>
      <c r="T85" s="1"/>
      <c r="U85" s="1"/>
      <c r="V85" s="1"/>
      <c r="W85" s="1"/>
      <c r="X85" s="3"/>
    </row>
    <row r="86" spans="1:24" s="8" customFormat="1" ht="127.5" customHeight="1" x14ac:dyDescent="0.25">
      <c r="A86" s="6" t="s">
        <v>157</v>
      </c>
      <c r="B86" s="2" t="s">
        <v>734</v>
      </c>
      <c r="C86" s="2" t="s">
        <v>145</v>
      </c>
      <c r="D86" s="2" t="s">
        <v>148</v>
      </c>
      <c r="E86" s="2" t="s">
        <v>376</v>
      </c>
      <c r="F86" s="1" t="s">
        <v>149</v>
      </c>
      <c r="G86" s="1" t="s">
        <v>133</v>
      </c>
      <c r="H86" s="1" t="s">
        <v>109</v>
      </c>
      <c r="I86" s="1"/>
      <c r="J86" s="1" t="s">
        <v>234</v>
      </c>
      <c r="K86" s="2" t="s">
        <v>235</v>
      </c>
      <c r="L86" s="1">
        <v>0.39</v>
      </c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3"/>
    </row>
    <row r="87" spans="1:24" s="8" customFormat="1" ht="114" customHeight="1" x14ac:dyDescent="0.25">
      <c r="A87" s="6" t="s">
        <v>179</v>
      </c>
      <c r="B87" s="2" t="s">
        <v>151</v>
      </c>
      <c r="C87" s="2" t="s">
        <v>152</v>
      </c>
      <c r="D87" s="2" t="s">
        <v>148</v>
      </c>
      <c r="E87" s="2" t="s">
        <v>153</v>
      </c>
      <c r="F87" s="1" t="s">
        <v>149</v>
      </c>
      <c r="G87" s="1" t="s">
        <v>133</v>
      </c>
      <c r="H87" s="1" t="s">
        <v>109</v>
      </c>
      <c r="I87" s="1"/>
      <c r="J87" s="1" t="s">
        <v>234</v>
      </c>
      <c r="K87" s="2" t="s">
        <v>818</v>
      </c>
      <c r="L87" s="1">
        <v>4.84</v>
      </c>
      <c r="M87" s="1" t="s">
        <v>523</v>
      </c>
      <c r="N87" s="2" t="s">
        <v>819</v>
      </c>
      <c r="O87" s="1">
        <v>1</v>
      </c>
      <c r="P87" s="1"/>
      <c r="Q87" s="1"/>
      <c r="R87" s="1"/>
      <c r="S87" s="1"/>
      <c r="T87" s="1"/>
      <c r="U87" s="1"/>
      <c r="V87" s="1"/>
      <c r="W87" s="1"/>
      <c r="X87" s="3"/>
    </row>
    <row r="88" spans="1:24" s="8" customFormat="1" ht="174" customHeight="1" x14ac:dyDescent="0.25">
      <c r="A88" s="6" t="s">
        <v>178</v>
      </c>
      <c r="B88" s="46" t="s">
        <v>812</v>
      </c>
      <c r="C88" s="35" t="s">
        <v>158</v>
      </c>
      <c r="D88" s="35" t="s">
        <v>148</v>
      </c>
      <c r="E88" s="35" t="s">
        <v>165</v>
      </c>
      <c r="F88" s="24" t="s">
        <v>149</v>
      </c>
      <c r="G88" s="24" t="s">
        <v>133</v>
      </c>
      <c r="H88" s="48" t="s">
        <v>109</v>
      </c>
      <c r="I88" s="24"/>
      <c r="J88" s="1" t="s">
        <v>234</v>
      </c>
      <c r="K88" s="2" t="s">
        <v>818</v>
      </c>
      <c r="L88" s="1">
        <v>1.34</v>
      </c>
      <c r="M88" s="1" t="s">
        <v>523</v>
      </c>
      <c r="N88" s="2" t="s">
        <v>819</v>
      </c>
      <c r="O88" s="1">
        <v>1</v>
      </c>
      <c r="P88" s="1"/>
      <c r="Q88" s="1"/>
      <c r="R88" s="1"/>
      <c r="S88" s="1"/>
      <c r="T88" s="1"/>
      <c r="U88" s="1"/>
      <c r="V88" s="1"/>
      <c r="W88" s="1"/>
      <c r="X88" s="3"/>
    </row>
    <row r="89" spans="1:24" s="8" customFormat="1" ht="80.25" customHeight="1" x14ac:dyDescent="0.25">
      <c r="A89" s="102" t="s">
        <v>67</v>
      </c>
      <c r="B89" s="106" t="s">
        <v>394</v>
      </c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9"/>
    </row>
    <row r="90" spans="1:24" s="8" customFormat="1" ht="108.75" customHeight="1" x14ac:dyDescent="0.25">
      <c r="A90" s="6" t="s">
        <v>68</v>
      </c>
      <c r="B90" s="2" t="s">
        <v>552</v>
      </c>
      <c r="C90" s="2" t="s">
        <v>131</v>
      </c>
      <c r="D90" s="2" t="s">
        <v>375</v>
      </c>
      <c r="E90" s="2" t="s">
        <v>331</v>
      </c>
      <c r="F90" s="1" t="s">
        <v>385</v>
      </c>
      <c r="G90" s="1" t="s">
        <v>133</v>
      </c>
      <c r="H90" s="2" t="s">
        <v>109</v>
      </c>
      <c r="I90" s="2"/>
      <c r="J90" s="2" t="s">
        <v>406</v>
      </c>
      <c r="K90" s="2" t="s">
        <v>407</v>
      </c>
      <c r="L90" s="2">
        <v>1</v>
      </c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3"/>
    </row>
    <row r="91" spans="1:24" s="8" customFormat="1" ht="141" customHeight="1" x14ac:dyDescent="0.25">
      <c r="A91" s="6" t="s">
        <v>387</v>
      </c>
      <c r="B91" s="34" t="s">
        <v>722</v>
      </c>
      <c r="C91" s="64" t="s">
        <v>489</v>
      </c>
      <c r="D91" s="35" t="s">
        <v>375</v>
      </c>
      <c r="E91" s="35" t="s">
        <v>165</v>
      </c>
      <c r="F91" s="206" t="s">
        <v>490</v>
      </c>
      <c r="G91" s="206" t="s">
        <v>491</v>
      </c>
      <c r="H91" s="211" t="s">
        <v>109</v>
      </c>
      <c r="I91" s="206"/>
      <c r="J91" s="1" t="s">
        <v>406</v>
      </c>
      <c r="K91" s="2" t="s">
        <v>407</v>
      </c>
      <c r="L91" s="1">
        <v>1</v>
      </c>
      <c r="M91" s="1"/>
      <c r="N91" s="2"/>
      <c r="O91" s="1"/>
      <c r="P91" s="1"/>
      <c r="Q91" s="1"/>
      <c r="R91" s="1"/>
      <c r="S91" s="1"/>
      <c r="T91" s="1"/>
      <c r="U91" s="1"/>
      <c r="V91" s="1"/>
      <c r="W91" s="1"/>
      <c r="X91" s="3"/>
    </row>
    <row r="92" spans="1:24" s="8" customFormat="1" ht="164.25" customHeight="1" x14ac:dyDescent="0.25">
      <c r="A92" s="6" t="s">
        <v>586</v>
      </c>
      <c r="B92" s="34" t="s">
        <v>492</v>
      </c>
      <c r="C92" s="64" t="s">
        <v>493</v>
      </c>
      <c r="D92" s="35" t="s">
        <v>375</v>
      </c>
      <c r="E92" s="35" t="s">
        <v>165</v>
      </c>
      <c r="F92" s="206" t="s">
        <v>490</v>
      </c>
      <c r="G92" s="206" t="s">
        <v>491</v>
      </c>
      <c r="H92" s="211" t="s">
        <v>109</v>
      </c>
      <c r="I92" s="206"/>
      <c r="J92" s="1" t="s">
        <v>406</v>
      </c>
      <c r="K92" s="2" t="s">
        <v>407</v>
      </c>
      <c r="L92" s="1">
        <v>1</v>
      </c>
      <c r="M92" s="1"/>
      <c r="N92" s="2"/>
      <c r="O92" s="1"/>
      <c r="P92" s="1"/>
      <c r="Q92" s="1"/>
      <c r="R92" s="1"/>
      <c r="S92" s="1"/>
      <c r="T92" s="1"/>
      <c r="U92" s="1"/>
      <c r="V92" s="1"/>
      <c r="W92" s="1"/>
      <c r="X92" s="3"/>
    </row>
    <row r="93" spans="1:24" s="8" customFormat="1" ht="118.5" customHeight="1" x14ac:dyDescent="0.25">
      <c r="A93" s="6" t="s">
        <v>587</v>
      </c>
      <c r="B93" s="34" t="s">
        <v>488</v>
      </c>
      <c r="C93" s="35" t="s">
        <v>158</v>
      </c>
      <c r="D93" s="35" t="s">
        <v>375</v>
      </c>
      <c r="E93" s="35" t="s">
        <v>165</v>
      </c>
      <c r="F93" s="206" t="s">
        <v>252</v>
      </c>
      <c r="G93" s="24" t="s">
        <v>133</v>
      </c>
      <c r="H93" s="23" t="s">
        <v>109</v>
      </c>
      <c r="I93" s="24"/>
      <c r="J93" s="1" t="s">
        <v>406</v>
      </c>
      <c r="K93" s="2" t="s">
        <v>407</v>
      </c>
      <c r="L93" s="1">
        <v>1</v>
      </c>
      <c r="M93" s="1"/>
      <c r="N93" s="2"/>
      <c r="O93" s="1"/>
      <c r="P93" s="1"/>
      <c r="Q93" s="1"/>
      <c r="R93" s="1"/>
      <c r="S93" s="1"/>
      <c r="T93" s="1"/>
      <c r="U93" s="1"/>
      <c r="V93" s="1"/>
      <c r="W93" s="1"/>
      <c r="X93" s="3"/>
    </row>
    <row r="94" spans="1:24" s="8" customFormat="1" ht="126" x14ac:dyDescent="0.25">
      <c r="A94" s="6" t="s">
        <v>588</v>
      </c>
      <c r="B94" s="2" t="s">
        <v>386</v>
      </c>
      <c r="C94" s="2" t="s">
        <v>388</v>
      </c>
      <c r="D94" s="2" t="s">
        <v>375</v>
      </c>
      <c r="E94" s="2" t="s">
        <v>389</v>
      </c>
      <c r="F94" s="2" t="s">
        <v>385</v>
      </c>
      <c r="G94" s="1" t="s">
        <v>133</v>
      </c>
      <c r="H94" s="1" t="s">
        <v>109</v>
      </c>
      <c r="I94" s="1"/>
      <c r="J94" s="1" t="s">
        <v>406</v>
      </c>
      <c r="K94" s="2" t="s">
        <v>407</v>
      </c>
      <c r="L94" s="1">
        <v>1</v>
      </c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3"/>
    </row>
    <row r="95" spans="1:24" s="8" customFormat="1" ht="220.5" x14ac:dyDescent="0.25">
      <c r="A95" s="6" t="s">
        <v>589</v>
      </c>
      <c r="B95" s="2" t="s">
        <v>803</v>
      </c>
      <c r="C95" s="2" t="s">
        <v>145</v>
      </c>
      <c r="D95" s="2" t="s">
        <v>375</v>
      </c>
      <c r="E95" s="2" t="s">
        <v>376</v>
      </c>
      <c r="F95" s="2" t="s">
        <v>385</v>
      </c>
      <c r="G95" s="1" t="s">
        <v>133</v>
      </c>
      <c r="H95" s="1" t="s">
        <v>109</v>
      </c>
      <c r="I95" s="1"/>
      <c r="J95" s="2" t="s">
        <v>406</v>
      </c>
      <c r="K95" s="2" t="s">
        <v>407</v>
      </c>
      <c r="L95" s="2">
        <v>1</v>
      </c>
      <c r="M95" s="2"/>
      <c r="N95" s="2"/>
      <c r="O95" s="2"/>
      <c r="P95" s="1"/>
      <c r="Q95" s="1"/>
      <c r="R95" s="1"/>
      <c r="S95" s="1"/>
      <c r="T95" s="1"/>
      <c r="U95" s="1"/>
      <c r="V95" s="1"/>
      <c r="W95" s="1"/>
      <c r="X95" s="3"/>
    </row>
    <row r="96" spans="1:24" s="8" customFormat="1" ht="81.75" customHeight="1" x14ac:dyDescent="0.25">
      <c r="A96" s="102" t="s">
        <v>69</v>
      </c>
      <c r="B96" s="106" t="s">
        <v>395</v>
      </c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9"/>
    </row>
    <row r="97" spans="1:24" s="8" customFormat="1" ht="79.5" customHeight="1" x14ac:dyDescent="0.25">
      <c r="A97" s="6" t="s">
        <v>70</v>
      </c>
      <c r="B97" s="34" t="s">
        <v>494</v>
      </c>
      <c r="C97" s="35" t="s">
        <v>158</v>
      </c>
      <c r="D97" s="35" t="s">
        <v>375</v>
      </c>
      <c r="E97" s="35" t="s">
        <v>165</v>
      </c>
      <c r="F97" s="206" t="s">
        <v>723</v>
      </c>
      <c r="G97" s="24" t="s">
        <v>133</v>
      </c>
      <c r="H97" s="23" t="s">
        <v>109</v>
      </c>
      <c r="I97" s="24"/>
      <c r="J97" s="1" t="s">
        <v>524</v>
      </c>
      <c r="K97" s="2" t="s">
        <v>525</v>
      </c>
      <c r="L97" s="1">
        <v>1</v>
      </c>
      <c r="M97" s="1" t="s">
        <v>728</v>
      </c>
      <c r="N97" s="2" t="s">
        <v>729</v>
      </c>
      <c r="O97" s="1">
        <v>1200</v>
      </c>
      <c r="P97" s="1"/>
      <c r="Q97" s="1"/>
      <c r="R97" s="1"/>
      <c r="S97" s="1"/>
      <c r="T97" s="1"/>
      <c r="U97" s="1"/>
      <c r="V97" s="1"/>
      <c r="W97" s="1"/>
      <c r="X97" s="3"/>
    </row>
    <row r="98" spans="1:24" s="8" customFormat="1" ht="126.75" customHeight="1" x14ac:dyDescent="0.25">
      <c r="A98" s="6" t="s">
        <v>724</v>
      </c>
      <c r="B98" s="50" t="s">
        <v>735</v>
      </c>
      <c r="C98" s="46" t="s">
        <v>421</v>
      </c>
      <c r="D98" s="46" t="s">
        <v>375</v>
      </c>
      <c r="E98" s="35" t="s">
        <v>153</v>
      </c>
      <c r="F98" s="41" t="s">
        <v>723</v>
      </c>
      <c r="G98" s="15" t="s">
        <v>133</v>
      </c>
      <c r="H98" s="1"/>
      <c r="I98" s="1"/>
      <c r="J98" s="1" t="s">
        <v>524</v>
      </c>
      <c r="K98" s="2" t="s">
        <v>525</v>
      </c>
      <c r="L98" s="1">
        <v>1</v>
      </c>
      <c r="M98" s="1" t="s">
        <v>728</v>
      </c>
      <c r="N98" s="2" t="s">
        <v>729</v>
      </c>
      <c r="O98" s="212">
        <v>500</v>
      </c>
      <c r="P98" s="1"/>
      <c r="Q98" s="1"/>
      <c r="R98" s="1"/>
      <c r="S98" s="1"/>
      <c r="T98" s="1"/>
      <c r="U98" s="1"/>
      <c r="V98" s="1"/>
      <c r="W98" s="1"/>
      <c r="X98" s="3"/>
    </row>
    <row r="99" spans="1:24" s="8" customFormat="1" ht="189" x14ac:dyDescent="0.25">
      <c r="A99" s="6" t="s">
        <v>725</v>
      </c>
      <c r="B99" s="11" t="s">
        <v>726</v>
      </c>
      <c r="C99" s="46" t="s">
        <v>460</v>
      </c>
      <c r="D99" s="46" t="s">
        <v>375</v>
      </c>
      <c r="E99" s="17" t="s">
        <v>332</v>
      </c>
      <c r="F99" s="41" t="s">
        <v>723</v>
      </c>
      <c r="G99" s="15" t="s">
        <v>133</v>
      </c>
      <c r="H99" s="1"/>
      <c r="I99" s="1"/>
      <c r="J99" s="1" t="s">
        <v>524</v>
      </c>
      <c r="K99" s="2" t="s">
        <v>525</v>
      </c>
      <c r="L99" s="1">
        <v>1</v>
      </c>
      <c r="M99" s="1" t="s">
        <v>728</v>
      </c>
      <c r="N99" s="2" t="s">
        <v>729</v>
      </c>
      <c r="O99" s="1">
        <v>1085</v>
      </c>
      <c r="P99" s="1"/>
      <c r="Q99" s="1"/>
      <c r="R99" s="1"/>
      <c r="S99" s="1"/>
      <c r="T99" s="1"/>
      <c r="U99" s="1"/>
      <c r="V99" s="1"/>
      <c r="W99" s="1"/>
      <c r="X99" s="3"/>
    </row>
    <row r="100" spans="1:24" s="8" customFormat="1" ht="81.75" customHeight="1" x14ac:dyDescent="0.25">
      <c r="A100" s="102" t="s">
        <v>71</v>
      </c>
      <c r="B100" s="106" t="s">
        <v>72</v>
      </c>
      <c r="C100" s="107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9"/>
    </row>
    <row r="101" spans="1:24" s="8" customFormat="1" ht="94.5" x14ac:dyDescent="0.25">
      <c r="A101" s="213" t="s">
        <v>73</v>
      </c>
      <c r="B101" s="138" t="s">
        <v>756</v>
      </c>
      <c r="C101" s="138" t="s">
        <v>158</v>
      </c>
      <c r="D101" s="139" t="s">
        <v>757</v>
      </c>
      <c r="E101" s="138" t="s">
        <v>758</v>
      </c>
      <c r="F101" s="139" t="s">
        <v>759</v>
      </c>
      <c r="G101" s="139" t="s">
        <v>133</v>
      </c>
      <c r="H101" s="214"/>
      <c r="I101" s="1"/>
      <c r="J101" s="1" t="s">
        <v>773</v>
      </c>
      <c r="K101" s="215" t="s">
        <v>774</v>
      </c>
      <c r="L101" s="214">
        <v>20</v>
      </c>
      <c r="M101" s="214"/>
      <c r="N101" s="214"/>
      <c r="O101" s="214"/>
      <c r="P101" s="214"/>
      <c r="Q101" s="214"/>
      <c r="R101" s="214"/>
      <c r="S101" s="214"/>
      <c r="T101" s="214"/>
      <c r="U101" s="214"/>
      <c r="V101" s="1"/>
      <c r="W101" s="1"/>
      <c r="X101" s="3"/>
    </row>
    <row r="102" spans="1:24" s="8" customFormat="1" ht="141.75" x14ac:dyDescent="0.25">
      <c r="A102" s="213" t="s">
        <v>760</v>
      </c>
      <c r="B102" s="138" t="s">
        <v>761</v>
      </c>
      <c r="C102" s="138" t="s">
        <v>131</v>
      </c>
      <c r="D102" s="139" t="s">
        <v>757</v>
      </c>
      <c r="E102" s="138" t="s">
        <v>762</v>
      </c>
      <c r="F102" s="139" t="s">
        <v>759</v>
      </c>
      <c r="G102" s="139" t="s">
        <v>133</v>
      </c>
      <c r="H102" s="214"/>
      <c r="I102" s="1"/>
      <c r="J102" s="1" t="s">
        <v>773</v>
      </c>
      <c r="K102" s="215" t="s">
        <v>774</v>
      </c>
      <c r="L102" s="214">
        <v>40</v>
      </c>
      <c r="M102" s="214"/>
      <c r="N102" s="214"/>
      <c r="O102" s="214"/>
      <c r="P102" s="214"/>
      <c r="Q102" s="214"/>
      <c r="R102" s="214"/>
      <c r="S102" s="214"/>
      <c r="T102" s="214"/>
      <c r="U102" s="214"/>
      <c r="V102" s="1"/>
      <c r="W102" s="1"/>
      <c r="X102" s="3"/>
    </row>
    <row r="103" spans="1:24" s="8" customFormat="1" ht="115.5" customHeight="1" x14ac:dyDescent="0.25">
      <c r="A103" s="102" t="s">
        <v>74</v>
      </c>
      <c r="B103" s="106" t="s">
        <v>736</v>
      </c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9"/>
    </row>
    <row r="104" spans="1:24" s="8" customFormat="1" ht="114" customHeight="1" x14ac:dyDescent="0.25">
      <c r="A104" s="6" t="s">
        <v>75</v>
      </c>
      <c r="B104" s="34" t="s">
        <v>499</v>
      </c>
      <c r="C104" s="35" t="s">
        <v>158</v>
      </c>
      <c r="D104" s="35" t="s">
        <v>148</v>
      </c>
      <c r="E104" s="35" t="s">
        <v>165</v>
      </c>
      <c r="F104" s="24" t="s">
        <v>278</v>
      </c>
      <c r="G104" s="24" t="s">
        <v>491</v>
      </c>
      <c r="H104" s="23" t="s">
        <v>109</v>
      </c>
      <c r="I104" s="24"/>
      <c r="J104" s="1" t="s">
        <v>234</v>
      </c>
      <c r="K104" s="2" t="s">
        <v>235</v>
      </c>
      <c r="L104" s="1">
        <v>0.75</v>
      </c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3"/>
    </row>
    <row r="105" spans="1:24" s="8" customFormat="1" ht="126" customHeight="1" x14ac:dyDescent="0.25">
      <c r="A105" s="6" t="s">
        <v>590</v>
      </c>
      <c r="B105" s="2" t="s">
        <v>500</v>
      </c>
      <c r="C105" s="2" t="s">
        <v>501</v>
      </c>
      <c r="D105" s="35" t="s">
        <v>148</v>
      </c>
      <c r="E105" s="46" t="s">
        <v>153</v>
      </c>
      <c r="F105" s="24"/>
      <c r="G105" s="24" t="s">
        <v>491</v>
      </c>
      <c r="H105" s="23" t="s">
        <v>109</v>
      </c>
      <c r="I105" s="1"/>
      <c r="J105" s="1" t="s">
        <v>234</v>
      </c>
      <c r="K105" s="2" t="s">
        <v>235</v>
      </c>
      <c r="L105" s="1">
        <v>21.45</v>
      </c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3"/>
    </row>
    <row r="106" spans="1:24" s="8" customFormat="1" ht="126" customHeight="1" x14ac:dyDescent="0.25">
      <c r="A106" s="6" t="s">
        <v>591</v>
      </c>
      <c r="B106" s="2" t="s">
        <v>502</v>
      </c>
      <c r="C106" s="2" t="s">
        <v>501</v>
      </c>
      <c r="D106" s="35" t="s">
        <v>148</v>
      </c>
      <c r="E106" s="17" t="s">
        <v>561</v>
      </c>
      <c r="F106" s="1"/>
      <c r="G106" s="1" t="s">
        <v>491</v>
      </c>
      <c r="H106" s="1" t="s">
        <v>109</v>
      </c>
      <c r="I106" s="1"/>
      <c r="J106" s="1" t="s">
        <v>234</v>
      </c>
      <c r="K106" s="2" t="s">
        <v>235</v>
      </c>
      <c r="L106" s="1">
        <v>56.7</v>
      </c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3"/>
    </row>
    <row r="107" spans="1:24" s="8" customFormat="1" ht="126" customHeight="1" x14ac:dyDescent="0.25">
      <c r="A107" s="104" t="s">
        <v>76</v>
      </c>
      <c r="B107" s="128" t="s">
        <v>77</v>
      </c>
      <c r="C107" s="129"/>
      <c r="D107" s="129"/>
      <c r="E107" s="129"/>
      <c r="F107" s="129"/>
      <c r="G107" s="129"/>
      <c r="H107" s="129"/>
      <c r="I107" s="129"/>
      <c r="J107" s="129"/>
      <c r="K107" s="129"/>
      <c r="L107" s="129"/>
      <c r="M107" s="129"/>
      <c r="N107" s="129"/>
      <c r="O107" s="129"/>
      <c r="P107" s="129"/>
      <c r="Q107" s="129"/>
      <c r="R107" s="129"/>
      <c r="S107" s="129"/>
      <c r="T107" s="129"/>
      <c r="U107" s="129"/>
      <c r="V107" s="204"/>
      <c r="W107" s="204"/>
      <c r="X107" s="205"/>
    </row>
    <row r="108" spans="1:24" s="8" customFormat="1" ht="145.5" customHeight="1" x14ac:dyDescent="0.25">
      <c r="A108" s="102" t="s">
        <v>78</v>
      </c>
      <c r="B108" s="106" t="s">
        <v>79</v>
      </c>
      <c r="C108" s="107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9"/>
    </row>
    <row r="109" spans="1:24" s="8" customFormat="1" ht="126" customHeight="1" x14ac:dyDescent="0.25">
      <c r="A109" s="6" t="s">
        <v>605</v>
      </c>
      <c r="B109" s="2" t="s">
        <v>564</v>
      </c>
      <c r="C109" s="2" t="s">
        <v>131</v>
      </c>
      <c r="D109" s="2" t="s">
        <v>132</v>
      </c>
      <c r="E109" s="2" t="s">
        <v>331</v>
      </c>
      <c r="F109" s="1" t="s">
        <v>425</v>
      </c>
      <c r="G109" s="1" t="s">
        <v>133</v>
      </c>
      <c r="H109" s="1"/>
      <c r="I109" s="1"/>
      <c r="J109" s="1" t="s">
        <v>410</v>
      </c>
      <c r="K109" s="2" t="s">
        <v>712</v>
      </c>
      <c r="L109" s="188">
        <v>16000</v>
      </c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3"/>
    </row>
    <row r="110" spans="1:24" s="8" customFormat="1" ht="126" customHeight="1" x14ac:dyDescent="0.25">
      <c r="A110" s="6" t="s">
        <v>606</v>
      </c>
      <c r="B110" s="2" t="s">
        <v>565</v>
      </c>
      <c r="C110" s="2" t="s">
        <v>131</v>
      </c>
      <c r="D110" s="2" t="s">
        <v>132</v>
      </c>
      <c r="E110" s="2" t="s">
        <v>331</v>
      </c>
      <c r="F110" s="1" t="s">
        <v>425</v>
      </c>
      <c r="G110" s="1" t="s">
        <v>133</v>
      </c>
      <c r="H110" s="1"/>
      <c r="I110" s="1"/>
      <c r="J110" s="1" t="s">
        <v>410</v>
      </c>
      <c r="K110" s="2" t="s">
        <v>712</v>
      </c>
      <c r="L110" s="188">
        <v>4942</v>
      </c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3"/>
    </row>
    <row r="111" spans="1:24" s="8" customFormat="1" ht="94.5" x14ac:dyDescent="0.25">
      <c r="A111" s="216" t="s">
        <v>607</v>
      </c>
      <c r="B111" s="137" t="s">
        <v>424</v>
      </c>
      <c r="C111" s="137" t="s">
        <v>421</v>
      </c>
      <c r="D111" s="137" t="s">
        <v>132</v>
      </c>
      <c r="E111" s="137" t="s">
        <v>153</v>
      </c>
      <c r="F111" s="137" t="s">
        <v>425</v>
      </c>
      <c r="G111" s="137" t="s">
        <v>133</v>
      </c>
      <c r="H111" s="217"/>
      <c r="I111" s="217"/>
      <c r="J111" s="217" t="s">
        <v>433</v>
      </c>
      <c r="K111" s="137" t="s">
        <v>712</v>
      </c>
      <c r="L111" s="218">
        <v>67000</v>
      </c>
      <c r="M111" s="137"/>
      <c r="N111" s="137"/>
      <c r="O111" s="137"/>
      <c r="P111" s="137"/>
      <c r="Q111" s="137"/>
      <c r="R111" s="137"/>
      <c r="S111" s="137"/>
      <c r="T111" s="137"/>
      <c r="U111" s="217"/>
      <c r="V111" s="1"/>
      <c r="W111" s="1"/>
      <c r="X111" s="3"/>
    </row>
    <row r="112" spans="1:24" s="8" customFormat="1" ht="94.5" x14ac:dyDescent="0.25">
      <c r="A112" s="216" t="s">
        <v>608</v>
      </c>
      <c r="B112" s="137" t="s">
        <v>426</v>
      </c>
      <c r="C112" s="137" t="s">
        <v>421</v>
      </c>
      <c r="D112" s="137" t="s">
        <v>132</v>
      </c>
      <c r="E112" s="137" t="s">
        <v>153</v>
      </c>
      <c r="F112" s="137" t="s">
        <v>425</v>
      </c>
      <c r="G112" s="137" t="s">
        <v>133</v>
      </c>
      <c r="H112" s="217"/>
      <c r="I112" s="217"/>
      <c r="J112" s="217" t="s">
        <v>433</v>
      </c>
      <c r="K112" s="137" t="s">
        <v>712</v>
      </c>
      <c r="L112" s="218">
        <v>70000</v>
      </c>
      <c r="M112" s="137"/>
      <c r="N112" s="137"/>
      <c r="O112" s="137"/>
      <c r="P112" s="137"/>
      <c r="Q112" s="137"/>
      <c r="R112" s="137"/>
      <c r="S112" s="137"/>
      <c r="T112" s="137"/>
      <c r="U112" s="217"/>
      <c r="V112" s="1"/>
      <c r="W112" s="1"/>
      <c r="X112" s="3"/>
    </row>
    <row r="113" spans="1:24" s="8" customFormat="1" ht="94.5" x14ac:dyDescent="0.25">
      <c r="A113" s="216" t="s">
        <v>609</v>
      </c>
      <c r="B113" s="137" t="s">
        <v>427</v>
      </c>
      <c r="C113" s="137" t="s">
        <v>421</v>
      </c>
      <c r="D113" s="137" t="s">
        <v>132</v>
      </c>
      <c r="E113" s="137" t="s">
        <v>153</v>
      </c>
      <c r="F113" s="137" t="s">
        <v>425</v>
      </c>
      <c r="G113" s="137" t="s">
        <v>133</v>
      </c>
      <c r="H113" s="217"/>
      <c r="I113" s="217"/>
      <c r="J113" s="217" t="s">
        <v>433</v>
      </c>
      <c r="K113" s="137" t="s">
        <v>712</v>
      </c>
      <c r="L113" s="218">
        <v>17835</v>
      </c>
      <c r="M113" s="137"/>
      <c r="N113" s="137"/>
      <c r="O113" s="137"/>
      <c r="P113" s="137"/>
      <c r="Q113" s="137"/>
      <c r="R113" s="137"/>
      <c r="S113" s="137"/>
      <c r="T113" s="137"/>
      <c r="U113" s="217"/>
      <c r="V113" s="1"/>
      <c r="W113" s="1"/>
      <c r="X113" s="3"/>
    </row>
    <row r="114" spans="1:24" s="8" customFormat="1" ht="94.5" x14ac:dyDescent="0.25">
      <c r="A114" s="216" t="s">
        <v>610</v>
      </c>
      <c r="B114" s="137" t="s">
        <v>428</v>
      </c>
      <c r="C114" s="137" t="s">
        <v>421</v>
      </c>
      <c r="D114" s="137" t="s">
        <v>132</v>
      </c>
      <c r="E114" s="137" t="s">
        <v>153</v>
      </c>
      <c r="F114" s="137" t="s">
        <v>425</v>
      </c>
      <c r="G114" s="137" t="s">
        <v>133</v>
      </c>
      <c r="H114" s="217"/>
      <c r="I114" s="217"/>
      <c r="J114" s="217" t="s">
        <v>433</v>
      </c>
      <c r="K114" s="137" t="s">
        <v>713</v>
      </c>
      <c r="L114" s="218">
        <v>65000</v>
      </c>
      <c r="M114" s="137" t="s">
        <v>434</v>
      </c>
      <c r="N114" s="137" t="s">
        <v>714</v>
      </c>
      <c r="O114" s="137">
        <v>300</v>
      </c>
      <c r="P114" s="137"/>
      <c r="Q114" s="137"/>
      <c r="R114" s="137"/>
      <c r="S114" s="137"/>
      <c r="T114" s="137"/>
      <c r="U114" s="217"/>
      <c r="V114" s="1"/>
      <c r="W114" s="1"/>
      <c r="X114" s="3"/>
    </row>
    <row r="115" spans="1:24" s="8" customFormat="1" ht="94.5" x14ac:dyDescent="0.25">
      <c r="A115" s="6" t="s">
        <v>611</v>
      </c>
      <c r="B115" s="2" t="s">
        <v>400</v>
      </c>
      <c r="C115" s="2" t="s">
        <v>391</v>
      </c>
      <c r="D115" s="2" t="s">
        <v>132</v>
      </c>
      <c r="E115" s="2" t="s">
        <v>389</v>
      </c>
      <c r="F115" s="1" t="s">
        <v>256</v>
      </c>
      <c r="G115" s="1" t="s">
        <v>133</v>
      </c>
      <c r="H115" s="1"/>
      <c r="I115" s="1"/>
      <c r="J115" s="1" t="s">
        <v>410</v>
      </c>
      <c r="K115" s="2" t="s">
        <v>713</v>
      </c>
      <c r="L115" s="188">
        <v>8200</v>
      </c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3"/>
    </row>
    <row r="116" spans="1:24" s="8" customFormat="1" ht="94.5" x14ac:dyDescent="0.25">
      <c r="A116" s="6" t="s">
        <v>612</v>
      </c>
      <c r="B116" s="2" t="s">
        <v>444</v>
      </c>
      <c r="C116" s="2" t="s">
        <v>377</v>
      </c>
      <c r="D116" s="2" t="s">
        <v>132</v>
      </c>
      <c r="E116" s="2" t="s">
        <v>379</v>
      </c>
      <c r="F116" s="2" t="s">
        <v>425</v>
      </c>
      <c r="G116" s="1" t="s">
        <v>133</v>
      </c>
      <c r="H116" s="1"/>
      <c r="I116" s="1"/>
      <c r="J116" s="1" t="s">
        <v>410</v>
      </c>
      <c r="K116" s="2" t="s">
        <v>712</v>
      </c>
      <c r="L116" s="188">
        <v>6275</v>
      </c>
      <c r="M116" s="1" t="s">
        <v>434</v>
      </c>
      <c r="N116" s="2" t="s">
        <v>715</v>
      </c>
      <c r="O116" s="1">
        <v>283</v>
      </c>
      <c r="P116" s="1"/>
      <c r="Q116" s="1"/>
      <c r="R116" s="1"/>
      <c r="S116" s="1"/>
      <c r="T116" s="1"/>
      <c r="U116" s="1"/>
      <c r="V116" s="1"/>
      <c r="W116" s="1"/>
      <c r="X116" s="3"/>
    </row>
    <row r="117" spans="1:24" s="8" customFormat="1" ht="113.25" customHeight="1" x14ac:dyDescent="0.25">
      <c r="A117" s="6" t="s">
        <v>613</v>
      </c>
      <c r="B117" s="2" t="s">
        <v>446</v>
      </c>
      <c r="C117" s="2" t="s">
        <v>377</v>
      </c>
      <c r="D117" s="2" t="s">
        <v>132</v>
      </c>
      <c r="E117" s="2" t="s">
        <v>379</v>
      </c>
      <c r="F117" s="2" t="s">
        <v>425</v>
      </c>
      <c r="G117" s="1" t="s">
        <v>133</v>
      </c>
      <c r="H117" s="1"/>
      <c r="I117" s="1"/>
      <c r="J117" s="1" t="s">
        <v>455</v>
      </c>
      <c r="K117" s="2" t="s">
        <v>712</v>
      </c>
      <c r="L117" s="188">
        <v>405</v>
      </c>
      <c r="M117" s="1" t="s">
        <v>434</v>
      </c>
      <c r="N117" s="2" t="s">
        <v>716</v>
      </c>
      <c r="O117" s="1">
        <v>370</v>
      </c>
      <c r="P117" s="1"/>
      <c r="Q117" s="1"/>
      <c r="R117" s="1"/>
      <c r="S117" s="1"/>
      <c r="T117" s="1"/>
      <c r="U117" s="1"/>
      <c r="V117" s="1"/>
      <c r="W117" s="1"/>
      <c r="X117" s="3"/>
    </row>
    <row r="118" spans="1:24" s="8" customFormat="1" ht="90.75" customHeight="1" x14ac:dyDescent="0.25">
      <c r="A118" s="102" t="s">
        <v>81</v>
      </c>
      <c r="B118" s="219" t="s">
        <v>82</v>
      </c>
      <c r="C118" s="103"/>
      <c r="D118" s="103"/>
      <c r="E118" s="103"/>
      <c r="F118" s="103"/>
      <c r="G118" s="103"/>
      <c r="H118" s="103"/>
      <c r="I118" s="103"/>
      <c r="J118" s="220"/>
      <c r="K118" s="220"/>
      <c r="L118" s="220"/>
      <c r="M118" s="220"/>
      <c r="N118" s="220"/>
      <c r="O118" s="220"/>
      <c r="P118" s="221"/>
      <c r="Q118" s="221"/>
      <c r="R118" s="221"/>
      <c r="S118" s="221"/>
      <c r="T118" s="107"/>
      <c r="U118" s="222"/>
      <c r="V118" s="107"/>
      <c r="W118" s="107"/>
      <c r="X118" s="109"/>
    </row>
    <row r="119" spans="1:24" s="8" customFormat="1" ht="84" customHeight="1" x14ac:dyDescent="0.25">
      <c r="A119" s="6" t="s">
        <v>673</v>
      </c>
      <c r="B119" s="34" t="s">
        <v>495</v>
      </c>
      <c r="C119" s="35" t="s">
        <v>498</v>
      </c>
      <c r="D119" s="35" t="s">
        <v>384</v>
      </c>
      <c r="E119" s="35" t="s">
        <v>165</v>
      </c>
      <c r="F119" s="24" t="s">
        <v>496</v>
      </c>
      <c r="G119" s="24" t="s">
        <v>133</v>
      </c>
      <c r="H119" s="23" t="s">
        <v>109</v>
      </c>
      <c r="I119" s="24"/>
      <c r="J119" s="1" t="s">
        <v>526</v>
      </c>
      <c r="K119" s="2" t="s">
        <v>527</v>
      </c>
      <c r="L119" s="1">
        <v>241</v>
      </c>
      <c r="M119" s="1" t="s">
        <v>674</v>
      </c>
      <c r="N119" s="2" t="s">
        <v>675</v>
      </c>
      <c r="O119" s="1">
        <v>20</v>
      </c>
      <c r="P119" s="1"/>
      <c r="Q119" s="1"/>
      <c r="R119" s="1"/>
      <c r="S119" s="1"/>
      <c r="T119" s="1"/>
      <c r="U119" s="1"/>
      <c r="V119" s="1"/>
      <c r="W119" s="1"/>
      <c r="X119" s="3"/>
    </row>
    <row r="120" spans="1:24" s="8" customFormat="1" ht="112.5" customHeight="1" x14ac:dyDescent="0.25">
      <c r="A120" s="102" t="s">
        <v>84</v>
      </c>
      <c r="B120" s="106" t="s">
        <v>85</v>
      </c>
      <c r="C120" s="107"/>
      <c r="D120" s="107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107"/>
      <c r="X120" s="109"/>
    </row>
    <row r="121" spans="1:24" s="8" customFormat="1" ht="131.25" customHeight="1" x14ac:dyDescent="0.25">
      <c r="A121" s="6" t="s">
        <v>614</v>
      </c>
      <c r="B121" s="223" t="s">
        <v>750</v>
      </c>
      <c r="C121" s="17" t="s">
        <v>460</v>
      </c>
      <c r="D121" s="46" t="s">
        <v>384</v>
      </c>
      <c r="E121" s="17" t="s">
        <v>332</v>
      </c>
      <c r="F121" s="41" t="s">
        <v>258</v>
      </c>
      <c r="G121" s="48" t="s">
        <v>133</v>
      </c>
      <c r="H121" s="1"/>
      <c r="I121" s="1"/>
      <c r="J121" s="1" t="s">
        <v>528</v>
      </c>
      <c r="K121" s="2" t="s">
        <v>775</v>
      </c>
      <c r="L121" s="1">
        <v>1016</v>
      </c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3"/>
    </row>
    <row r="122" spans="1:24" s="8" customFormat="1" ht="131.25" customHeight="1" x14ac:dyDescent="0.25">
      <c r="A122" s="6" t="s">
        <v>615</v>
      </c>
      <c r="B122" s="34" t="s">
        <v>497</v>
      </c>
      <c r="C122" s="224" t="s">
        <v>158</v>
      </c>
      <c r="D122" s="224" t="s">
        <v>384</v>
      </c>
      <c r="E122" s="224" t="s">
        <v>165</v>
      </c>
      <c r="F122" s="225" t="s">
        <v>258</v>
      </c>
      <c r="G122" s="226" t="s">
        <v>133</v>
      </c>
      <c r="H122" s="227" t="s">
        <v>109</v>
      </c>
      <c r="I122" s="24"/>
      <c r="J122" s="1" t="s">
        <v>528</v>
      </c>
      <c r="K122" s="2" t="s">
        <v>529</v>
      </c>
      <c r="L122" s="1">
        <v>5862</v>
      </c>
      <c r="M122" s="1"/>
      <c r="N122" s="1"/>
      <c r="O122" s="214"/>
      <c r="P122" s="214"/>
      <c r="Q122" s="214"/>
      <c r="R122" s="214"/>
      <c r="S122" s="214"/>
      <c r="T122" s="214"/>
      <c r="U122" s="1"/>
      <c r="V122" s="1"/>
      <c r="W122" s="1"/>
      <c r="X122" s="3"/>
    </row>
    <row r="123" spans="1:24" s="8" customFormat="1" ht="135" customHeight="1" x14ac:dyDescent="0.25">
      <c r="A123" s="6" t="s">
        <v>751</v>
      </c>
      <c r="B123" s="228" t="s">
        <v>752</v>
      </c>
      <c r="C123" s="229" t="s">
        <v>547</v>
      </c>
      <c r="D123" s="224" t="s">
        <v>384</v>
      </c>
      <c r="E123" s="138" t="s">
        <v>548</v>
      </c>
      <c r="F123" s="225" t="s">
        <v>258</v>
      </c>
      <c r="G123" s="214" t="s">
        <v>133</v>
      </c>
      <c r="H123" s="214"/>
      <c r="I123" s="1"/>
      <c r="J123" s="1" t="s">
        <v>528</v>
      </c>
      <c r="K123" s="2" t="s">
        <v>529</v>
      </c>
      <c r="L123" s="1">
        <v>4372</v>
      </c>
      <c r="M123" s="1"/>
      <c r="N123" s="1"/>
      <c r="O123" s="214"/>
      <c r="P123" s="214"/>
      <c r="Q123" s="214"/>
      <c r="R123" s="214"/>
      <c r="S123" s="214"/>
      <c r="T123" s="214"/>
      <c r="U123" s="1"/>
      <c r="V123" s="1"/>
      <c r="W123" s="1"/>
      <c r="X123" s="3"/>
    </row>
    <row r="124" spans="1:24" s="8" customFormat="1" ht="146.25" customHeight="1" x14ac:dyDescent="0.25">
      <c r="A124" s="102" t="s">
        <v>86</v>
      </c>
      <c r="B124" s="106" t="s">
        <v>87</v>
      </c>
      <c r="C124" s="107"/>
      <c r="D124" s="107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9"/>
    </row>
    <row r="125" spans="1:24" s="8" customFormat="1" ht="112.5" customHeight="1" x14ac:dyDescent="0.25">
      <c r="A125" s="6" t="s">
        <v>616</v>
      </c>
      <c r="B125" s="17" t="s">
        <v>684</v>
      </c>
      <c r="C125" s="2" t="s">
        <v>555</v>
      </c>
      <c r="D125" s="2" t="s">
        <v>384</v>
      </c>
      <c r="E125" s="2" t="s">
        <v>331</v>
      </c>
      <c r="F125" s="1" t="s">
        <v>429</v>
      </c>
      <c r="G125" s="2" t="s">
        <v>133</v>
      </c>
      <c r="H125" s="2"/>
      <c r="I125" s="2"/>
      <c r="J125" s="2" t="s">
        <v>416</v>
      </c>
      <c r="K125" s="2" t="s">
        <v>690</v>
      </c>
      <c r="L125" s="2">
        <v>200</v>
      </c>
      <c r="M125" s="2" t="s">
        <v>436</v>
      </c>
      <c r="N125" s="2" t="s">
        <v>691</v>
      </c>
      <c r="O125" s="2">
        <v>400</v>
      </c>
      <c r="P125" s="2" t="s">
        <v>417</v>
      </c>
      <c r="Q125" s="2" t="s">
        <v>692</v>
      </c>
      <c r="R125" s="2">
        <v>196</v>
      </c>
      <c r="S125" s="2" t="s">
        <v>419</v>
      </c>
      <c r="T125" s="2" t="s">
        <v>693</v>
      </c>
      <c r="U125" s="2">
        <v>400</v>
      </c>
      <c r="V125" s="2" t="s">
        <v>456</v>
      </c>
      <c r="W125" s="2" t="s">
        <v>694</v>
      </c>
      <c r="X125" s="10">
        <v>1.89</v>
      </c>
    </row>
    <row r="126" spans="1:24" s="8" customFormat="1" ht="112.5" customHeight="1" x14ac:dyDescent="0.25">
      <c r="A126" s="6" t="s">
        <v>617</v>
      </c>
      <c r="B126" s="11" t="s">
        <v>685</v>
      </c>
      <c r="C126" s="2" t="s">
        <v>672</v>
      </c>
      <c r="D126" s="2" t="s">
        <v>384</v>
      </c>
      <c r="E126" s="2" t="s">
        <v>332</v>
      </c>
      <c r="F126" s="2" t="s">
        <v>429</v>
      </c>
      <c r="G126" s="2" t="s">
        <v>133</v>
      </c>
      <c r="H126" s="1"/>
      <c r="I126" s="1"/>
      <c r="J126" s="1" t="s">
        <v>416</v>
      </c>
      <c r="K126" s="2" t="s">
        <v>690</v>
      </c>
      <c r="L126" s="1">
        <v>67</v>
      </c>
      <c r="M126" s="1" t="s">
        <v>417</v>
      </c>
      <c r="N126" s="17" t="s">
        <v>695</v>
      </c>
      <c r="O126" s="1">
        <v>205</v>
      </c>
      <c r="P126" s="1" t="s">
        <v>419</v>
      </c>
      <c r="Q126" s="2" t="s">
        <v>696</v>
      </c>
      <c r="R126" s="1">
        <v>283</v>
      </c>
      <c r="S126" s="1" t="s">
        <v>456</v>
      </c>
      <c r="T126" s="2" t="s">
        <v>697</v>
      </c>
      <c r="U126" s="1">
        <v>0.34</v>
      </c>
      <c r="V126" s="230"/>
      <c r="W126" s="230"/>
      <c r="X126" s="231"/>
    </row>
    <row r="127" spans="1:24" s="8" customFormat="1" ht="145.5" customHeight="1" x14ac:dyDescent="0.25">
      <c r="A127" s="6" t="s">
        <v>618</v>
      </c>
      <c r="B127" s="2" t="s">
        <v>686</v>
      </c>
      <c r="C127" s="2" t="s">
        <v>383</v>
      </c>
      <c r="D127" s="2" t="s">
        <v>384</v>
      </c>
      <c r="E127" s="2" t="s">
        <v>165</v>
      </c>
      <c r="F127" s="1" t="s">
        <v>259</v>
      </c>
      <c r="G127" s="1" t="s">
        <v>133</v>
      </c>
      <c r="H127" s="1"/>
      <c r="I127" s="1"/>
      <c r="J127" s="2" t="s">
        <v>416</v>
      </c>
      <c r="K127" s="2" t="s">
        <v>690</v>
      </c>
      <c r="L127" s="2">
        <v>803</v>
      </c>
      <c r="M127" s="2" t="s">
        <v>417</v>
      </c>
      <c r="N127" s="2" t="s">
        <v>692</v>
      </c>
      <c r="O127" s="2">
        <v>766</v>
      </c>
      <c r="P127" s="2" t="s">
        <v>419</v>
      </c>
      <c r="Q127" s="2" t="s">
        <v>693</v>
      </c>
      <c r="R127" s="2">
        <v>99474</v>
      </c>
      <c r="S127" s="2" t="s">
        <v>456</v>
      </c>
      <c r="T127" s="2" t="s">
        <v>694</v>
      </c>
      <c r="U127" s="2">
        <v>19.71</v>
      </c>
      <c r="V127" s="230"/>
      <c r="W127" s="230"/>
      <c r="X127" s="231"/>
    </row>
    <row r="128" spans="1:24" s="8" customFormat="1" ht="89.25" customHeight="1" x14ac:dyDescent="0.25">
      <c r="A128" s="6" t="s">
        <v>619</v>
      </c>
      <c r="B128" s="18" t="s">
        <v>687</v>
      </c>
      <c r="C128" s="2" t="s">
        <v>651</v>
      </c>
      <c r="D128" s="2" t="s">
        <v>384</v>
      </c>
      <c r="E128" s="2" t="s">
        <v>153</v>
      </c>
      <c r="F128" s="1" t="s">
        <v>429</v>
      </c>
      <c r="G128" s="1" t="s">
        <v>133</v>
      </c>
      <c r="H128" s="1"/>
      <c r="I128" s="1"/>
      <c r="J128" s="2" t="s">
        <v>416</v>
      </c>
      <c r="K128" s="2" t="s">
        <v>690</v>
      </c>
      <c r="L128" s="2">
        <v>123</v>
      </c>
      <c r="M128" s="2" t="s">
        <v>436</v>
      </c>
      <c r="N128" s="2" t="s">
        <v>691</v>
      </c>
      <c r="O128" s="2">
        <v>300</v>
      </c>
      <c r="P128" s="2" t="s">
        <v>417</v>
      </c>
      <c r="Q128" s="2" t="s">
        <v>692</v>
      </c>
      <c r="R128" s="2">
        <v>657</v>
      </c>
      <c r="S128" s="2" t="s">
        <v>419</v>
      </c>
      <c r="T128" s="2" t="s">
        <v>693</v>
      </c>
      <c r="U128" s="2">
        <v>657</v>
      </c>
      <c r="V128" s="2" t="s">
        <v>456</v>
      </c>
      <c r="W128" s="2" t="s">
        <v>694</v>
      </c>
      <c r="X128" s="10">
        <v>8.4600000000000009</v>
      </c>
    </row>
    <row r="129" spans="1:24" s="8" customFormat="1" ht="113.25" customHeight="1" x14ac:dyDescent="0.25">
      <c r="A129" s="6" t="s">
        <v>620</v>
      </c>
      <c r="B129" s="17" t="s">
        <v>688</v>
      </c>
      <c r="C129" s="2" t="s">
        <v>415</v>
      </c>
      <c r="D129" s="2" t="s">
        <v>384</v>
      </c>
      <c r="E129" s="2" t="s">
        <v>389</v>
      </c>
      <c r="F129" s="1" t="s">
        <v>259</v>
      </c>
      <c r="G129" s="1" t="s">
        <v>133</v>
      </c>
      <c r="H129" s="1"/>
      <c r="I129" s="1"/>
      <c r="J129" s="16" t="s">
        <v>698</v>
      </c>
      <c r="K129" s="28" t="s">
        <v>699</v>
      </c>
      <c r="L129" s="1">
        <v>267</v>
      </c>
      <c r="M129" s="1" t="s">
        <v>700</v>
      </c>
      <c r="N129" s="2" t="s">
        <v>701</v>
      </c>
      <c r="O129" s="1">
        <v>493</v>
      </c>
      <c r="P129" s="1" t="s">
        <v>702</v>
      </c>
      <c r="Q129" s="28" t="s">
        <v>693</v>
      </c>
      <c r="R129" s="1">
        <v>258</v>
      </c>
      <c r="S129" s="1" t="s">
        <v>456</v>
      </c>
      <c r="T129" s="2" t="s">
        <v>694</v>
      </c>
      <c r="U129" s="1">
        <v>2.92</v>
      </c>
      <c r="V129" s="1"/>
      <c r="W129" s="1"/>
      <c r="X129" s="232"/>
    </row>
    <row r="130" spans="1:24" s="8" customFormat="1" ht="137.25" customHeight="1" x14ac:dyDescent="0.25">
      <c r="A130" s="6" t="s">
        <v>621</v>
      </c>
      <c r="B130" s="233" t="s">
        <v>447</v>
      </c>
      <c r="C130" s="230" t="s">
        <v>448</v>
      </c>
      <c r="D130" s="230" t="s">
        <v>384</v>
      </c>
      <c r="E130" s="230" t="s">
        <v>379</v>
      </c>
      <c r="F130" s="230" t="s">
        <v>429</v>
      </c>
      <c r="G130" s="230" t="s">
        <v>133</v>
      </c>
      <c r="H130" s="230"/>
      <c r="I130" s="230"/>
      <c r="J130" s="230" t="s">
        <v>416</v>
      </c>
      <c r="K130" s="230" t="s">
        <v>435</v>
      </c>
      <c r="L130" s="230">
        <v>321</v>
      </c>
      <c r="M130" s="230" t="s">
        <v>436</v>
      </c>
      <c r="N130" s="230" t="s">
        <v>437</v>
      </c>
      <c r="O130" s="230">
        <v>2762</v>
      </c>
      <c r="P130" s="230" t="s">
        <v>417</v>
      </c>
      <c r="Q130" s="230" t="s">
        <v>418</v>
      </c>
      <c r="R130" s="230">
        <v>314</v>
      </c>
      <c r="S130" s="2" t="s">
        <v>419</v>
      </c>
      <c r="T130" s="2" t="s">
        <v>693</v>
      </c>
      <c r="U130" s="2">
        <v>280</v>
      </c>
      <c r="V130" s="1" t="s">
        <v>456</v>
      </c>
      <c r="W130" s="2" t="s">
        <v>731</v>
      </c>
      <c r="X130" s="185">
        <v>5.37</v>
      </c>
    </row>
    <row r="131" spans="1:24" s="8" customFormat="1" ht="109.5" customHeight="1" x14ac:dyDescent="0.25">
      <c r="A131" s="102" t="s">
        <v>88</v>
      </c>
      <c r="B131" s="106" t="s">
        <v>89</v>
      </c>
      <c r="C131" s="107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9"/>
    </row>
    <row r="132" spans="1:24" s="22" customFormat="1" ht="123" customHeight="1" x14ac:dyDescent="0.25">
      <c r="A132" s="6" t="s">
        <v>622</v>
      </c>
      <c r="B132" s="2" t="s">
        <v>557</v>
      </c>
      <c r="C132" s="2" t="s">
        <v>131</v>
      </c>
      <c r="D132" s="2" t="s">
        <v>384</v>
      </c>
      <c r="E132" s="2" t="s">
        <v>331</v>
      </c>
      <c r="F132" s="1" t="s">
        <v>260</v>
      </c>
      <c r="G132" s="1" t="s">
        <v>133</v>
      </c>
      <c r="H132" s="2"/>
      <c r="I132" s="2"/>
      <c r="J132" s="2" t="s">
        <v>409</v>
      </c>
      <c r="K132" s="2" t="s">
        <v>880</v>
      </c>
      <c r="L132" s="2">
        <v>40</v>
      </c>
      <c r="M132" s="1" t="s">
        <v>776</v>
      </c>
      <c r="N132" s="2" t="s">
        <v>777</v>
      </c>
      <c r="O132" s="1">
        <v>1</v>
      </c>
      <c r="P132" s="1"/>
      <c r="Q132" s="1"/>
      <c r="R132" s="1"/>
      <c r="S132" s="1"/>
      <c r="T132" s="4"/>
      <c r="U132" s="1"/>
      <c r="V132" s="1"/>
      <c r="W132" s="1"/>
      <c r="X132" s="3"/>
    </row>
    <row r="133" spans="1:24" s="22" customFormat="1" ht="169.5" customHeight="1" x14ac:dyDescent="0.25">
      <c r="A133" s="6" t="s">
        <v>623</v>
      </c>
      <c r="B133" s="2" t="s">
        <v>763</v>
      </c>
      <c r="C133" s="2" t="s">
        <v>131</v>
      </c>
      <c r="D133" s="2" t="s">
        <v>384</v>
      </c>
      <c r="E133" s="2" t="s">
        <v>331</v>
      </c>
      <c r="F133" s="1" t="s">
        <v>260</v>
      </c>
      <c r="G133" s="1" t="s">
        <v>133</v>
      </c>
      <c r="H133" s="2"/>
      <c r="I133" s="2"/>
      <c r="J133" s="2" t="s">
        <v>409</v>
      </c>
      <c r="K133" s="2" t="s">
        <v>778</v>
      </c>
      <c r="L133" s="2">
        <v>0.5</v>
      </c>
      <c r="M133" s="2" t="s">
        <v>458</v>
      </c>
      <c r="N133" s="2" t="s">
        <v>562</v>
      </c>
      <c r="O133" s="2">
        <v>10</v>
      </c>
      <c r="P133" s="2" t="s">
        <v>746</v>
      </c>
      <c r="Q133" s="2" t="s">
        <v>747</v>
      </c>
      <c r="R133" s="2">
        <v>1</v>
      </c>
      <c r="S133" s="1"/>
      <c r="T133" s="4"/>
      <c r="U133" s="1"/>
      <c r="V133" s="1"/>
      <c r="W133" s="1"/>
      <c r="X133" s="3"/>
    </row>
    <row r="134" spans="1:24" s="236" customFormat="1" ht="94.5" x14ac:dyDescent="0.25">
      <c r="A134" s="1" t="s">
        <v>624</v>
      </c>
      <c r="B134" s="2" t="s">
        <v>465</v>
      </c>
      <c r="C134" s="2" t="s">
        <v>460</v>
      </c>
      <c r="D134" s="2" t="s">
        <v>384</v>
      </c>
      <c r="E134" s="2" t="s">
        <v>332</v>
      </c>
      <c r="F134" s="2" t="s">
        <v>430</v>
      </c>
      <c r="G134" s="2" t="s">
        <v>133</v>
      </c>
      <c r="H134" s="1"/>
      <c r="I134" s="1"/>
      <c r="J134" s="234" t="s">
        <v>409</v>
      </c>
      <c r="K134" s="235" t="s">
        <v>778</v>
      </c>
      <c r="L134" s="1">
        <v>1.41</v>
      </c>
      <c r="M134" s="1" t="s">
        <v>458</v>
      </c>
      <c r="N134" s="2" t="s">
        <v>562</v>
      </c>
      <c r="O134" s="13">
        <v>15</v>
      </c>
      <c r="P134" s="1"/>
      <c r="Q134" s="2"/>
      <c r="R134" s="13"/>
      <c r="S134" s="1"/>
      <c r="T134" s="4"/>
      <c r="U134" s="1"/>
      <c r="V134" s="1"/>
      <c r="W134" s="1"/>
      <c r="X134" s="3"/>
    </row>
    <row r="135" spans="1:24" s="236" customFormat="1" ht="166.5" customHeight="1" x14ac:dyDescent="0.25">
      <c r="A135" s="1" t="s">
        <v>625</v>
      </c>
      <c r="B135" s="237" t="s">
        <v>764</v>
      </c>
      <c r="C135" s="35" t="s">
        <v>158</v>
      </c>
      <c r="D135" s="35" t="s">
        <v>384</v>
      </c>
      <c r="E135" s="35" t="s">
        <v>165</v>
      </c>
      <c r="F135" s="206" t="s">
        <v>260</v>
      </c>
      <c r="G135" s="24" t="s">
        <v>133</v>
      </c>
      <c r="H135" s="23" t="s">
        <v>109</v>
      </c>
      <c r="I135" s="24"/>
      <c r="J135" s="1" t="s">
        <v>438</v>
      </c>
      <c r="K135" s="2" t="s">
        <v>530</v>
      </c>
      <c r="L135" s="72">
        <v>1</v>
      </c>
      <c r="M135" s="217" t="s">
        <v>779</v>
      </c>
      <c r="N135" s="137" t="s">
        <v>747</v>
      </c>
      <c r="O135" s="1">
        <v>1</v>
      </c>
      <c r="P135" s="70"/>
      <c r="Q135" s="70"/>
      <c r="R135" s="70"/>
      <c r="S135" s="70"/>
      <c r="T135" s="238"/>
      <c r="U135" s="1"/>
      <c r="V135" s="1"/>
      <c r="W135" s="1"/>
      <c r="X135" s="3"/>
    </row>
    <row r="136" spans="1:24" s="236" customFormat="1" ht="126.75" customHeight="1" x14ac:dyDescent="0.25">
      <c r="A136" s="1" t="s">
        <v>626</v>
      </c>
      <c r="B136" s="137" t="s">
        <v>765</v>
      </c>
      <c r="C136" s="137" t="s">
        <v>421</v>
      </c>
      <c r="D136" s="137" t="s">
        <v>384</v>
      </c>
      <c r="E136" s="137" t="s">
        <v>153</v>
      </c>
      <c r="F136" s="137" t="s">
        <v>430</v>
      </c>
      <c r="G136" s="137" t="s">
        <v>133</v>
      </c>
      <c r="H136" s="217"/>
      <c r="I136" s="217"/>
      <c r="J136" s="217" t="s">
        <v>409</v>
      </c>
      <c r="K136" s="137" t="s">
        <v>778</v>
      </c>
      <c r="L136" s="239">
        <v>16.95</v>
      </c>
      <c r="M136" s="235" t="s">
        <v>438</v>
      </c>
      <c r="N136" s="235" t="s">
        <v>439</v>
      </c>
      <c r="O136" s="235">
        <v>1</v>
      </c>
      <c r="P136" s="235" t="s">
        <v>458</v>
      </c>
      <c r="Q136" s="240" t="s">
        <v>441</v>
      </c>
      <c r="R136" s="235">
        <v>3</v>
      </c>
      <c r="S136" s="235" t="s">
        <v>748</v>
      </c>
      <c r="T136" s="240" t="s">
        <v>780</v>
      </c>
      <c r="U136" s="217">
        <v>1</v>
      </c>
      <c r="V136" s="1"/>
      <c r="W136" s="1"/>
      <c r="X136" s="3"/>
    </row>
    <row r="137" spans="1:24" s="236" customFormat="1" ht="123" customHeight="1" x14ac:dyDescent="0.25">
      <c r="A137" s="241" t="s">
        <v>627</v>
      </c>
      <c r="B137" s="235" t="s">
        <v>766</v>
      </c>
      <c r="C137" s="235" t="s">
        <v>421</v>
      </c>
      <c r="D137" s="235" t="s">
        <v>384</v>
      </c>
      <c r="E137" s="235" t="s">
        <v>153</v>
      </c>
      <c r="F137" s="235" t="s">
        <v>430</v>
      </c>
      <c r="G137" s="235" t="s">
        <v>133</v>
      </c>
      <c r="H137" s="234"/>
      <c r="I137" s="234"/>
      <c r="J137" s="242" t="s">
        <v>409</v>
      </c>
      <c r="K137" s="235" t="s">
        <v>778</v>
      </c>
      <c r="L137" s="243">
        <v>15.3</v>
      </c>
      <c r="M137" s="33" t="s">
        <v>438</v>
      </c>
      <c r="N137" s="33" t="s">
        <v>439</v>
      </c>
      <c r="O137" s="33">
        <v>3</v>
      </c>
      <c r="P137" s="33" t="s">
        <v>458</v>
      </c>
      <c r="Q137" s="37" t="s">
        <v>441</v>
      </c>
      <c r="R137" s="141">
        <v>3</v>
      </c>
      <c r="S137" s="33" t="s">
        <v>748</v>
      </c>
      <c r="T137" s="37" t="s">
        <v>780</v>
      </c>
      <c r="U137" s="217">
        <v>3</v>
      </c>
      <c r="V137" s="1"/>
      <c r="W137" s="1"/>
      <c r="X137" s="3"/>
    </row>
    <row r="138" spans="1:24" s="236" customFormat="1" ht="119.25" customHeight="1" x14ac:dyDescent="0.25">
      <c r="A138" s="6" t="s">
        <v>628</v>
      </c>
      <c r="B138" s="17" t="s">
        <v>767</v>
      </c>
      <c r="C138" s="2" t="s">
        <v>391</v>
      </c>
      <c r="D138" s="2" t="s">
        <v>384</v>
      </c>
      <c r="E138" s="2" t="s">
        <v>389</v>
      </c>
      <c r="F138" s="1" t="s">
        <v>260</v>
      </c>
      <c r="G138" s="1" t="s">
        <v>133</v>
      </c>
      <c r="H138" s="1"/>
      <c r="I138" s="1"/>
      <c r="J138" s="1" t="s">
        <v>409</v>
      </c>
      <c r="K138" s="2" t="s">
        <v>778</v>
      </c>
      <c r="L138" s="1">
        <v>5</v>
      </c>
      <c r="M138" s="2" t="s">
        <v>438</v>
      </c>
      <c r="N138" s="2" t="s">
        <v>457</v>
      </c>
      <c r="O138" s="1">
        <v>1</v>
      </c>
      <c r="P138" s="33"/>
      <c r="Q138" s="37"/>
      <c r="R138" s="1"/>
      <c r="S138" s="1"/>
      <c r="T138" s="4"/>
      <c r="U138" s="1"/>
      <c r="V138" s="1"/>
      <c r="W138" s="1"/>
      <c r="X138" s="3"/>
    </row>
    <row r="139" spans="1:24" s="236" customFormat="1" ht="197.25" customHeight="1" x14ac:dyDescent="0.25">
      <c r="A139" s="6" t="s">
        <v>629</v>
      </c>
      <c r="B139" s="244" t="s">
        <v>768</v>
      </c>
      <c r="C139" s="2" t="s">
        <v>391</v>
      </c>
      <c r="D139" s="2" t="s">
        <v>384</v>
      </c>
      <c r="E139" s="2" t="s">
        <v>389</v>
      </c>
      <c r="F139" s="4" t="s">
        <v>260</v>
      </c>
      <c r="G139" s="1" t="s">
        <v>133</v>
      </c>
      <c r="H139" s="1"/>
      <c r="I139" s="1"/>
      <c r="J139" s="2" t="s">
        <v>746</v>
      </c>
      <c r="K139" s="2" t="s">
        <v>747</v>
      </c>
      <c r="L139" s="2">
        <v>1</v>
      </c>
      <c r="M139" s="2"/>
      <c r="N139" s="2"/>
      <c r="O139" s="2"/>
      <c r="P139" s="1"/>
      <c r="Q139" s="1"/>
      <c r="R139" s="1"/>
      <c r="S139" s="1"/>
      <c r="T139" s="4"/>
      <c r="U139" s="1"/>
      <c r="V139" s="1"/>
      <c r="W139" s="1"/>
      <c r="X139" s="3"/>
    </row>
    <row r="140" spans="1:24" s="236" customFormat="1" ht="124.5" customHeight="1" x14ac:dyDescent="0.25">
      <c r="A140" s="6" t="s">
        <v>630</v>
      </c>
      <c r="B140" s="42" t="s">
        <v>769</v>
      </c>
      <c r="C140" s="2" t="s">
        <v>377</v>
      </c>
      <c r="D140" s="2" t="s">
        <v>384</v>
      </c>
      <c r="E140" s="2" t="s">
        <v>379</v>
      </c>
      <c r="F140" s="2" t="s">
        <v>430</v>
      </c>
      <c r="G140" s="2" t="s">
        <v>133</v>
      </c>
      <c r="H140" s="2"/>
      <c r="I140" s="2"/>
      <c r="J140" s="2" t="s">
        <v>409</v>
      </c>
      <c r="K140" s="2" t="s">
        <v>778</v>
      </c>
      <c r="L140" s="2">
        <v>6.7229999999999999</v>
      </c>
      <c r="M140" s="2" t="s">
        <v>438</v>
      </c>
      <c r="N140" s="2" t="s">
        <v>457</v>
      </c>
      <c r="O140" s="2">
        <v>1</v>
      </c>
      <c r="P140" s="2" t="s">
        <v>458</v>
      </c>
      <c r="Q140" s="2" t="s">
        <v>459</v>
      </c>
      <c r="R140" s="2">
        <v>7</v>
      </c>
      <c r="S140" s="2"/>
      <c r="T140" s="9"/>
      <c r="U140" s="245"/>
      <c r="V140" s="1"/>
      <c r="W140" s="1"/>
      <c r="X140" s="3"/>
    </row>
    <row r="141" spans="1:24" s="236" customFormat="1" ht="116.25" customHeight="1" x14ac:dyDescent="0.25">
      <c r="A141" s="6" t="s">
        <v>770</v>
      </c>
      <c r="B141" s="17" t="s">
        <v>771</v>
      </c>
      <c r="C141" s="2" t="s">
        <v>377</v>
      </c>
      <c r="D141" s="2" t="s">
        <v>384</v>
      </c>
      <c r="E141" s="2" t="s">
        <v>379</v>
      </c>
      <c r="F141" s="2" t="s">
        <v>430</v>
      </c>
      <c r="G141" s="2" t="s">
        <v>133</v>
      </c>
      <c r="H141" s="1"/>
      <c r="I141" s="1"/>
      <c r="J141" s="2" t="s">
        <v>409</v>
      </c>
      <c r="K141" s="2" t="s">
        <v>778</v>
      </c>
      <c r="L141" s="16">
        <v>6</v>
      </c>
      <c r="M141" s="2" t="s">
        <v>438</v>
      </c>
      <c r="N141" s="2" t="s">
        <v>457</v>
      </c>
      <c r="O141" s="1">
        <v>1</v>
      </c>
      <c r="P141" s="1"/>
      <c r="Q141" s="1"/>
      <c r="R141" s="1"/>
      <c r="S141" s="1"/>
      <c r="T141" s="4"/>
      <c r="U141" s="1"/>
      <c r="V141" s="1"/>
      <c r="W141" s="1"/>
      <c r="X141" s="3"/>
    </row>
    <row r="142" spans="1:24" s="8" customFormat="1" ht="81" customHeight="1" x14ac:dyDescent="0.25">
      <c r="A142" s="102" t="s">
        <v>90</v>
      </c>
      <c r="B142" s="106" t="s">
        <v>91</v>
      </c>
      <c r="C142" s="107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  <c r="X142" s="109"/>
    </row>
    <row r="143" spans="1:24" s="8" customFormat="1" ht="134.25" customHeight="1" x14ac:dyDescent="0.25">
      <c r="A143" s="6" t="s">
        <v>631</v>
      </c>
      <c r="B143" s="34" t="s">
        <v>503</v>
      </c>
      <c r="C143" s="35" t="s">
        <v>158</v>
      </c>
      <c r="D143" s="35" t="s">
        <v>148</v>
      </c>
      <c r="E143" s="35" t="s">
        <v>165</v>
      </c>
      <c r="F143" s="24" t="s">
        <v>504</v>
      </c>
      <c r="G143" s="24" t="s">
        <v>491</v>
      </c>
      <c r="H143" s="23" t="s">
        <v>109</v>
      </c>
      <c r="I143" s="24"/>
      <c r="J143" s="1" t="s">
        <v>531</v>
      </c>
      <c r="K143" s="2" t="s">
        <v>532</v>
      </c>
      <c r="L143" s="1">
        <v>1</v>
      </c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3"/>
    </row>
    <row r="144" spans="1:24" s="8" customFormat="1" ht="91.5" customHeight="1" x14ac:dyDescent="0.25">
      <c r="A144" s="6" t="s">
        <v>632</v>
      </c>
      <c r="B144" s="34" t="s">
        <v>505</v>
      </c>
      <c r="C144" s="35" t="s">
        <v>158</v>
      </c>
      <c r="D144" s="35" t="s">
        <v>148</v>
      </c>
      <c r="E144" s="35" t="s">
        <v>165</v>
      </c>
      <c r="F144" s="24" t="s">
        <v>506</v>
      </c>
      <c r="G144" s="24" t="s">
        <v>133</v>
      </c>
      <c r="H144" s="23" t="s">
        <v>109</v>
      </c>
      <c r="I144" s="24"/>
      <c r="J144" s="1" t="s">
        <v>533</v>
      </c>
      <c r="K144" s="2" t="s">
        <v>534</v>
      </c>
      <c r="L144" s="1">
        <v>1</v>
      </c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3"/>
    </row>
    <row r="145" spans="1:24" s="8" customFormat="1" ht="63" x14ac:dyDescent="0.25">
      <c r="A145" s="102" t="s">
        <v>93</v>
      </c>
      <c r="B145" s="106" t="s">
        <v>94</v>
      </c>
      <c r="C145" s="107"/>
      <c r="D145" s="107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107"/>
      <c r="W145" s="107"/>
      <c r="X145" s="109"/>
    </row>
    <row r="146" spans="1:24" s="8" customFormat="1" ht="141.75" x14ac:dyDescent="0.25">
      <c r="A146" s="6" t="s">
        <v>633</v>
      </c>
      <c r="B146" s="2" t="s">
        <v>559</v>
      </c>
      <c r="C146" s="2" t="s">
        <v>131</v>
      </c>
      <c r="D146" s="2" t="s">
        <v>381</v>
      </c>
      <c r="E146" s="2" t="s">
        <v>331</v>
      </c>
      <c r="F146" s="1" t="s">
        <v>560</v>
      </c>
      <c r="G146" s="1" t="s">
        <v>133</v>
      </c>
      <c r="H146" s="2" t="s">
        <v>109</v>
      </c>
      <c r="I146" s="2"/>
      <c r="J146" s="2" t="s">
        <v>411</v>
      </c>
      <c r="K146" s="2" t="s">
        <v>563</v>
      </c>
      <c r="L146" s="2">
        <v>3</v>
      </c>
      <c r="M146" s="2"/>
      <c r="N146" s="2"/>
      <c r="O146" s="2"/>
      <c r="P146" s="1"/>
      <c r="Q146" s="1"/>
      <c r="R146" s="1"/>
      <c r="S146" s="1"/>
      <c r="T146" s="1"/>
      <c r="U146" s="1"/>
      <c r="V146" s="1"/>
      <c r="W146" s="1"/>
      <c r="X146" s="3"/>
    </row>
    <row r="147" spans="1:24" s="8" customFormat="1" ht="115.5" customHeight="1" x14ac:dyDescent="0.25">
      <c r="A147" s="6" t="s">
        <v>634</v>
      </c>
      <c r="B147" s="2" t="s">
        <v>544</v>
      </c>
      <c r="C147" s="2" t="s">
        <v>460</v>
      </c>
      <c r="D147" s="2" t="s">
        <v>381</v>
      </c>
      <c r="E147" s="2" t="s">
        <v>332</v>
      </c>
      <c r="F147" s="2" t="s">
        <v>382</v>
      </c>
      <c r="G147" s="2" t="s">
        <v>133</v>
      </c>
      <c r="H147" s="2" t="s">
        <v>109</v>
      </c>
      <c r="I147" s="1"/>
      <c r="J147" s="16" t="s">
        <v>411</v>
      </c>
      <c r="K147" s="2" t="s">
        <v>412</v>
      </c>
      <c r="L147" s="1">
        <v>1</v>
      </c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3"/>
    </row>
    <row r="148" spans="1:24" s="8" customFormat="1" ht="107.25" customHeight="1" x14ac:dyDescent="0.25">
      <c r="A148" s="6" t="s">
        <v>635</v>
      </c>
      <c r="B148" s="34" t="s">
        <v>508</v>
      </c>
      <c r="C148" s="35" t="s">
        <v>158</v>
      </c>
      <c r="D148" s="35" t="s">
        <v>148</v>
      </c>
      <c r="E148" s="35" t="s">
        <v>165</v>
      </c>
      <c r="F148" s="24" t="s">
        <v>288</v>
      </c>
      <c r="G148" s="24" t="s">
        <v>491</v>
      </c>
      <c r="H148" s="23" t="s">
        <v>109</v>
      </c>
      <c r="I148" s="24"/>
      <c r="J148" s="1" t="s">
        <v>411</v>
      </c>
      <c r="K148" s="2" t="s">
        <v>412</v>
      </c>
      <c r="L148" s="1">
        <v>8</v>
      </c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3"/>
    </row>
    <row r="149" spans="1:24" s="8" customFormat="1" ht="84.75" customHeight="1" x14ac:dyDescent="0.25">
      <c r="A149" s="102" t="s">
        <v>96</v>
      </c>
      <c r="B149" s="106" t="s">
        <v>97</v>
      </c>
      <c r="C149" s="107"/>
      <c r="D149" s="107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107"/>
      <c r="W149" s="107"/>
      <c r="X149" s="109"/>
    </row>
    <row r="150" spans="1:24" s="8" customFormat="1" ht="29.25" customHeight="1" x14ac:dyDescent="0.25">
      <c r="A150" s="6" t="s">
        <v>98</v>
      </c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3"/>
    </row>
    <row r="151" spans="1:24" s="8" customFormat="1" ht="26.25" customHeight="1" x14ac:dyDescent="0.25">
      <c r="A151" s="6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3"/>
    </row>
    <row r="152" spans="1:24" s="8" customFormat="1" ht="78.75" x14ac:dyDescent="0.25">
      <c r="A152" s="102" t="s">
        <v>99</v>
      </c>
      <c r="B152" s="106" t="s">
        <v>100</v>
      </c>
      <c r="C152" s="107"/>
      <c r="D152" s="107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107"/>
      <c r="W152" s="107"/>
      <c r="X152" s="109"/>
    </row>
    <row r="153" spans="1:24" s="8" customFormat="1" ht="157.5" x14ac:dyDescent="0.25">
      <c r="A153" s="6" t="s">
        <v>636</v>
      </c>
      <c r="B153" s="2" t="s">
        <v>823</v>
      </c>
      <c r="C153" s="2" t="s">
        <v>131</v>
      </c>
      <c r="D153" s="2" t="s">
        <v>148</v>
      </c>
      <c r="E153" s="2" t="s">
        <v>331</v>
      </c>
      <c r="F153" s="1" t="s">
        <v>275</v>
      </c>
      <c r="G153" s="1" t="s">
        <v>133</v>
      </c>
      <c r="H153" s="2" t="s">
        <v>109</v>
      </c>
      <c r="I153" s="2"/>
      <c r="J153" s="2" t="s">
        <v>413</v>
      </c>
      <c r="K153" s="2" t="s">
        <v>828</v>
      </c>
      <c r="L153" s="246">
        <v>0.98699999999999999</v>
      </c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s="8" customFormat="1" ht="93.75" customHeight="1" x14ac:dyDescent="0.25">
      <c r="A154" s="6" t="s">
        <v>637</v>
      </c>
      <c r="B154" s="5" t="s">
        <v>824</v>
      </c>
      <c r="C154" s="2" t="s">
        <v>460</v>
      </c>
      <c r="D154" s="2" t="s">
        <v>381</v>
      </c>
      <c r="E154" s="2" t="s">
        <v>332</v>
      </c>
      <c r="F154" s="2" t="s">
        <v>545</v>
      </c>
      <c r="G154" s="2" t="s">
        <v>133</v>
      </c>
      <c r="H154" s="2" t="s">
        <v>109</v>
      </c>
      <c r="I154" s="1"/>
      <c r="J154" s="1" t="s">
        <v>413</v>
      </c>
      <c r="K154" s="2" t="s">
        <v>414</v>
      </c>
      <c r="L154" s="191">
        <v>0.315</v>
      </c>
      <c r="M154" s="1" t="s">
        <v>535</v>
      </c>
      <c r="N154" s="2" t="s">
        <v>536</v>
      </c>
      <c r="O154" s="1" t="s">
        <v>829</v>
      </c>
      <c r="P154" s="1"/>
      <c r="Q154" s="1"/>
      <c r="R154" s="1"/>
      <c r="S154" s="1"/>
      <c r="T154" s="1"/>
      <c r="U154" s="1"/>
      <c r="V154" s="1"/>
      <c r="W154" s="1"/>
      <c r="X154" s="1"/>
    </row>
    <row r="155" spans="1:24" s="8" customFormat="1" ht="157.5" x14ac:dyDescent="0.25">
      <c r="A155" s="6" t="s">
        <v>638</v>
      </c>
      <c r="B155" s="46" t="s">
        <v>825</v>
      </c>
      <c r="C155" s="35" t="s">
        <v>158</v>
      </c>
      <c r="D155" s="35" t="s">
        <v>148</v>
      </c>
      <c r="E155" s="35" t="s">
        <v>165</v>
      </c>
      <c r="F155" s="24" t="s">
        <v>275</v>
      </c>
      <c r="G155" s="24" t="s">
        <v>133</v>
      </c>
      <c r="H155" s="23" t="s">
        <v>109</v>
      </c>
      <c r="I155" s="24"/>
      <c r="J155" s="1" t="s">
        <v>535</v>
      </c>
      <c r="K155" s="2" t="s">
        <v>830</v>
      </c>
      <c r="L155" s="247">
        <v>2.0499999999999998</v>
      </c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s="8" customFormat="1" ht="94.5" x14ac:dyDescent="0.25">
      <c r="A156" s="6" t="s">
        <v>639</v>
      </c>
      <c r="B156" s="17" t="s">
        <v>878</v>
      </c>
      <c r="C156" s="2" t="s">
        <v>391</v>
      </c>
      <c r="D156" s="2" t="s">
        <v>381</v>
      </c>
      <c r="E156" s="2" t="s">
        <v>389</v>
      </c>
      <c r="F156" s="1" t="s">
        <v>275</v>
      </c>
      <c r="G156" s="1" t="s">
        <v>133</v>
      </c>
      <c r="H156" s="1" t="s">
        <v>109</v>
      </c>
      <c r="I156" s="1"/>
      <c r="J156" s="1" t="s">
        <v>413</v>
      </c>
      <c r="K156" s="2" t="s">
        <v>831</v>
      </c>
      <c r="L156" s="191">
        <v>0.64100000000000001</v>
      </c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s="8" customFormat="1" ht="78.75" x14ac:dyDescent="0.25">
      <c r="A157" s="6" t="s">
        <v>640</v>
      </c>
      <c r="B157" s="2" t="s">
        <v>737</v>
      </c>
      <c r="C157" s="2" t="s">
        <v>377</v>
      </c>
      <c r="D157" s="2" t="s">
        <v>381</v>
      </c>
      <c r="E157" s="2" t="s">
        <v>379</v>
      </c>
      <c r="F157" s="1" t="s">
        <v>275</v>
      </c>
      <c r="G157" s="1" t="s">
        <v>133</v>
      </c>
      <c r="H157" s="1" t="s">
        <v>109</v>
      </c>
      <c r="I157" s="1"/>
      <c r="J157" s="1" t="s">
        <v>413</v>
      </c>
      <c r="K157" s="2" t="s">
        <v>831</v>
      </c>
      <c r="L157" s="248">
        <v>1.2849999999999999</v>
      </c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s="8" customFormat="1" ht="94.5" x14ac:dyDescent="0.25">
      <c r="A158" s="6" t="s">
        <v>832</v>
      </c>
      <c r="B158" s="229" t="s">
        <v>827</v>
      </c>
      <c r="C158" s="2" t="s">
        <v>421</v>
      </c>
      <c r="D158" s="2" t="s">
        <v>381</v>
      </c>
      <c r="E158" s="2" t="s">
        <v>153</v>
      </c>
      <c r="F158" s="1" t="s">
        <v>275</v>
      </c>
      <c r="G158" s="1" t="s">
        <v>133</v>
      </c>
      <c r="H158" s="1"/>
      <c r="I158" s="1"/>
      <c r="J158" s="1" t="s">
        <v>413</v>
      </c>
      <c r="K158" s="2" t="s">
        <v>831</v>
      </c>
      <c r="L158" s="249">
        <v>0.81</v>
      </c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s="8" customFormat="1" ht="63" x14ac:dyDescent="0.25">
      <c r="A159" s="102" t="s">
        <v>102</v>
      </c>
      <c r="B159" s="106" t="s">
        <v>103</v>
      </c>
      <c r="C159" s="107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9"/>
    </row>
    <row r="160" spans="1:24" s="7" customFormat="1" ht="69" customHeight="1" x14ac:dyDescent="0.25">
      <c r="A160" s="6" t="s">
        <v>104</v>
      </c>
      <c r="B160" s="34" t="s">
        <v>509</v>
      </c>
      <c r="C160" s="35" t="s">
        <v>158</v>
      </c>
      <c r="D160" s="35" t="s">
        <v>148</v>
      </c>
      <c r="E160" s="35" t="s">
        <v>165</v>
      </c>
      <c r="F160" s="24" t="s">
        <v>280</v>
      </c>
      <c r="G160" s="24" t="s">
        <v>491</v>
      </c>
      <c r="H160" s="23" t="s">
        <v>109</v>
      </c>
      <c r="I160" s="24"/>
      <c r="J160" s="1" t="s">
        <v>537</v>
      </c>
      <c r="K160" s="2" t="s">
        <v>538</v>
      </c>
      <c r="L160" s="250">
        <v>8</v>
      </c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3"/>
    </row>
    <row r="161" spans="1:24" s="7" customFormat="1" ht="63" x14ac:dyDescent="0.25">
      <c r="A161" s="102" t="s">
        <v>105</v>
      </c>
      <c r="B161" s="106" t="s">
        <v>106</v>
      </c>
      <c r="C161" s="107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9"/>
    </row>
    <row r="162" spans="1:24" s="7" customFormat="1" ht="110.25" customHeight="1" thickBot="1" x14ac:dyDescent="0.3">
      <c r="A162" s="53" t="s">
        <v>107</v>
      </c>
      <c r="B162" s="54" t="s">
        <v>510</v>
      </c>
      <c r="C162" s="83" t="s">
        <v>158</v>
      </c>
      <c r="D162" s="84" t="s">
        <v>384</v>
      </c>
      <c r="E162" s="84" t="s">
        <v>165</v>
      </c>
      <c r="F162" s="251" t="s">
        <v>281</v>
      </c>
      <c r="G162" s="251" t="s">
        <v>491</v>
      </c>
      <c r="H162" s="252" t="s">
        <v>109</v>
      </c>
      <c r="I162" s="251"/>
      <c r="J162" s="89" t="s">
        <v>539</v>
      </c>
      <c r="K162" s="30" t="s">
        <v>540</v>
      </c>
      <c r="L162" s="89">
        <v>1</v>
      </c>
      <c r="M162" s="89" t="s">
        <v>440</v>
      </c>
      <c r="N162" s="30" t="s">
        <v>541</v>
      </c>
      <c r="O162" s="89">
        <v>3</v>
      </c>
      <c r="P162" s="89"/>
      <c r="Q162" s="89"/>
      <c r="R162" s="89"/>
      <c r="S162" s="89"/>
      <c r="T162" s="89"/>
      <c r="U162" s="89"/>
      <c r="V162" s="89"/>
      <c r="W162" s="89"/>
      <c r="X162" s="90"/>
    </row>
    <row r="163" spans="1:24" x14ac:dyDescent="0.25">
      <c r="J163" s="195"/>
      <c r="K163" s="195"/>
      <c r="L163" s="195"/>
    </row>
    <row r="164" spans="1:24" x14ac:dyDescent="0.25">
      <c r="J164" s="195"/>
      <c r="K164" s="195"/>
      <c r="L164" s="195"/>
    </row>
    <row r="165" spans="1:24" x14ac:dyDescent="0.25">
      <c r="J165" s="195"/>
      <c r="K165" s="195"/>
      <c r="L165" s="195"/>
    </row>
    <row r="166" spans="1:24" x14ac:dyDescent="0.25">
      <c r="J166" s="195"/>
      <c r="K166" s="195"/>
      <c r="L166" s="195"/>
    </row>
    <row r="167" spans="1:24" x14ac:dyDescent="0.25">
      <c r="J167" s="195"/>
      <c r="K167" s="195"/>
      <c r="L167" s="195"/>
    </row>
    <row r="168" spans="1:24" x14ac:dyDescent="0.25">
      <c r="J168" s="195"/>
      <c r="K168" s="195"/>
      <c r="L168" s="195"/>
    </row>
    <row r="169" spans="1:24" x14ac:dyDescent="0.25">
      <c r="J169" s="195"/>
      <c r="K169" s="195"/>
      <c r="L169" s="195"/>
    </row>
    <row r="170" spans="1:24" x14ac:dyDescent="0.25">
      <c r="J170" s="195"/>
      <c r="K170" s="195"/>
      <c r="L170" s="195"/>
    </row>
    <row r="171" spans="1:24" x14ac:dyDescent="0.25">
      <c r="J171" s="195"/>
      <c r="K171" s="195"/>
      <c r="L171" s="195"/>
    </row>
    <row r="172" spans="1:24" x14ac:dyDescent="0.25">
      <c r="J172" s="195"/>
      <c r="K172" s="195"/>
      <c r="L172" s="195"/>
    </row>
    <row r="173" spans="1:24" x14ac:dyDescent="0.25">
      <c r="J173" s="195"/>
      <c r="K173" s="195"/>
      <c r="L173" s="195"/>
    </row>
    <row r="174" spans="1:24" x14ac:dyDescent="0.25">
      <c r="J174" s="195"/>
      <c r="K174" s="195"/>
      <c r="L174" s="195"/>
    </row>
    <row r="175" spans="1:24" x14ac:dyDescent="0.25">
      <c r="J175" s="195"/>
      <c r="K175" s="195"/>
      <c r="L175" s="195"/>
    </row>
    <row r="176" spans="1:24" x14ac:dyDescent="0.25">
      <c r="J176" s="195"/>
      <c r="K176" s="195"/>
      <c r="L176" s="195"/>
    </row>
    <row r="177" spans="10:12" x14ac:dyDescent="0.25">
      <c r="J177" s="195"/>
      <c r="K177" s="195"/>
      <c r="L177" s="195"/>
    </row>
    <row r="178" spans="10:12" x14ac:dyDescent="0.25">
      <c r="J178" s="195"/>
      <c r="K178" s="195"/>
      <c r="L178" s="195"/>
    </row>
    <row r="179" spans="10:12" x14ac:dyDescent="0.25">
      <c r="J179" s="195"/>
      <c r="K179" s="195"/>
      <c r="L179" s="195"/>
    </row>
    <row r="180" spans="10:12" x14ac:dyDescent="0.25">
      <c r="J180" s="195"/>
      <c r="K180" s="195"/>
      <c r="L180" s="195"/>
    </row>
    <row r="181" spans="10:12" x14ac:dyDescent="0.25">
      <c r="J181" s="195"/>
      <c r="K181" s="195"/>
      <c r="L181" s="195"/>
    </row>
    <row r="182" spans="10:12" x14ac:dyDescent="0.25">
      <c r="J182" s="195"/>
      <c r="K182" s="195"/>
      <c r="L182" s="195"/>
    </row>
    <row r="183" spans="10:12" x14ac:dyDescent="0.25">
      <c r="J183" s="195"/>
      <c r="K183" s="195"/>
      <c r="L183" s="195"/>
    </row>
    <row r="184" spans="10:12" x14ac:dyDescent="0.25">
      <c r="J184" s="195"/>
      <c r="K184" s="195"/>
      <c r="L184" s="195"/>
    </row>
    <row r="185" spans="10:12" x14ac:dyDescent="0.25">
      <c r="J185" s="195"/>
      <c r="K185" s="195"/>
      <c r="L185" s="195"/>
    </row>
    <row r="186" spans="10:12" x14ac:dyDescent="0.25">
      <c r="J186" s="195"/>
      <c r="K186" s="195"/>
      <c r="L186" s="195"/>
    </row>
    <row r="187" spans="10:12" x14ac:dyDescent="0.25">
      <c r="J187" s="195"/>
      <c r="K187" s="195"/>
      <c r="L187" s="195"/>
    </row>
    <row r="188" spans="10:12" x14ac:dyDescent="0.25">
      <c r="J188" s="195"/>
      <c r="K188" s="195"/>
      <c r="L188" s="195"/>
    </row>
    <row r="189" spans="10:12" x14ac:dyDescent="0.25">
      <c r="J189" s="195"/>
      <c r="K189" s="195"/>
      <c r="L189" s="195"/>
    </row>
    <row r="190" spans="10:12" x14ac:dyDescent="0.25">
      <c r="J190" s="195"/>
      <c r="K190" s="195"/>
      <c r="L190" s="195"/>
    </row>
    <row r="191" spans="10:12" x14ac:dyDescent="0.25">
      <c r="J191" s="195"/>
      <c r="K191" s="195"/>
      <c r="L191" s="195"/>
    </row>
    <row r="192" spans="10:12" x14ac:dyDescent="0.25">
      <c r="J192" s="195"/>
      <c r="K192" s="195"/>
      <c r="L192" s="195"/>
    </row>
    <row r="193" spans="10:12" x14ac:dyDescent="0.25">
      <c r="J193" s="195"/>
      <c r="K193" s="195"/>
      <c r="L193" s="195"/>
    </row>
    <row r="194" spans="10:12" x14ac:dyDescent="0.25">
      <c r="J194" s="195"/>
      <c r="K194" s="195"/>
      <c r="L194" s="195"/>
    </row>
    <row r="195" spans="10:12" x14ac:dyDescent="0.25">
      <c r="J195" s="195"/>
      <c r="K195" s="195"/>
      <c r="L195" s="195"/>
    </row>
    <row r="196" spans="10:12" x14ac:dyDescent="0.25">
      <c r="J196" s="195"/>
      <c r="K196" s="195"/>
      <c r="L196" s="195"/>
    </row>
    <row r="197" spans="10:12" x14ac:dyDescent="0.25">
      <c r="J197" s="195"/>
      <c r="K197" s="195"/>
      <c r="L197" s="195"/>
    </row>
    <row r="198" spans="10:12" x14ac:dyDescent="0.25">
      <c r="J198" s="195"/>
      <c r="K198" s="195"/>
      <c r="L198" s="195"/>
    </row>
    <row r="199" spans="10:12" x14ac:dyDescent="0.25">
      <c r="J199" s="195"/>
      <c r="K199" s="195"/>
      <c r="L199" s="195"/>
    </row>
    <row r="200" spans="10:12" x14ac:dyDescent="0.25">
      <c r="J200" s="195"/>
      <c r="K200" s="195"/>
      <c r="L200" s="195"/>
    </row>
    <row r="201" spans="10:12" x14ac:dyDescent="0.25">
      <c r="J201" s="195"/>
      <c r="K201" s="195"/>
      <c r="L201" s="195"/>
    </row>
    <row r="202" spans="10:12" x14ac:dyDescent="0.25">
      <c r="J202" s="195"/>
      <c r="K202" s="195"/>
      <c r="L202" s="195"/>
    </row>
    <row r="203" spans="10:12" x14ac:dyDescent="0.25">
      <c r="J203" s="195"/>
      <c r="K203" s="195"/>
      <c r="L203" s="195"/>
    </row>
    <row r="204" spans="10:12" x14ac:dyDescent="0.25">
      <c r="J204" s="195"/>
      <c r="K204" s="195"/>
      <c r="L204" s="195"/>
    </row>
    <row r="205" spans="10:12" x14ac:dyDescent="0.25">
      <c r="J205" s="195"/>
      <c r="K205" s="195"/>
      <c r="L205" s="195"/>
    </row>
    <row r="206" spans="10:12" x14ac:dyDescent="0.25">
      <c r="J206" s="195"/>
      <c r="K206" s="195"/>
      <c r="L206" s="195"/>
    </row>
    <row r="207" spans="10:12" x14ac:dyDescent="0.25">
      <c r="J207" s="195"/>
      <c r="K207" s="195"/>
      <c r="L207" s="195"/>
    </row>
    <row r="208" spans="10:12" x14ac:dyDescent="0.25">
      <c r="J208" s="195"/>
      <c r="K208" s="195"/>
      <c r="L208" s="195"/>
    </row>
    <row r="209" spans="10:12" x14ac:dyDescent="0.25">
      <c r="J209" s="195"/>
      <c r="K209" s="195"/>
      <c r="L209" s="195"/>
    </row>
    <row r="210" spans="10:12" x14ac:dyDescent="0.25">
      <c r="J210" s="195"/>
      <c r="K210" s="195"/>
      <c r="L210" s="195"/>
    </row>
    <row r="211" spans="10:12" x14ac:dyDescent="0.25">
      <c r="J211" s="195"/>
      <c r="K211" s="195"/>
      <c r="L211" s="195"/>
    </row>
    <row r="212" spans="10:12" x14ac:dyDescent="0.25">
      <c r="J212" s="195"/>
      <c r="K212" s="195"/>
      <c r="L212" s="195"/>
    </row>
    <row r="213" spans="10:12" x14ac:dyDescent="0.25">
      <c r="J213" s="195"/>
      <c r="K213" s="195"/>
      <c r="L213" s="195"/>
    </row>
    <row r="214" spans="10:12" x14ac:dyDescent="0.25">
      <c r="J214" s="195"/>
      <c r="K214" s="195"/>
      <c r="L214" s="195"/>
    </row>
    <row r="215" spans="10:12" x14ac:dyDescent="0.25">
      <c r="J215" s="195"/>
      <c r="K215" s="195"/>
      <c r="L215" s="195"/>
    </row>
    <row r="216" spans="10:12" x14ac:dyDescent="0.25">
      <c r="J216" s="195"/>
      <c r="K216" s="195"/>
      <c r="L216" s="195"/>
    </row>
    <row r="217" spans="10:12" x14ac:dyDescent="0.25">
      <c r="J217" s="195"/>
      <c r="K217" s="195"/>
      <c r="L217" s="195"/>
    </row>
    <row r="218" spans="10:12" x14ac:dyDescent="0.25">
      <c r="J218" s="195"/>
      <c r="K218" s="195"/>
      <c r="L218" s="195"/>
    </row>
    <row r="219" spans="10:12" x14ac:dyDescent="0.25">
      <c r="J219" s="195"/>
      <c r="K219" s="195"/>
      <c r="L219" s="195"/>
    </row>
    <row r="220" spans="10:12" x14ac:dyDescent="0.25">
      <c r="J220" s="195"/>
      <c r="K220" s="195"/>
      <c r="L220" s="195"/>
    </row>
    <row r="221" spans="10:12" x14ac:dyDescent="0.25">
      <c r="J221" s="195"/>
      <c r="K221" s="195"/>
      <c r="L221" s="195"/>
    </row>
    <row r="222" spans="10:12" x14ac:dyDescent="0.25">
      <c r="J222" s="195"/>
      <c r="K222" s="195"/>
      <c r="L222" s="195"/>
    </row>
    <row r="223" spans="10:12" x14ac:dyDescent="0.25">
      <c r="J223" s="195"/>
      <c r="K223" s="195"/>
      <c r="L223" s="195"/>
    </row>
    <row r="224" spans="10:12" x14ac:dyDescent="0.25">
      <c r="J224" s="195"/>
      <c r="K224" s="195"/>
      <c r="L224" s="195"/>
    </row>
    <row r="225" spans="10:12" x14ac:dyDescent="0.25">
      <c r="J225" s="195"/>
      <c r="K225" s="195"/>
      <c r="L225" s="195"/>
    </row>
    <row r="226" spans="10:12" x14ac:dyDescent="0.25">
      <c r="J226" s="195"/>
      <c r="K226" s="195"/>
      <c r="L226" s="195"/>
    </row>
    <row r="227" spans="10:12" x14ac:dyDescent="0.25">
      <c r="J227" s="195"/>
      <c r="K227" s="195"/>
      <c r="L227" s="195"/>
    </row>
    <row r="228" spans="10:12" x14ac:dyDescent="0.25">
      <c r="J228" s="195"/>
      <c r="K228" s="195"/>
      <c r="L228" s="195"/>
    </row>
    <row r="229" spans="10:12" x14ac:dyDescent="0.25">
      <c r="J229" s="195"/>
      <c r="K229" s="195"/>
      <c r="L229" s="195"/>
    </row>
    <row r="230" spans="10:12" x14ac:dyDescent="0.25">
      <c r="J230" s="195"/>
      <c r="K230" s="195"/>
      <c r="L230" s="195"/>
    </row>
    <row r="231" spans="10:12" x14ac:dyDescent="0.25">
      <c r="J231" s="195"/>
      <c r="K231" s="195"/>
      <c r="L231" s="195"/>
    </row>
    <row r="232" spans="10:12" x14ac:dyDescent="0.25">
      <c r="J232" s="195"/>
      <c r="K232" s="195"/>
      <c r="L232" s="195"/>
    </row>
    <row r="233" spans="10:12" x14ac:dyDescent="0.25">
      <c r="J233" s="195"/>
      <c r="K233" s="195"/>
      <c r="L233" s="195"/>
    </row>
    <row r="234" spans="10:12" x14ac:dyDescent="0.25">
      <c r="J234" s="195"/>
      <c r="K234" s="195"/>
      <c r="L234" s="195"/>
    </row>
    <row r="235" spans="10:12" x14ac:dyDescent="0.25">
      <c r="J235" s="195"/>
      <c r="K235" s="195"/>
      <c r="L235" s="195"/>
    </row>
    <row r="236" spans="10:12" x14ac:dyDescent="0.25">
      <c r="J236" s="195"/>
      <c r="K236" s="195"/>
      <c r="L236" s="195"/>
    </row>
    <row r="237" spans="10:12" x14ac:dyDescent="0.25">
      <c r="J237" s="195"/>
      <c r="K237" s="195"/>
      <c r="L237" s="195"/>
    </row>
    <row r="238" spans="10:12" x14ac:dyDescent="0.25">
      <c r="J238" s="195"/>
      <c r="K238" s="195"/>
      <c r="L238" s="195"/>
    </row>
    <row r="239" spans="10:12" x14ac:dyDescent="0.25">
      <c r="J239" s="195"/>
      <c r="K239" s="195"/>
      <c r="L239" s="195"/>
    </row>
    <row r="240" spans="10:12" x14ac:dyDescent="0.25">
      <c r="J240" s="195"/>
      <c r="K240" s="195"/>
      <c r="L240" s="195"/>
    </row>
    <row r="241" spans="10:12" x14ac:dyDescent="0.25">
      <c r="J241" s="195"/>
      <c r="K241" s="195"/>
      <c r="L241" s="195"/>
    </row>
    <row r="242" spans="10:12" x14ac:dyDescent="0.25">
      <c r="J242" s="195"/>
      <c r="K242" s="195"/>
      <c r="L242" s="195"/>
    </row>
    <row r="243" spans="10:12" x14ac:dyDescent="0.25">
      <c r="J243" s="195"/>
      <c r="K243" s="195"/>
      <c r="L243" s="195"/>
    </row>
    <row r="244" spans="10:12" x14ac:dyDescent="0.25">
      <c r="J244" s="195"/>
      <c r="K244" s="195"/>
      <c r="L244" s="195"/>
    </row>
    <row r="245" spans="10:12" x14ac:dyDescent="0.25">
      <c r="J245" s="195"/>
      <c r="K245" s="195"/>
      <c r="L245" s="195"/>
    </row>
    <row r="246" spans="10:12" x14ac:dyDescent="0.25">
      <c r="J246" s="195"/>
      <c r="K246" s="195"/>
      <c r="L246" s="195"/>
    </row>
    <row r="247" spans="10:12" x14ac:dyDescent="0.25">
      <c r="J247" s="195"/>
      <c r="K247" s="195"/>
      <c r="L247" s="195"/>
    </row>
    <row r="248" spans="10:12" x14ac:dyDescent="0.25">
      <c r="J248" s="195"/>
      <c r="K248" s="195"/>
      <c r="L248" s="195"/>
    </row>
    <row r="249" spans="10:12" x14ac:dyDescent="0.25">
      <c r="J249" s="195"/>
      <c r="K249" s="195"/>
      <c r="L249" s="195"/>
    </row>
    <row r="250" spans="10:12" x14ac:dyDescent="0.25">
      <c r="J250" s="195"/>
      <c r="K250" s="195"/>
      <c r="L250" s="195"/>
    </row>
    <row r="251" spans="10:12" x14ac:dyDescent="0.25">
      <c r="J251" s="195"/>
      <c r="K251" s="195"/>
      <c r="L251" s="195"/>
    </row>
    <row r="252" spans="10:12" x14ac:dyDescent="0.25">
      <c r="J252" s="195"/>
      <c r="K252" s="195"/>
      <c r="L252" s="195"/>
    </row>
    <row r="253" spans="10:12" x14ac:dyDescent="0.25">
      <c r="J253" s="195"/>
      <c r="K253" s="195"/>
      <c r="L253" s="195"/>
    </row>
    <row r="254" spans="10:12" x14ac:dyDescent="0.25">
      <c r="J254" s="195"/>
      <c r="K254" s="195"/>
      <c r="L254" s="195"/>
    </row>
    <row r="255" spans="10:12" x14ac:dyDescent="0.25">
      <c r="J255" s="195"/>
      <c r="K255" s="195"/>
      <c r="L255" s="195"/>
    </row>
    <row r="256" spans="10:12" x14ac:dyDescent="0.25">
      <c r="J256" s="195"/>
      <c r="K256" s="195"/>
      <c r="L256" s="195"/>
    </row>
    <row r="257" spans="10:12" x14ac:dyDescent="0.25">
      <c r="J257" s="195"/>
      <c r="K257" s="195"/>
      <c r="L257" s="195"/>
    </row>
    <row r="258" spans="10:12" x14ac:dyDescent="0.25">
      <c r="J258" s="195"/>
      <c r="K258" s="195"/>
      <c r="L258" s="195"/>
    </row>
    <row r="259" spans="10:12" x14ac:dyDescent="0.25">
      <c r="J259" s="195"/>
      <c r="K259" s="195"/>
      <c r="L259" s="195"/>
    </row>
    <row r="260" spans="10:12" x14ac:dyDescent="0.25">
      <c r="J260" s="195"/>
      <c r="K260" s="195"/>
      <c r="L260" s="195"/>
    </row>
    <row r="261" spans="10:12" x14ac:dyDescent="0.25">
      <c r="J261" s="195"/>
      <c r="K261" s="195"/>
      <c r="L261" s="195"/>
    </row>
    <row r="262" spans="10:12" x14ac:dyDescent="0.25">
      <c r="J262" s="195"/>
      <c r="K262" s="195"/>
      <c r="L262" s="195"/>
    </row>
    <row r="263" spans="10:12" x14ac:dyDescent="0.25">
      <c r="J263" s="195"/>
      <c r="K263" s="195"/>
      <c r="L263" s="195"/>
    </row>
    <row r="264" spans="10:12" x14ac:dyDescent="0.25">
      <c r="J264" s="195"/>
      <c r="K264" s="195"/>
      <c r="L264" s="195"/>
    </row>
    <row r="265" spans="10:12" x14ac:dyDescent="0.25">
      <c r="J265" s="195"/>
      <c r="K265" s="195"/>
      <c r="L265" s="195"/>
    </row>
    <row r="266" spans="10:12" x14ac:dyDescent="0.25">
      <c r="J266" s="195"/>
      <c r="K266" s="195"/>
      <c r="L266" s="195"/>
    </row>
    <row r="267" spans="10:12" x14ac:dyDescent="0.25">
      <c r="J267" s="195"/>
      <c r="K267" s="195"/>
      <c r="L267" s="195"/>
    </row>
    <row r="268" spans="10:12" x14ac:dyDescent="0.25">
      <c r="J268" s="195"/>
      <c r="K268" s="195"/>
      <c r="L268" s="195"/>
    </row>
    <row r="269" spans="10:12" x14ac:dyDescent="0.25">
      <c r="J269" s="195"/>
      <c r="K269" s="195"/>
      <c r="L269" s="195"/>
    </row>
    <row r="270" spans="10:12" x14ac:dyDescent="0.25">
      <c r="J270" s="195"/>
      <c r="K270" s="195"/>
      <c r="L270" s="195"/>
    </row>
    <row r="271" spans="10:12" x14ac:dyDescent="0.25">
      <c r="J271" s="195"/>
      <c r="K271" s="195"/>
      <c r="L271" s="195"/>
    </row>
    <row r="272" spans="10:12" x14ac:dyDescent="0.25">
      <c r="J272" s="195"/>
      <c r="K272" s="195"/>
      <c r="L272" s="195"/>
    </row>
    <row r="273" spans="10:12" x14ac:dyDescent="0.25">
      <c r="J273" s="195"/>
      <c r="K273" s="195"/>
      <c r="L273" s="195"/>
    </row>
    <row r="274" spans="10:12" x14ac:dyDescent="0.25">
      <c r="J274" s="195"/>
      <c r="K274" s="195"/>
      <c r="L274" s="195"/>
    </row>
    <row r="275" spans="10:12" x14ac:dyDescent="0.25">
      <c r="J275" s="195"/>
      <c r="K275" s="195"/>
      <c r="L275" s="195"/>
    </row>
    <row r="276" spans="10:12" x14ac:dyDescent="0.25">
      <c r="J276" s="195"/>
      <c r="K276" s="195"/>
      <c r="L276" s="195"/>
    </row>
    <row r="277" spans="10:12" x14ac:dyDescent="0.25">
      <c r="J277" s="195"/>
      <c r="K277" s="195"/>
      <c r="L277" s="195"/>
    </row>
    <row r="278" spans="10:12" x14ac:dyDescent="0.25">
      <c r="J278" s="195"/>
      <c r="K278" s="195"/>
      <c r="L278" s="195"/>
    </row>
    <row r="279" spans="10:12" x14ac:dyDescent="0.25">
      <c r="J279" s="195"/>
      <c r="K279" s="195"/>
      <c r="L279" s="195"/>
    </row>
    <row r="280" spans="10:12" x14ac:dyDescent="0.25">
      <c r="J280" s="195"/>
      <c r="K280" s="195"/>
      <c r="L280" s="195"/>
    </row>
    <row r="281" spans="10:12" x14ac:dyDescent="0.25">
      <c r="J281" s="195"/>
      <c r="K281" s="195"/>
      <c r="L281" s="195"/>
    </row>
    <row r="282" spans="10:12" x14ac:dyDescent="0.25">
      <c r="J282" s="195"/>
      <c r="K282" s="195"/>
      <c r="L282" s="195"/>
    </row>
    <row r="283" spans="10:12" x14ac:dyDescent="0.25">
      <c r="J283" s="195"/>
      <c r="K283" s="195"/>
      <c r="L283" s="195"/>
    </row>
    <row r="284" spans="10:12" x14ac:dyDescent="0.25">
      <c r="J284" s="195"/>
      <c r="K284" s="195"/>
      <c r="L284" s="195"/>
    </row>
    <row r="285" spans="10:12" x14ac:dyDescent="0.25">
      <c r="J285" s="195"/>
      <c r="K285" s="195"/>
      <c r="L285" s="195"/>
    </row>
    <row r="286" spans="10:12" x14ac:dyDescent="0.25">
      <c r="J286" s="195"/>
      <c r="K286" s="195"/>
      <c r="L286" s="195"/>
    </row>
    <row r="287" spans="10:12" x14ac:dyDescent="0.25">
      <c r="J287" s="195"/>
      <c r="K287" s="195"/>
      <c r="L287" s="195"/>
    </row>
    <row r="288" spans="10:12" x14ac:dyDescent="0.25">
      <c r="J288" s="195"/>
      <c r="K288" s="195"/>
      <c r="L288" s="195"/>
    </row>
    <row r="289" spans="10:12" x14ac:dyDescent="0.25">
      <c r="J289" s="195"/>
      <c r="K289" s="195"/>
      <c r="L289" s="195"/>
    </row>
    <row r="290" spans="10:12" x14ac:dyDescent="0.25">
      <c r="J290" s="195"/>
      <c r="K290" s="195"/>
      <c r="L290" s="195"/>
    </row>
    <row r="291" spans="10:12" x14ac:dyDescent="0.25">
      <c r="J291" s="195"/>
      <c r="K291" s="195"/>
      <c r="L291" s="195"/>
    </row>
    <row r="292" spans="10:12" x14ac:dyDescent="0.25">
      <c r="J292" s="195"/>
      <c r="K292" s="195"/>
      <c r="L292" s="195"/>
    </row>
    <row r="293" spans="10:12" x14ac:dyDescent="0.25">
      <c r="J293" s="195"/>
      <c r="K293" s="195"/>
      <c r="L293" s="195"/>
    </row>
    <row r="294" spans="10:12" x14ac:dyDescent="0.25">
      <c r="J294" s="195"/>
      <c r="K294" s="195"/>
      <c r="L294" s="195"/>
    </row>
    <row r="295" spans="10:12" x14ac:dyDescent="0.25">
      <c r="J295" s="195"/>
      <c r="K295" s="195"/>
      <c r="L295" s="195"/>
    </row>
    <row r="296" spans="10:12" x14ac:dyDescent="0.25">
      <c r="J296" s="195"/>
      <c r="K296" s="195"/>
      <c r="L296" s="195"/>
    </row>
    <row r="297" spans="10:12" x14ac:dyDescent="0.25">
      <c r="J297" s="195"/>
      <c r="K297" s="195"/>
      <c r="L297" s="195"/>
    </row>
    <row r="298" spans="10:12" x14ac:dyDescent="0.25">
      <c r="J298" s="195"/>
      <c r="K298" s="195"/>
      <c r="L298" s="195"/>
    </row>
    <row r="299" spans="10:12" x14ac:dyDescent="0.25">
      <c r="J299" s="195"/>
      <c r="K299" s="195"/>
      <c r="L299" s="195"/>
    </row>
    <row r="300" spans="10:12" x14ac:dyDescent="0.25">
      <c r="J300" s="195"/>
      <c r="K300" s="195"/>
      <c r="L300" s="195"/>
    </row>
    <row r="301" spans="10:12" x14ac:dyDescent="0.25">
      <c r="J301" s="195"/>
      <c r="K301" s="195"/>
      <c r="L301" s="195"/>
    </row>
    <row r="302" spans="10:12" x14ac:dyDescent="0.25">
      <c r="J302" s="195"/>
      <c r="K302" s="195"/>
      <c r="L302" s="195"/>
    </row>
    <row r="303" spans="10:12" x14ac:dyDescent="0.25">
      <c r="J303" s="195"/>
      <c r="K303" s="195"/>
      <c r="L303" s="195"/>
    </row>
    <row r="304" spans="10:12" x14ac:dyDescent="0.25">
      <c r="J304" s="195"/>
      <c r="K304" s="195"/>
      <c r="L304" s="195"/>
    </row>
    <row r="305" spans="10:12" x14ac:dyDescent="0.25">
      <c r="J305" s="195"/>
      <c r="K305" s="195"/>
      <c r="L305" s="195"/>
    </row>
    <row r="306" spans="10:12" x14ac:dyDescent="0.25">
      <c r="J306" s="195"/>
      <c r="K306" s="195"/>
      <c r="L306" s="195"/>
    </row>
    <row r="307" spans="10:12" x14ac:dyDescent="0.25">
      <c r="J307" s="195"/>
      <c r="K307" s="195"/>
      <c r="L307" s="195"/>
    </row>
    <row r="308" spans="10:12" x14ac:dyDescent="0.25">
      <c r="J308" s="195"/>
      <c r="K308" s="195"/>
      <c r="L308" s="195"/>
    </row>
    <row r="309" spans="10:12" x14ac:dyDescent="0.25">
      <c r="J309" s="195"/>
      <c r="K309" s="195"/>
      <c r="L309" s="195"/>
    </row>
    <row r="310" spans="10:12" x14ac:dyDescent="0.25">
      <c r="J310" s="195"/>
      <c r="K310" s="195"/>
      <c r="L310" s="195"/>
    </row>
    <row r="311" spans="10:12" x14ac:dyDescent="0.25">
      <c r="J311" s="195"/>
      <c r="K311" s="195"/>
      <c r="L311" s="195"/>
    </row>
    <row r="312" spans="10:12" x14ac:dyDescent="0.25">
      <c r="J312" s="195"/>
      <c r="K312" s="195"/>
      <c r="L312" s="195"/>
    </row>
    <row r="313" spans="10:12" x14ac:dyDescent="0.25">
      <c r="J313" s="195"/>
      <c r="K313" s="195"/>
      <c r="L313" s="195"/>
    </row>
    <row r="314" spans="10:12" x14ac:dyDescent="0.25">
      <c r="J314" s="195"/>
      <c r="K314" s="195"/>
      <c r="L314" s="195"/>
    </row>
    <row r="315" spans="10:12" x14ac:dyDescent="0.25">
      <c r="J315" s="195"/>
      <c r="K315" s="195"/>
      <c r="L315" s="195"/>
    </row>
    <row r="316" spans="10:12" x14ac:dyDescent="0.25">
      <c r="J316" s="195"/>
      <c r="K316" s="195"/>
      <c r="L316" s="195"/>
    </row>
    <row r="317" spans="10:12" x14ac:dyDescent="0.25">
      <c r="J317" s="195"/>
      <c r="K317" s="195"/>
      <c r="L317" s="195"/>
    </row>
    <row r="318" spans="10:12" x14ac:dyDescent="0.25">
      <c r="J318" s="195"/>
      <c r="K318" s="195"/>
      <c r="L318" s="195"/>
    </row>
    <row r="319" spans="10:12" x14ac:dyDescent="0.25">
      <c r="J319" s="195"/>
      <c r="K319" s="195"/>
      <c r="L319" s="195"/>
    </row>
    <row r="320" spans="10:12" x14ac:dyDescent="0.25">
      <c r="J320" s="195"/>
      <c r="K320" s="195"/>
      <c r="L320" s="195"/>
    </row>
    <row r="321" spans="10:12" x14ac:dyDescent="0.25">
      <c r="J321" s="195"/>
      <c r="K321" s="195"/>
      <c r="L321" s="195"/>
    </row>
    <row r="322" spans="10:12" x14ac:dyDescent="0.25">
      <c r="J322" s="195"/>
      <c r="K322" s="195"/>
      <c r="L322" s="195"/>
    </row>
    <row r="323" spans="10:12" x14ac:dyDescent="0.25">
      <c r="J323" s="195"/>
      <c r="K323" s="195"/>
      <c r="L323" s="195"/>
    </row>
    <row r="324" spans="10:12" x14ac:dyDescent="0.25">
      <c r="J324" s="195"/>
      <c r="K324" s="195"/>
      <c r="L324" s="195"/>
    </row>
    <row r="325" spans="10:12" x14ac:dyDescent="0.25">
      <c r="J325" s="195"/>
      <c r="K325" s="195"/>
      <c r="L325" s="195"/>
    </row>
    <row r="326" spans="10:12" x14ac:dyDescent="0.25">
      <c r="J326" s="195"/>
      <c r="K326" s="195"/>
      <c r="L326" s="195"/>
    </row>
    <row r="327" spans="10:12" x14ac:dyDescent="0.25">
      <c r="J327" s="195"/>
      <c r="K327" s="195"/>
      <c r="L327" s="195"/>
    </row>
    <row r="328" spans="10:12" x14ac:dyDescent="0.25">
      <c r="J328" s="195"/>
      <c r="K328" s="195"/>
      <c r="L328" s="195"/>
    </row>
    <row r="329" spans="10:12" x14ac:dyDescent="0.25">
      <c r="J329" s="195"/>
      <c r="K329" s="195"/>
      <c r="L329" s="195"/>
    </row>
    <row r="330" spans="10:12" x14ac:dyDescent="0.25">
      <c r="J330" s="195"/>
      <c r="K330" s="195"/>
      <c r="L330" s="195"/>
    </row>
    <row r="331" spans="10:12" x14ac:dyDescent="0.25">
      <c r="J331" s="195"/>
      <c r="K331" s="195"/>
      <c r="L331" s="195"/>
    </row>
    <row r="332" spans="10:12" x14ac:dyDescent="0.25">
      <c r="J332" s="195"/>
      <c r="K332" s="195"/>
      <c r="L332" s="195"/>
    </row>
    <row r="333" spans="10:12" x14ac:dyDescent="0.25">
      <c r="J333" s="195"/>
      <c r="K333" s="195"/>
      <c r="L333" s="195"/>
    </row>
    <row r="334" spans="10:12" x14ac:dyDescent="0.25">
      <c r="J334" s="195"/>
      <c r="K334" s="195"/>
      <c r="L334" s="195"/>
    </row>
    <row r="335" spans="10:12" x14ac:dyDescent="0.25">
      <c r="J335" s="195"/>
      <c r="K335" s="195"/>
      <c r="L335" s="195"/>
    </row>
    <row r="336" spans="10:12" x14ac:dyDescent="0.25">
      <c r="J336" s="195"/>
      <c r="K336" s="195"/>
      <c r="L336" s="195"/>
    </row>
    <row r="337" spans="10:12" x14ac:dyDescent="0.25">
      <c r="J337" s="195"/>
      <c r="K337" s="195"/>
      <c r="L337" s="195"/>
    </row>
    <row r="338" spans="10:12" x14ac:dyDescent="0.25">
      <c r="J338" s="195"/>
      <c r="K338" s="195"/>
      <c r="L338" s="195"/>
    </row>
    <row r="339" spans="10:12" x14ac:dyDescent="0.25">
      <c r="J339" s="195"/>
      <c r="K339" s="195"/>
      <c r="L339" s="195"/>
    </row>
    <row r="340" spans="10:12" x14ac:dyDescent="0.25">
      <c r="J340" s="195"/>
      <c r="K340" s="195"/>
      <c r="L340" s="195"/>
    </row>
    <row r="341" spans="10:12" x14ac:dyDescent="0.25">
      <c r="J341" s="195"/>
      <c r="K341" s="195"/>
      <c r="L341" s="195"/>
    </row>
    <row r="342" spans="10:12" x14ac:dyDescent="0.25">
      <c r="J342" s="195"/>
      <c r="K342" s="195"/>
      <c r="L342" s="195"/>
    </row>
    <row r="343" spans="10:12" x14ac:dyDescent="0.25">
      <c r="J343" s="195"/>
      <c r="K343" s="195"/>
      <c r="L343" s="195"/>
    </row>
    <row r="344" spans="10:12" x14ac:dyDescent="0.25">
      <c r="J344" s="195"/>
      <c r="K344" s="195"/>
      <c r="L344" s="195"/>
    </row>
    <row r="345" spans="10:12" x14ac:dyDescent="0.25">
      <c r="J345" s="195"/>
      <c r="K345" s="195"/>
      <c r="L345" s="195"/>
    </row>
    <row r="346" spans="10:12" x14ac:dyDescent="0.25">
      <c r="J346" s="195"/>
      <c r="K346" s="195"/>
      <c r="L346" s="195"/>
    </row>
    <row r="347" spans="10:12" x14ac:dyDescent="0.25">
      <c r="J347" s="195"/>
      <c r="K347" s="195"/>
      <c r="L347" s="195"/>
    </row>
    <row r="348" spans="10:12" x14ac:dyDescent="0.25">
      <c r="J348" s="195"/>
      <c r="K348" s="195"/>
      <c r="L348" s="195"/>
    </row>
    <row r="349" spans="10:12" x14ac:dyDescent="0.25">
      <c r="J349" s="195"/>
      <c r="K349" s="195"/>
      <c r="L349" s="195"/>
    </row>
    <row r="350" spans="10:12" x14ac:dyDescent="0.25">
      <c r="J350" s="195"/>
      <c r="K350" s="195"/>
      <c r="L350" s="195"/>
    </row>
    <row r="351" spans="10:12" x14ac:dyDescent="0.25">
      <c r="J351" s="195"/>
      <c r="K351" s="195"/>
      <c r="L351" s="195"/>
    </row>
    <row r="352" spans="10:12" x14ac:dyDescent="0.25">
      <c r="J352" s="195"/>
      <c r="K352" s="195"/>
      <c r="L352" s="195"/>
    </row>
    <row r="353" spans="10:12" x14ac:dyDescent="0.25">
      <c r="J353" s="195"/>
      <c r="K353" s="195"/>
      <c r="L353" s="195"/>
    </row>
    <row r="354" spans="10:12" x14ac:dyDescent="0.25">
      <c r="J354" s="195"/>
      <c r="K354" s="195"/>
      <c r="L354" s="195"/>
    </row>
    <row r="355" spans="10:12" x14ac:dyDescent="0.25">
      <c r="J355" s="195"/>
      <c r="K355" s="195"/>
      <c r="L355" s="195"/>
    </row>
    <row r="356" spans="10:12" x14ac:dyDescent="0.25">
      <c r="J356" s="195"/>
      <c r="K356" s="195"/>
      <c r="L356" s="195"/>
    </row>
    <row r="357" spans="10:12" x14ac:dyDescent="0.25">
      <c r="J357" s="195"/>
      <c r="K357" s="195"/>
      <c r="L357" s="195"/>
    </row>
    <row r="358" spans="10:12" x14ac:dyDescent="0.25">
      <c r="J358" s="195"/>
      <c r="K358" s="195"/>
      <c r="L358" s="195"/>
    </row>
    <row r="359" spans="10:12" x14ac:dyDescent="0.25">
      <c r="J359" s="195"/>
      <c r="K359" s="195"/>
      <c r="L359" s="195"/>
    </row>
    <row r="360" spans="10:12" x14ac:dyDescent="0.25">
      <c r="J360" s="195"/>
      <c r="K360" s="195"/>
      <c r="L360" s="195"/>
    </row>
    <row r="361" spans="10:12" x14ac:dyDescent="0.25">
      <c r="J361" s="195"/>
      <c r="K361" s="195"/>
      <c r="L361" s="195"/>
    </row>
    <row r="362" spans="10:12" x14ac:dyDescent="0.25">
      <c r="J362" s="195"/>
      <c r="K362" s="195"/>
      <c r="L362" s="195"/>
    </row>
    <row r="363" spans="10:12" x14ac:dyDescent="0.25">
      <c r="J363" s="195"/>
      <c r="K363" s="195"/>
      <c r="L363" s="195"/>
    </row>
    <row r="364" spans="10:12" x14ac:dyDescent="0.25">
      <c r="J364" s="195"/>
      <c r="K364" s="195"/>
      <c r="L364" s="195"/>
    </row>
    <row r="365" spans="10:12" x14ac:dyDescent="0.25">
      <c r="J365" s="195"/>
      <c r="K365" s="195"/>
      <c r="L365" s="195"/>
    </row>
    <row r="366" spans="10:12" x14ac:dyDescent="0.25">
      <c r="J366" s="195"/>
      <c r="K366" s="195"/>
      <c r="L366" s="195"/>
    </row>
    <row r="367" spans="10:12" x14ac:dyDescent="0.25">
      <c r="J367" s="195"/>
      <c r="K367" s="195"/>
      <c r="L367" s="195"/>
    </row>
    <row r="368" spans="10:12" x14ac:dyDescent="0.25">
      <c r="J368" s="195"/>
      <c r="K368" s="195"/>
      <c r="L368" s="195"/>
    </row>
    <row r="369" spans="10:12" x14ac:dyDescent="0.25">
      <c r="J369" s="195"/>
      <c r="K369" s="195"/>
      <c r="L369" s="195"/>
    </row>
    <row r="370" spans="10:12" x14ac:dyDescent="0.25">
      <c r="J370" s="195"/>
      <c r="K370" s="195"/>
      <c r="L370" s="195"/>
    </row>
    <row r="371" spans="10:12" x14ac:dyDescent="0.25">
      <c r="J371" s="195"/>
      <c r="K371" s="195"/>
      <c r="L371" s="195"/>
    </row>
    <row r="372" spans="10:12" x14ac:dyDescent="0.25">
      <c r="J372" s="195"/>
      <c r="K372" s="195"/>
      <c r="L372" s="195"/>
    </row>
    <row r="373" spans="10:12" x14ac:dyDescent="0.25">
      <c r="J373" s="195"/>
      <c r="K373" s="195"/>
      <c r="L373" s="195"/>
    </row>
    <row r="374" spans="10:12" x14ac:dyDescent="0.25">
      <c r="J374" s="195"/>
      <c r="K374" s="195"/>
      <c r="L374" s="195"/>
    </row>
    <row r="375" spans="10:12" x14ac:dyDescent="0.25">
      <c r="J375" s="195"/>
      <c r="K375" s="195"/>
      <c r="L375" s="195"/>
    </row>
    <row r="376" spans="10:12" x14ac:dyDescent="0.25">
      <c r="J376" s="195"/>
      <c r="K376" s="195"/>
      <c r="L376" s="195"/>
    </row>
    <row r="377" spans="10:12" x14ac:dyDescent="0.25">
      <c r="J377" s="195"/>
      <c r="K377" s="195"/>
      <c r="L377" s="195"/>
    </row>
    <row r="378" spans="10:12" x14ac:dyDescent="0.25">
      <c r="J378" s="195"/>
      <c r="K378" s="195"/>
      <c r="L378" s="195"/>
    </row>
    <row r="379" spans="10:12" x14ac:dyDescent="0.25">
      <c r="J379" s="195"/>
      <c r="K379" s="195"/>
      <c r="L379" s="195"/>
    </row>
    <row r="380" spans="10:12" x14ac:dyDescent="0.25">
      <c r="J380" s="195"/>
      <c r="K380" s="195"/>
      <c r="L380" s="195"/>
    </row>
    <row r="381" spans="10:12" x14ac:dyDescent="0.25">
      <c r="J381" s="195"/>
      <c r="K381" s="195"/>
      <c r="L381" s="195"/>
    </row>
    <row r="382" spans="10:12" x14ac:dyDescent="0.25">
      <c r="J382" s="195"/>
      <c r="K382" s="195"/>
      <c r="L382" s="195"/>
    </row>
    <row r="383" spans="10:12" x14ac:dyDescent="0.25">
      <c r="J383" s="195"/>
      <c r="K383" s="195"/>
      <c r="L383" s="195"/>
    </row>
    <row r="384" spans="10:12" x14ac:dyDescent="0.25">
      <c r="J384" s="195"/>
      <c r="K384" s="195"/>
      <c r="L384" s="195"/>
    </row>
    <row r="385" spans="10:12" x14ac:dyDescent="0.25">
      <c r="J385" s="195"/>
      <c r="K385" s="195"/>
      <c r="L385" s="195"/>
    </row>
    <row r="386" spans="10:12" x14ac:dyDescent="0.25">
      <c r="J386" s="195"/>
      <c r="K386" s="195"/>
      <c r="L386" s="195"/>
    </row>
    <row r="387" spans="10:12" x14ac:dyDescent="0.25">
      <c r="J387" s="195"/>
      <c r="K387" s="195"/>
      <c r="L387" s="195"/>
    </row>
    <row r="388" spans="10:12" x14ac:dyDescent="0.25">
      <c r="J388" s="195"/>
      <c r="K388" s="195"/>
      <c r="L388" s="195"/>
    </row>
    <row r="389" spans="10:12" x14ac:dyDescent="0.25">
      <c r="J389" s="195"/>
      <c r="K389" s="195"/>
      <c r="L389" s="195"/>
    </row>
    <row r="390" spans="10:12" x14ac:dyDescent="0.25">
      <c r="J390" s="195"/>
      <c r="K390" s="195"/>
      <c r="L390" s="195"/>
    </row>
    <row r="391" spans="10:12" x14ac:dyDescent="0.25">
      <c r="J391" s="195"/>
      <c r="K391" s="195"/>
      <c r="L391" s="195"/>
    </row>
    <row r="392" spans="10:12" x14ac:dyDescent="0.25">
      <c r="J392" s="195"/>
      <c r="K392" s="195"/>
      <c r="L392" s="195"/>
    </row>
    <row r="393" spans="10:12" x14ac:dyDescent="0.25">
      <c r="J393" s="195"/>
      <c r="K393" s="195"/>
      <c r="L393" s="195"/>
    </row>
    <row r="394" spans="10:12" x14ac:dyDescent="0.25">
      <c r="J394" s="195"/>
      <c r="K394" s="195"/>
      <c r="L394" s="195"/>
    </row>
    <row r="395" spans="10:12" x14ac:dyDescent="0.25">
      <c r="J395" s="195"/>
      <c r="K395" s="195"/>
      <c r="L395" s="195"/>
    </row>
    <row r="396" spans="10:12" x14ac:dyDescent="0.25">
      <c r="J396" s="195"/>
      <c r="K396" s="195"/>
      <c r="L396" s="195"/>
    </row>
    <row r="397" spans="10:12" x14ac:dyDescent="0.25">
      <c r="J397" s="195"/>
      <c r="K397" s="195"/>
      <c r="L397" s="195"/>
    </row>
    <row r="398" spans="10:12" x14ac:dyDescent="0.25">
      <c r="J398" s="195"/>
      <c r="K398" s="195"/>
      <c r="L398" s="195"/>
    </row>
    <row r="399" spans="10:12" x14ac:dyDescent="0.25">
      <c r="J399" s="195"/>
      <c r="K399" s="195"/>
      <c r="L399" s="195"/>
    </row>
    <row r="400" spans="10:12" x14ac:dyDescent="0.25">
      <c r="J400" s="195"/>
      <c r="K400" s="195"/>
      <c r="L400" s="195"/>
    </row>
    <row r="401" spans="10:12" x14ac:dyDescent="0.25">
      <c r="J401" s="195"/>
      <c r="K401" s="195"/>
      <c r="L401" s="195"/>
    </row>
    <row r="402" spans="10:12" x14ac:dyDescent="0.25">
      <c r="J402" s="195"/>
      <c r="K402" s="195"/>
      <c r="L402" s="195"/>
    </row>
    <row r="403" spans="10:12" x14ac:dyDescent="0.25">
      <c r="J403" s="195"/>
      <c r="K403" s="195"/>
      <c r="L403" s="195"/>
    </row>
    <row r="404" spans="10:12" x14ac:dyDescent="0.25">
      <c r="J404" s="195"/>
      <c r="K404" s="195"/>
      <c r="L404" s="195"/>
    </row>
    <row r="405" spans="10:12" x14ac:dyDescent="0.25">
      <c r="J405" s="195"/>
      <c r="K405" s="195"/>
      <c r="L405" s="195"/>
    </row>
    <row r="406" spans="10:12" x14ac:dyDescent="0.25">
      <c r="J406" s="195"/>
      <c r="K406" s="195"/>
      <c r="L406" s="195"/>
    </row>
    <row r="407" spans="10:12" x14ac:dyDescent="0.25">
      <c r="J407" s="195"/>
      <c r="K407" s="195"/>
      <c r="L407" s="195"/>
    </row>
    <row r="408" spans="10:12" x14ac:dyDescent="0.25">
      <c r="J408" s="195"/>
      <c r="K408" s="195"/>
      <c r="L408" s="195"/>
    </row>
    <row r="409" spans="10:12" x14ac:dyDescent="0.25">
      <c r="J409" s="195"/>
      <c r="K409" s="195"/>
      <c r="L409" s="195"/>
    </row>
    <row r="410" spans="10:12" x14ac:dyDescent="0.25">
      <c r="J410" s="195"/>
      <c r="K410" s="195"/>
      <c r="L410" s="195"/>
    </row>
    <row r="411" spans="10:12" x14ac:dyDescent="0.25">
      <c r="J411" s="195"/>
      <c r="K411" s="195"/>
      <c r="L411" s="195"/>
    </row>
    <row r="412" spans="10:12" x14ac:dyDescent="0.25">
      <c r="J412" s="195"/>
      <c r="K412" s="195"/>
      <c r="L412" s="195"/>
    </row>
    <row r="413" spans="10:12" x14ac:dyDescent="0.25">
      <c r="J413" s="195"/>
      <c r="K413" s="195"/>
      <c r="L413" s="195"/>
    </row>
    <row r="414" spans="10:12" x14ac:dyDescent="0.25">
      <c r="J414" s="195"/>
      <c r="K414" s="195"/>
      <c r="L414" s="195"/>
    </row>
    <row r="415" spans="10:12" x14ac:dyDescent="0.25">
      <c r="J415" s="195"/>
      <c r="K415" s="195"/>
      <c r="L415" s="195"/>
    </row>
    <row r="416" spans="10:12" x14ac:dyDescent="0.25">
      <c r="J416" s="195"/>
      <c r="K416" s="195"/>
      <c r="L416" s="195"/>
    </row>
    <row r="417" spans="10:12" x14ac:dyDescent="0.25">
      <c r="J417" s="195"/>
      <c r="K417" s="195"/>
      <c r="L417" s="195"/>
    </row>
    <row r="418" spans="10:12" x14ac:dyDescent="0.25">
      <c r="J418" s="195"/>
      <c r="K418" s="195"/>
      <c r="L418" s="195"/>
    </row>
    <row r="419" spans="10:12" x14ac:dyDescent="0.25">
      <c r="J419" s="195"/>
      <c r="K419" s="195"/>
      <c r="L419" s="195"/>
    </row>
    <row r="420" spans="10:12" x14ac:dyDescent="0.25">
      <c r="J420" s="195"/>
      <c r="K420" s="195"/>
      <c r="L420" s="195"/>
    </row>
    <row r="421" spans="10:12" x14ac:dyDescent="0.25">
      <c r="J421" s="195"/>
      <c r="K421" s="195"/>
      <c r="L421" s="195"/>
    </row>
    <row r="422" spans="10:12" x14ac:dyDescent="0.25">
      <c r="J422" s="195"/>
      <c r="K422" s="195"/>
      <c r="L422" s="195"/>
    </row>
    <row r="423" spans="10:12" x14ac:dyDescent="0.25">
      <c r="J423" s="195"/>
      <c r="K423" s="195"/>
      <c r="L423" s="195"/>
    </row>
    <row r="424" spans="10:12" x14ac:dyDescent="0.25">
      <c r="J424" s="195"/>
      <c r="K424" s="195"/>
      <c r="L424" s="195"/>
    </row>
    <row r="425" spans="10:12" x14ac:dyDescent="0.25">
      <c r="J425" s="195"/>
      <c r="K425" s="195"/>
      <c r="L425" s="195"/>
    </row>
    <row r="426" spans="10:12" x14ac:dyDescent="0.25">
      <c r="J426" s="195"/>
      <c r="K426" s="195"/>
      <c r="L426" s="195"/>
    </row>
    <row r="427" spans="10:12" x14ac:dyDescent="0.25">
      <c r="J427" s="195"/>
      <c r="K427" s="195"/>
      <c r="L427" s="195"/>
    </row>
    <row r="428" spans="10:12" x14ac:dyDescent="0.25">
      <c r="J428" s="195"/>
      <c r="K428" s="195"/>
      <c r="L428" s="195"/>
    </row>
    <row r="429" spans="10:12" x14ac:dyDescent="0.25">
      <c r="J429" s="195"/>
      <c r="K429" s="195"/>
      <c r="L429" s="195"/>
    </row>
    <row r="430" spans="10:12" x14ac:dyDescent="0.25">
      <c r="J430" s="195"/>
      <c r="K430" s="195"/>
      <c r="L430" s="195"/>
    </row>
    <row r="431" spans="10:12" x14ac:dyDescent="0.25">
      <c r="J431" s="195"/>
      <c r="K431" s="195"/>
      <c r="L431" s="195"/>
    </row>
    <row r="432" spans="10:12" x14ac:dyDescent="0.25">
      <c r="J432" s="195"/>
      <c r="K432" s="195"/>
      <c r="L432" s="195"/>
    </row>
    <row r="433" spans="10:12" x14ac:dyDescent="0.25">
      <c r="J433" s="195"/>
      <c r="K433" s="195"/>
      <c r="L433" s="195"/>
    </row>
    <row r="434" spans="10:12" x14ac:dyDescent="0.25">
      <c r="J434" s="195"/>
      <c r="K434" s="195"/>
      <c r="L434" s="195"/>
    </row>
    <row r="435" spans="10:12" x14ac:dyDescent="0.25">
      <c r="J435" s="195"/>
      <c r="K435" s="195"/>
      <c r="L435" s="195"/>
    </row>
    <row r="436" spans="10:12" x14ac:dyDescent="0.25">
      <c r="J436" s="195"/>
      <c r="K436" s="195"/>
      <c r="L436" s="195"/>
    </row>
    <row r="437" spans="10:12" x14ac:dyDescent="0.25">
      <c r="J437" s="195"/>
      <c r="K437" s="195"/>
      <c r="L437" s="195"/>
    </row>
    <row r="438" spans="10:12" x14ac:dyDescent="0.25">
      <c r="J438" s="195"/>
      <c r="K438" s="195"/>
      <c r="L438" s="195"/>
    </row>
    <row r="439" spans="10:12" x14ac:dyDescent="0.25">
      <c r="J439" s="195"/>
      <c r="K439" s="195"/>
      <c r="L439" s="195"/>
    </row>
    <row r="440" spans="10:12" x14ac:dyDescent="0.25">
      <c r="J440" s="195"/>
      <c r="K440" s="195"/>
      <c r="L440" s="195"/>
    </row>
    <row r="441" spans="10:12" x14ac:dyDescent="0.25">
      <c r="J441" s="195"/>
      <c r="K441" s="195"/>
      <c r="L441" s="195"/>
    </row>
    <row r="442" spans="10:12" x14ac:dyDescent="0.25">
      <c r="J442" s="195"/>
      <c r="K442" s="195"/>
      <c r="L442" s="195"/>
    </row>
    <row r="443" spans="10:12" x14ac:dyDescent="0.25">
      <c r="J443" s="195"/>
      <c r="K443" s="195"/>
      <c r="L443" s="195"/>
    </row>
    <row r="444" spans="10:12" x14ac:dyDescent="0.25">
      <c r="J444" s="195"/>
      <c r="K444" s="195"/>
      <c r="L444" s="195"/>
    </row>
    <row r="445" spans="10:12" x14ac:dyDescent="0.25">
      <c r="J445" s="195"/>
      <c r="K445" s="195"/>
      <c r="L445" s="195"/>
    </row>
    <row r="446" spans="10:12" x14ac:dyDescent="0.25">
      <c r="J446" s="195"/>
      <c r="K446" s="195"/>
      <c r="L446" s="195"/>
    </row>
    <row r="447" spans="10:12" x14ac:dyDescent="0.25">
      <c r="J447" s="195"/>
      <c r="K447" s="195"/>
      <c r="L447" s="195"/>
    </row>
    <row r="448" spans="10:12" x14ac:dyDescent="0.25">
      <c r="J448" s="195"/>
      <c r="K448" s="195"/>
      <c r="L448" s="195"/>
    </row>
    <row r="449" spans="10:12" x14ac:dyDescent="0.25">
      <c r="J449" s="195"/>
      <c r="K449" s="195"/>
      <c r="L449" s="195"/>
    </row>
    <row r="450" spans="10:12" x14ac:dyDescent="0.25">
      <c r="J450" s="195"/>
      <c r="K450" s="195"/>
      <c r="L450" s="195"/>
    </row>
    <row r="451" spans="10:12" x14ac:dyDescent="0.25">
      <c r="J451" s="195"/>
      <c r="K451" s="195"/>
      <c r="L451" s="195"/>
    </row>
    <row r="452" spans="10:12" x14ac:dyDescent="0.25">
      <c r="J452" s="195"/>
      <c r="K452" s="195"/>
      <c r="L452" s="195"/>
    </row>
    <row r="453" spans="10:12" x14ac:dyDescent="0.25">
      <c r="J453" s="195"/>
      <c r="K453" s="195"/>
      <c r="L453" s="195"/>
    </row>
    <row r="454" spans="10:12" x14ac:dyDescent="0.25">
      <c r="J454" s="195"/>
      <c r="K454" s="195"/>
      <c r="L454" s="195"/>
    </row>
    <row r="455" spans="10:12" x14ac:dyDescent="0.25">
      <c r="J455" s="195"/>
      <c r="K455" s="195"/>
      <c r="L455" s="195"/>
    </row>
    <row r="456" spans="10:12" x14ac:dyDescent="0.25">
      <c r="J456" s="195"/>
      <c r="K456" s="195"/>
      <c r="L456" s="195"/>
    </row>
    <row r="457" spans="10:12" x14ac:dyDescent="0.25">
      <c r="J457" s="195"/>
      <c r="K457" s="195"/>
      <c r="L457" s="195"/>
    </row>
    <row r="458" spans="10:12" x14ac:dyDescent="0.25">
      <c r="J458" s="195"/>
      <c r="K458" s="195"/>
      <c r="L458" s="195"/>
    </row>
    <row r="459" spans="10:12" x14ac:dyDescent="0.25">
      <c r="J459" s="195"/>
      <c r="K459" s="195"/>
      <c r="L459" s="195"/>
    </row>
    <row r="460" spans="10:12" x14ac:dyDescent="0.25">
      <c r="J460" s="195"/>
      <c r="K460" s="195"/>
      <c r="L460" s="195"/>
    </row>
    <row r="461" spans="10:12" x14ac:dyDescent="0.25">
      <c r="J461" s="195"/>
      <c r="K461" s="195"/>
      <c r="L461" s="195"/>
    </row>
    <row r="462" spans="10:12" x14ac:dyDescent="0.25">
      <c r="J462" s="195"/>
      <c r="K462" s="195"/>
      <c r="L462" s="195"/>
    </row>
    <row r="463" spans="10:12" x14ac:dyDescent="0.25">
      <c r="J463" s="195"/>
      <c r="K463" s="195"/>
      <c r="L463" s="195"/>
    </row>
    <row r="464" spans="10:12" x14ac:dyDescent="0.25">
      <c r="J464" s="195"/>
      <c r="K464" s="195"/>
      <c r="L464" s="195"/>
    </row>
    <row r="465" spans="10:12" x14ac:dyDescent="0.25">
      <c r="J465" s="195"/>
      <c r="K465" s="195"/>
      <c r="L465" s="195"/>
    </row>
    <row r="466" spans="10:12" x14ac:dyDescent="0.25">
      <c r="J466" s="195"/>
      <c r="K466" s="195"/>
      <c r="L466" s="195"/>
    </row>
    <row r="467" spans="10:12" x14ac:dyDescent="0.25">
      <c r="J467" s="195"/>
      <c r="K467" s="195"/>
      <c r="L467" s="195"/>
    </row>
    <row r="468" spans="10:12" x14ac:dyDescent="0.25">
      <c r="J468" s="195"/>
      <c r="K468" s="195"/>
      <c r="L468" s="195"/>
    </row>
    <row r="469" spans="10:12" x14ac:dyDescent="0.25">
      <c r="J469" s="195"/>
      <c r="K469" s="195"/>
      <c r="L469" s="195"/>
    </row>
    <row r="470" spans="10:12" x14ac:dyDescent="0.25">
      <c r="J470" s="195"/>
      <c r="K470" s="195"/>
      <c r="L470" s="195"/>
    </row>
    <row r="471" spans="10:12" x14ac:dyDescent="0.25">
      <c r="J471" s="195"/>
      <c r="K471" s="195"/>
      <c r="L471" s="195"/>
    </row>
    <row r="472" spans="10:12" x14ac:dyDescent="0.25">
      <c r="J472" s="195"/>
      <c r="K472" s="195"/>
      <c r="L472" s="195"/>
    </row>
    <row r="473" spans="10:12" x14ac:dyDescent="0.25">
      <c r="J473" s="195"/>
      <c r="K473" s="195"/>
      <c r="L473" s="195"/>
    </row>
    <row r="474" spans="10:12" x14ac:dyDescent="0.25">
      <c r="J474" s="195"/>
      <c r="K474" s="195"/>
      <c r="L474" s="195"/>
    </row>
    <row r="475" spans="10:12" x14ac:dyDescent="0.25">
      <c r="J475" s="195"/>
      <c r="K475" s="195"/>
      <c r="L475" s="195"/>
    </row>
    <row r="476" spans="10:12" x14ac:dyDescent="0.25">
      <c r="J476" s="195"/>
      <c r="K476" s="195"/>
      <c r="L476" s="195"/>
    </row>
    <row r="477" spans="10:12" x14ac:dyDescent="0.25">
      <c r="J477" s="195"/>
      <c r="K477" s="195"/>
      <c r="L477" s="195"/>
    </row>
    <row r="478" spans="10:12" x14ac:dyDescent="0.25">
      <c r="J478" s="195"/>
      <c r="K478" s="195"/>
      <c r="L478" s="195"/>
    </row>
    <row r="479" spans="10:12" x14ac:dyDescent="0.25">
      <c r="J479" s="195"/>
      <c r="K479" s="195"/>
      <c r="L479" s="195"/>
    </row>
    <row r="480" spans="10:12" x14ac:dyDescent="0.25">
      <c r="J480" s="195"/>
      <c r="K480" s="195"/>
      <c r="L480" s="195"/>
    </row>
    <row r="481" spans="10:12" x14ac:dyDescent="0.25">
      <c r="J481" s="195"/>
      <c r="K481" s="195"/>
      <c r="L481" s="195"/>
    </row>
    <row r="482" spans="10:12" x14ac:dyDescent="0.25">
      <c r="J482" s="195"/>
      <c r="K482" s="195"/>
      <c r="L482" s="195"/>
    </row>
    <row r="483" spans="10:12" x14ac:dyDescent="0.25">
      <c r="J483" s="195"/>
      <c r="K483" s="195"/>
      <c r="L483" s="195"/>
    </row>
    <row r="484" spans="10:12" x14ac:dyDescent="0.25">
      <c r="J484" s="195"/>
      <c r="K484" s="195"/>
      <c r="L484" s="195"/>
    </row>
    <row r="485" spans="10:12" x14ac:dyDescent="0.25">
      <c r="J485" s="195"/>
      <c r="K485" s="195"/>
      <c r="L485" s="195"/>
    </row>
    <row r="486" spans="10:12" x14ac:dyDescent="0.25">
      <c r="J486" s="195"/>
      <c r="K486" s="195"/>
      <c r="L486" s="195"/>
    </row>
    <row r="487" spans="10:12" x14ac:dyDescent="0.25">
      <c r="J487" s="195"/>
      <c r="K487" s="195"/>
      <c r="L487" s="195"/>
    </row>
    <row r="488" spans="10:12" x14ac:dyDescent="0.25">
      <c r="J488" s="195"/>
      <c r="K488" s="195"/>
      <c r="L488" s="195"/>
    </row>
    <row r="489" spans="10:12" x14ac:dyDescent="0.25">
      <c r="J489" s="195"/>
      <c r="K489" s="195"/>
      <c r="L489" s="195"/>
    </row>
    <row r="490" spans="10:12" x14ac:dyDescent="0.25">
      <c r="J490" s="195"/>
      <c r="K490" s="195"/>
      <c r="L490" s="195"/>
    </row>
    <row r="491" spans="10:12" x14ac:dyDescent="0.25">
      <c r="J491" s="195"/>
      <c r="K491" s="195"/>
      <c r="L491" s="195"/>
    </row>
    <row r="492" spans="10:12" x14ac:dyDescent="0.25">
      <c r="J492" s="195"/>
      <c r="K492" s="195"/>
      <c r="L492" s="195"/>
    </row>
    <row r="493" spans="10:12" x14ac:dyDescent="0.25">
      <c r="J493" s="195"/>
      <c r="K493" s="195"/>
      <c r="L493" s="195"/>
    </row>
    <row r="494" spans="10:12" x14ac:dyDescent="0.25">
      <c r="J494" s="195"/>
      <c r="K494" s="195"/>
      <c r="L494" s="195"/>
    </row>
    <row r="495" spans="10:12" x14ac:dyDescent="0.25">
      <c r="J495" s="195"/>
      <c r="K495" s="195"/>
      <c r="L495" s="195"/>
    </row>
    <row r="496" spans="10:12" x14ac:dyDescent="0.25">
      <c r="J496" s="195"/>
      <c r="K496" s="195"/>
      <c r="L496" s="195"/>
    </row>
    <row r="497" spans="10:12" x14ac:dyDescent="0.25">
      <c r="J497" s="195"/>
      <c r="K497" s="195"/>
      <c r="L497" s="195"/>
    </row>
    <row r="498" spans="10:12" x14ac:dyDescent="0.25">
      <c r="J498" s="195"/>
      <c r="K498" s="195"/>
      <c r="L498" s="195"/>
    </row>
    <row r="499" spans="10:12" x14ac:dyDescent="0.25">
      <c r="J499" s="195"/>
      <c r="K499" s="195"/>
      <c r="L499" s="195"/>
    </row>
    <row r="500" spans="10:12" x14ac:dyDescent="0.25">
      <c r="J500" s="195"/>
      <c r="K500" s="195"/>
      <c r="L500" s="195"/>
    </row>
    <row r="501" spans="10:12" x14ac:dyDescent="0.25">
      <c r="J501" s="195"/>
      <c r="K501" s="195"/>
      <c r="L501" s="195"/>
    </row>
  </sheetData>
  <autoFilter ref="J1:X501"/>
  <pageMargins left="0.25" right="0.25" top="0.75" bottom="0.75" header="0.3" footer="0.3"/>
  <pageSetup paperSize="9" scale="4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51"/>
  <sheetViews>
    <sheetView zoomScaleNormal="100" workbookViewId="0">
      <selection activeCell="C48" sqref="C48"/>
    </sheetView>
  </sheetViews>
  <sheetFormatPr defaultRowHeight="15" x14ac:dyDescent="0.25"/>
  <cols>
    <col min="1" max="1" width="9.140625" style="236"/>
    <col min="2" max="2" width="102.42578125" style="236" customWidth="1"/>
    <col min="3" max="3" width="13.42578125" style="387" customWidth="1"/>
    <col min="4" max="16384" width="9.140625" style="236"/>
  </cols>
  <sheetData>
    <row r="2" spans="1:3" ht="15.75" x14ac:dyDescent="0.25">
      <c r="B2" s="253" t="s">
        <v>671</v>
      </c>
    </row>
    <row r="3" spans="1:3" ht="15.75" thickBot="1" x14ac:dyDescent="0.3"/>
    <row r="4" spans="1:3" s="22" customFormat="1" ht="108" customHeight="1" x14ac:dyDescent="0.25">
      <c r="A4" s="388" t="s">
        <v>292</v>
      </c>
      <c r="B4" s="389" t="s">
        <v>654</v>
      </c>
      <c r="C4" s="390" t="s">
        <v>882</v>
      </c>
    </row>
    <row r="5" spans="1:3" s="22" customFormat="1" ht="15" customHeight="1" x14ac:dyDescent="0.25">
      <c r="A5" s="499" t="s">
        <v>706</v>
      </c>
      <c r="B5" s="499" t="s">
        <v>655</v>
      </c>
      <c r="C5" s="497">
        <v>6</v>
      </c>
    </row>
    <row r="6" spans="1:3" s="22" customFormat="1" ht="21" customHeight="1" x14ac:dyDescent="0.25">
      <c r="A6" s="499"/>
      <c r="B6" s="499"/>
      <c r="C6" s="498"/>
    </row>
    <row r="7" spans="1:3" s="22" customFormat="1" ht="31.5" x14ac:dyDescent="0.25">
      <c r="A7" s="156" t="s">
        <v>403</v>
      </c>
      <c r="B7" s="156" t="s">
        <v>656</v>
      </c>
      <c r="C7" s="157">
        <v>5</v>
      </c>
    </row>
    <row r="8" spans="1:3" s="22" customFormat="1" ht="15.75" x14ac:dyDescent="0.25">
      <c r="A8" s="156" t="s">
        <v>405</v>
      </c>
      <c r="B8" s="156" t="s">
        <v>657</v>
      </c>
      <c r="C8" s="157">
        <v>139</v>
      </c>
    </row>
    <row r="9" spans="1:3" s="22" customFormat="1" ht="15.75" x14ac:dyDescent="0.25">
      <c r="A9" s="156" t="s">
        <v>652</v>
      </c>
      <c r="B9" s="156" t="s">
        <v>707</v>
      </c>
      <c r="C9" s="157">
        <v>6</v>
      </c>
    </row>
    <row r="10" spans="1:3" s="22" customFormat="1" ht="15.75" x14ac:dyDescent="0.25">
      <c r="A10" s="156" t="s">
        <v>796</v>
      </c>
      <c r="B10" s="156" t="s">
        <v>798</v>
      </c>
      <c r="C10" s="157">
        <v>283</v>
      </c>
    </row>
    <row r="11" spans="1:3" s="22" customFormat="1" ht="15.75" x14ac:dyDescent="0.25">
      <c r="A11" s="156" t="s">
        <v>521</v>
      </c>
      <c r="B11" s="156" t="s">
        <v>522</v>
      </c>
      <c r="C11" s="157">
        <v>176</v>
      </c>
    </row>
    <row r="12" spans="1:3" s="22" customFormat="1" ht="31.5" x14ac:dyDescent="0.25">
      <c r="A12" s="156"/>
      <c r="B12" s="156" t="s">
        <v>658</v>
      </c>
      <c r="C12" s="157" t="s">
        <v>659</v>
      </c>
    </row>
    <row r="13" spans="1:3" s="22" customFormat="1" ht="31.5" x14ac:dyDescent="0.25">
      <c r="A13" s="156" t="s">
        <v>710</v>
      </c>
      <c r="B13" s="156" t="s">
        <v>660</v>
      </c>
      <c r="C13" s="157">
        <v>7</v>
      </c>
    </row>
    <row r="14" spans="1:3" s="22" customFormat="1" ht="18.75" x14ac:dyDescent="0.25">
      <c r="A14" s="156" t="s">
        <v>232</v>
      </c>
      <c r="B14" s="156" t="s">
        <v>883</v>
      </c>
      <c r="C14" s="157">
        <v>1147073</v>
      </c>
    </row>
    <row r="15" spans="1:3" s="22" customFormat="1" ht="18.75" x14ac:dyDescent="0.25">
      <c r="A15" s="156" t="s">
        <v>233</v>
      </c>
      <c r="B15" s="156" t="s">
        <v>884</v>
      </c>
      <c r="C15" s="157">
        <v>2779</v>
      </c>
    </row>
    <row r="16" spans="1:3" s="22" customFormat="1" ht="47.25" x14ac:dyDescent="0.25">
      <c r="A16" s="156" t="s">
        <v>821</v>
      </c>
      <c r="B16" s="156" t="s">
        <v>822</v>
      </c>
      <c r="C16" s="157" t="s">
        <v>874</v>
      </c>
    </row>
    <row r="17" spans="1:3" s="22" customFormat="1" ht="15.75" x14ac:dyDescent="0.25">
      <c r="A17" s="156" t="s">
        <v>523</v>
      </c>
      <c r="B17" s="156" t="s">
        <v>816</v>
      </c>
      <c r="C17" s="157">
        <v>9</v>
      </c>
    </row>
    <row r="18" spans="1:3" s="22" customFormat="1" ht="15.75" x14ac:dyDescent="0.25">
      <c r="A18" s="156" t="s">
        <v>705</v>
      </c>
      <c r="B18" s="156" t="s">
        <v>820</v>
      </c>
      <c r="C18" s="157">
        <v>0</v>
      </c>
    </row>
    <row r="19" spans="1:3" s="22" customFormat="1" ht="18" customHeight="1" x14ac:dyDescent="0.25">
      <c r="A19" s="499" t="s">
        <v>524</v>
      </c>
      <c r="B19" s="499" t="s">
        <v>661</v>
      </c>
      <c r="C19" s="497">
        <v>3</v>
      </c>
    </row>
    <row r="20" spans="1:3" s="22" customFormat="1" ht="36.75" hidden="1" customHeight="1" x14ac:dyDescent="0.25">
      <c r="A20" s="499"/>
      <c r="B20" s="499"/>
      <c r="C20" s="498"/>
    </row>
    <row r="21" spans="1:3" s="22" customFormat="1" ht="15.75" x14ac:dyDescent="0.25">
      <c r="A21" s="156" t="s">
        <v>406</v>
      </c>
      <c r="B21" s="156" t="s">
        <v>717</v>
      </c>
      <c r="C21" s="157" t="s">
        <v>718</v>
      </c>
    </row>
    <row r="22" spans="1:3" s="22" customFormat="1" ht="15.75" x14ac:dyDescent="0.25">
      <c r="A22" s="156" t="s">
        <v>709</v>
      </c>
      <c r="B22" s="156" t="s">
        <v>708</v>
      </c>
      <c r="C22" s="157">
        <v>60</v>
      </c>
    </row>
    <row r="23" spans="1:3" s="22" customFormat="1" ht="18.75" x14ac:dyDescent="0.25">
      <c r="A23" s="156" t="s">
        <v>410</v>
      </c>
      <c r="B23" s="156" t="s">
        <v>885</v>
      </c>
      <c r="C23" s="157">
        <v>255657</v>
      </c>
    </row>
    <row r="24" spans="1:3" s="22" customFormat="1" ht="15.75" x14ac:dyDescent="0.25">
      <c r="A24" s="156" t="s">
        <v>434</v>
      </c>
      <c r="B24" s="156" t="s">
        <v>719</v>
      </c>
      <c r="C24" s="157">
        <v>953</v>
      </c>
    </row>
    <row r="25" spans="1:3" s="22" customFormat="1" ht="31.5" x14ac:dyDescent="0.25">
      <c r="A25" s="156" t="s">
        <v>526</v>
      </c>
      <c r="B25" s="156" t="s">
        <v>662</v>
      </c>
      <c r="C25" s="157">
        <v>241</v>
      </c>
    </row>
    <row r="26" spans="1:3" s="22" customFormat="1" ht="15.75" x14ac:dyDescent="0.25">
      <c r="A26" s="156" t="s">
        <v>674</v>
      </c>
      <c r="B26" s="156" t="s">
        <v>676</v>
      </c>
      <c r="C26" s="157">
        <v>20</v>
      </c>
    </row>
    <row r="27" spans="1:3" s="22" customFormat="1" ht="15.75" x14ac:dyDescent="0.25">
      <c r="A27" s="146" t="s">
        <v>528</v>
      </c>
      <c r="B27" s="156" t="s">
        <v>677</v>
      </c>
      <c r="C27" s="157">
        <v>11250</v>
      </c>
    </row>
    <row r="28" spans="1:3" s="22" customFormat="1" ht="31.5" x14ac:dyDescent="0.25">
      <c r="A28" s="156" t="s">
        <v>416</v>
      </c>
      <c r="B28" s="156" t="s">
        <v>690</v>
      </c>
      <c r="C28" s="157">
        <v>1781</v>
      </c>
    </row>
    <row r="29" spans="1:3" s="22" customFormat="1" ht="31.5" x14ac:dyDescent="0.25">
      <c r="A29" s="156" t="s">
        <v>436</v>
      </c>
      <c r="B29" s="2" t="s">
        <v>691</v>
      </c>
      <c r="C29" s="157">
        <v>3462</v>
      </c>
    </row>
    <row r="30" spans="1:3" s="22" customFormat="1" ht="15.75" x14ac:dyDescent="0.25">
      <c r="A30" s="156" t="s">
        <v>417</v>
      </c>
      <c r="B30" s="2" t="s">
        <v>692</v>
      </c>
      <c r="C30" s="157">
        <v>2631</v>
      </c>
    </row>
    <row r="31" spans="1:3" s="22" customFormat="1" ht="31.5" x14ac:dyDescent="0.25">
      <c r="A31" s="156" t="s">
        <v>419</v>
      </c>
      <c r="B31" s="2" t="s">
        <v>693</v>
      </c>
      <c r="C31" s="157">
        <v>101352</v>
      </c>
    </row>
    <row r="32" spans="1:3" s="22" customFormat="1" ht="15.75" x14ac:dyDescent="0.25">
      <c r="A32" s="156" t="s">
        <v>456</v>
      </c>
      <c r="B32" s="2" t="s">
        <v>694</v>
      </c>
      <c r="C32" s="158">
        <v>38.69</v>
      </c>
    </row>
    <row r="33" spans="1:3" s="22" customFormat="1" ht="15.75" x14ac:dyDescent="0.25">
      <c r="A33" s="156" t="s">
        <v>409</v>
      </c>
      <c r="B33" s="156" t="s">
        <v>703</v>
      </c>
      <c r="C33" s="158">
        <v>91.88</v>
      </c>
    </row>
    <row r="34" spans="1:3" s="22" customFormat="1" ht="15.75" x14ac:dyDescent="0.25">
      <c r="A34" s="156" t="s">
        <v>438</v>
      </c>
      <c r="B34" s="156" t="s">
        <v>663</v>
      </c>
      <c r="C34" s="157">
        <v>9</v>
      </c>
    </row>
    <row r="35" spans="1:3" s="22" customFormat="1" ht="31.5" x14ac:dyDescent="0.25">
      <c r="A35" s="156" t="s">
        <v>746</v>
      </c>
      <c r="B35" s="156" t="s">
        <v>747</v>
      </c>
      <c r="C35" s="157">
        <v>3</v>
      </c>
    </row>
    <row r="36" spans="1:3" s="22" customFormat="1" ht="15.75" x14ac:dyDescent="0.25">
      <c r="A36" s="156" t="s">
        <v>458</v>
      </c>
      <c r="B36" s="156" t="s">
        <v>704</v>
      </c>
      <c r="C36" s="157">
        <v>38</v>
      </c>
    </row>
    <row r="37" spans="1:3" s="22" customFormat="1" ht="15.75" x14ac:dyDescent="0.25">
      <c r="A37" s="156" t="s">
        <v>748</v>
      </c>
      <c r="B37" s="156" t="s">
        <v>749</v>
      </c>
      <c r="C37" s="157">
        <v>4</v>
      </c>
    </row>
    <row r="38" spans="1:3" s="22" customFormat="1" ht="15.75" x14ac:dyDescent="0.25">
      <c r="A38" s="156" t="s">
        <v>533</v>
      </c>
      <c r="B38" s="156" t="s">
        <v>664</v>
      </c>
      <c r="C38" s="157">
        <v>1</v>
      </c>
    </row>
    <row r="39" spans="1:3" s="22" customFormat="1" ht="15.75" x14ac:dyDescent="0.25">
      <c r="A39" s="442" t="s">
        <v>411</v>
      </c>
      <c r="B39" s="442" t="s">
        <v>665</v>
      </c>
      <c r="C39" s="157">
        <v>12</v>
      </c>
    </row>
    <row r="40" spans="1:3" s="22" customFormat="1" ht="15.75" x14ac:dyDescent="0.25">
      <c r="A40" s="156"/>
      <c r="B40" s="156" t="s">
        <v>666</v>
      </c>
      <c r="C40" s="157">
        <v>10</v>
      </c>
    </row>
    <row r="41" spans="1:3" s="22" customFormat="1" ht="15.75" x14ac:dyDescent="0.25">
      <c r="A41" s="156" t="s">
        <v>413</v>
      </c>
      <c r="B41" s="156" t="s">
        <v>667</v>
      </c>
      <c r="C41" s="192">
        <v>4.0410000000000004</v>
      </c>
    </row>
    <row r="42" spans="1:3" s="22" customFormat="1" ht="15.75" x14ac:dyDescent="0.25">
      <c r="A42" s="156" t="s">
        <v>535</v>
      </c>
      <c r="B42" s="156" t="s">
        <v>668</v>
      </c>
      <c r="C42" s="159">
        <v>2.5</v>
      </c>
    </row>
    <row r="43" spans="1:3" s="22" customFormat="1" ht="15.75" x14ac:dyDescent="0.25">
      <c r="A43" s="391" t="s">
        <v>537</v>
      </c>
      <c r="B43" s="156" t="s">
        <v>669</v>
      </c>
      <c r="C43" s="157">
        <v>8</v>
      </c>
    </row>
    <row r="44" spans="1:3" s="22" customFormat="1" ht="15.75" x14ac:dyDescent="0.25">
      <c r="A44" s="391" t="s">
        <v>440</v>
      </c>
      <c r="B44" s="156" t="s">
        <v>670</v>
      </c>
      <c r="C44" s="157">
        <v>3</v>
      </c>
    </row>
    <row r="45" spans="1:3" s="22" customFormat="1" ht="15.75" x14ac:dyDescent="0.25">
      <c r="A45" s="391" t="s">
        <v>539</v>
      </c>
      <c r="B45" s="156" t="s">
        <v>720</v>
      </c>
      <c r="C45" s="157">
        <v>1</v>
      </c>
    </row>
    <row r="46" spans="1:3" s="22" customFormat="1" ht="31.5" x14ac:dyDescent="0.25">
      <c r="A46" s="156" t="s">
        <v>728</v>
      </c>
      <c r="B46" s="2" t="s">
        <v>729</v>
      </c>
      <c r="C46" s="160">
        <v>2785</v>
      </c>
    </row>
    <row r="47" spans="1:3" s="22" customFormat="1" ht="20.25" customHeight="1" x14ac:dyDescent="0.25">
      <c r="A47" s="156" t="s">
        <v>516</v>
      </c>
      <c r="B47" s="1" t="s">
        <v>869</v>
      </c>
      <c r="C47" s="157">
        <v>6</v>
      </c>
    </row>
    <row r="48" spans="1:3" s="22" customFormat="1" ht="15.75" x14ac:dyDescent="0.25">
      <c r="A48" s="156" t="s">
        <v>518</v>
      </c>
      <c r="B48" s="1" t="s">
        <v>870</v>
      </c>
      <c r="C48" s="157">
        <v>8</v>
      </c>
    </row>
    <row r="49" spans="1:5" s="22" customFormat="1" ht="15.75" x14ac:dyDescent="0.25">
      <c r="A49" s="392" t="s">
        <v>452</v>
      </c>
      <c r="B49" s="2" t="s">
        <v>453</v>
      </c>
      <c r="C49" s="161">
        <v>10</v>
      </c>
    </row>
    <row r="50" spans="1:5" ht="15.75" x14ac:dyDescent="0.25">
      <c r="A50" s="393" t="s">
        <v>871</v>
      </c>
      <c r="B50" s="2" t="s">
        <v>866</v>
      </c>
      <c r="C50" s="161">
        <v>3490</v>
      </c>
      <c r="E50" s="387"/>
    </row>
    <row r="51" spans="1:5" ht="15.75" x14ac:dyDescent="0.25">
      <c r="A51" s="393" t="s">
        <v>531</v>
      </c>
      <c r="B51" s="1" t="s">
        <v>872</v>
      </c>
      <c r="C51" s="161">
        <v>1</v>
      </c>
    </row>
  </sheetData>
  <mergeCells count="6">
    <mergeCell ref="C19:C20"/>
    <mergeCell ref="A19:A20"/>
    <mergeCell ref="B19:B20"/>
    <mergeCell ref="A5:A6"/>
    <mergeCell ref="B5:B6"/>
    <mergeCell ref="C5:C6"/>
  </mergeCells>
  <pageMargins left="0.25" right="0.25" top="0.75" bottom="0.75" header="0.3" footer="0.3"/>
  <pageSetup paperSize="9" scale="81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Q41"/>
  <sheetViews>
    <sheetView zoomScaleNormal="100" workbookViewId="0">
      <selection activeCell="A8" sqref="A4:J37"/>
    </sheetView>
  </sheetViews>
  <sheetFormatPr defaultRowHeight="15.75" x14ac:dyDescent="0.25"/>
  <cols>
    <col min="1" max="1" width="30.42578125" style="397" customWidth="1"/>
    <col min="2" max="2" width="38.5703125" style="398" customWidth="1"/>
    <col min="3" max="3" width="13.42578125" style="399" customWidth="1"/>
    <col min="4" max="4" width="13.28515625" style="399" customWidth="1"/>
    <col min="5" max="5" width="19.7109375" style="399" customWidth="1"/>
    <col min="6" max="6" width="19.28515625" style="399" customWidth="1"/>
    <col min="7" max="7" width="23" style="399" customWidth="1"/>
    <col min="8" max="8" width="15.85546875" style="399" customWidth="1"/>
    <col min="9" max="9" width="16.140625" style="399" customWidth="1"/>
    <col min="10" max="10" width="22.42578125" style="399" customWidth="1"/>
    <col min="11" max="11" width="16.7109375" style="398" customWidth="1"/>
    <col min="12" max="12" width="15.42578125" style="398" bestFit="1" customWidth="1"/>
    <col min="13" max="13" width="13.7109375" style="397" customWidth="1"/>
    <col min="14" max="15" width="13.140625" style="397" bestFit="1" customWidth="1"/>
    <col min="16" max="17" width="11.28515625" style="397" bestFit="1" customWidth="1"/>
    <col min="18" max="16384" width="9.140625" style="397"/>
  </cols>
  <sheetData>
    <row r="2" spans="1:17" s="394" customFormat="1" x14ac:dyDescent="0.25">
      <c r="A2" s="394" t="s">
        <v>730</v>
      </c>
      <c r="B2" s="395"/>
      <c r="C2" s="396"/>
      <c r="D2" s="396"/>
      <c r="E2" s="396"/>
      <c r="F2" s="396"/>
      <c r="G2" s="396"/>
      <c r="H2" s="396"/>
      <c r="I2" s="396"/>
      <c r="J2" s="396"/>
      <c r="K2" s="395"/>
      <c r="L2" s="395"/>
    </row>
    <row r="3" spans="1:17" ht="16.5" thickBot="1" x14ac:dyDescent="0.3"/>
    <row r="4" spans="1:17" s="398" customFormat="1" x14ac:dyDescent="0.25">
      <c r="A4" s="501"/>
      <c r="B4" s="502" t="s">
        <v>181</v>
      </c>
      <c r="C4" s="503">
        <v>2014</v>
      </c>
      <c r="D4" s="503">
        <v>2015</v>
      </c>
      <c r="E4" s="503">
        <v>2016</v>
      </c>
      <c r="F4" s="503">
        <v>2017</v>
      </c>
      <c r="G4" s="503">
        <v>2018</v>
      </c>
      <c r="H4" s="503">
        <v>2019</v>
      </c>
      <c r="I4" s="503">
        <v>2020</v>
      </c>
      <c r="J4" s="504" t="s">
        <v>183</v>
      </c>
    </row>
    <row r="5" spans="1:17" s="398" customFormat="1" ht="47.25" x14ac:dyDescent="0.25">
      <c r="A5" s="400" t="s">
        <v>180</v>
      </c>
      <c r="B5" s="5" t="s">
        <v>182</v>
      </c>
      <c r="C5" s="401">
        <v>0</v>
      </c>
      <c r="D5" s="401"/>
      <c r="E5" s="401"/>
      <c r="F5" s="401"/>
      <c r="G5" s="401"/>
      <c r="H5" s="401"/>
      <c r="I5" s="401"/>
      <c r="J5" s="402"/>
    </row>
    <row r="6" spans="1:17" s="398" customFormat="1" ht="31.5" x14ac:dyDescent="0.25">
      <c r="A6" s="403" t="s">
        <v>238</v>
      </c>
      <c r="B6" s="5" t="s">
        <v>241</v>
      </c>
      <c r="C6" s="401">
        <v>0</v>
      </c>
      <c r="D6" s="401">
        <v>0</v>
      </c>
      <c r="E6" s="404">
        <v>532602.74</v>
      </c>
      <c r="F6" s="404">
        <v>532602.74</v>
      </c>
      <c r="G6" s="404">
        <v>532602.75</v>
      </c>
      <c r="H6" s="401">
        <v>0</v>
      </c>
      <c r="I6" s="401">
        <v>0</v>
      </c>
      <c r="J6" s="402">
        <f>SUM(C6:I6)</f>
        <v>1597808.23</v>
      </c>
      <c r="L6" s="399"/>
    </row>
    <row r="7" spans="1:17" s="398" customFormat="1" ht="31.5" x14ac:dyDescent="0.25">
      <c r="A7" s="403" t="s">
        <v>239</v>
      </c>
      <c r="B7" s="5" t="s">
        <v>240</v>
      </c>
      <c r="C7" s="401">
        <v>0</v>
      </c>
      <c r="D7" s="401">
        <v>0</v>
      </c>
      <c r="E7" s="404">
        <v>514728.6</v>
      </c>
      <c r="F7" s="404">
        <v>514728.6</v>
      </c>
      <c r="G7" s="404">
        <v>514728.6</v>
      </c>
      <c r="H7" s="401">
        <v>0</v>
      </c>
      <c r="I7" s="401">
        <v>0</v>
      </c>
      <c r="J7" s="402">
        <f>SUM(C7:I7)</f>
        <v>1544185.7999999998</v>
      </c>
      <c r="L7" s="399"/>
    </row>
    <row r="8" spans="1:17" s="398" customFormat="1" x14ac:dyDescent="0.25">
      <c r="A8" s="403" t="s">
        <v>242</v>
      </c>
      <c r="B8" s="5" t="s">
        <v>243</v>
      </c>
      <c r="C8" s="401">
        <v>0</v>
      </c>
      <c r="D8" s="401">
        <v>0</v>
      </c>
      <c r="E8" s="404">
        <v>0</v>
      </c>
      <c r="F8" s="404">
        <v>1736421.78</v>
      </c>
      <c r="G8" s="404">
        <v>0</v>
      </c>
      <c r="H8" s="401">
        <v>0</v>
      </c>
      <c r="I8" s="401">
        <v>0</v>
      </c>
      <c r="J8" s="402">
        <f>SUM(D8:I8)</f>
        <v>1736421.78</v>
      </c>
      <c r="L8" s="405"/>
      <c r="M8" s="406"/>
      <c r="N8" s="406"/>
    </row>
    <row r="9" spans="1:17" s="398" customFormat="1" ht="31.5" x14ac:dyDescent="0.25">
      <c r="A9" s="403" t="s">
        <v>244</v>
      </c>
      <c r="B9" s="5" t="s">
        <v>245</v>
      </c>
      <c r="C9" s="401">
        <v>0</v>
      </c>
      <c r="D9" s="401">
        <v>0</v>
      </c>
      <c r="E9" s="407">
        <v>0</v>
      </c>
      <c r="F9" s="401">
        <v>564953.74</v>
      </c>
      <c r="G9" s="401">
        <v>725481.72</v>
      </c>
      <c r="H9" s="401">
        <v>0</v>
      </c>
      <c r="I9" s="401">
        <v>0</v>
      </c>
      <c r="J9" s="402">
        <f>SUM(E9:I9)</f>
        <v>1290435.46</v>
      </c>
      <c r="L9" s="408"/>
      <c r="M9" s="408"/>
      <c r="N9" s="406"/>
    </row>
    <row r="10" spans="1:17" s="398" customFormat="1" x14ac:dyDescent="0.25">
      <c r="A10" s="403" t="s">
        <v>246</v>
      </c>
      <c r="B10" s="5" t="s">
        <v>247</v>
      </c>
      <c r="C10" s="401">
        <v>0</v>
      </c>
      <c r="D10" s="409">
        <v>0</v>
      </c>
      <c r="E10" s="410">
        <v>1882451.35</v>
      </c>
      <c r="F10" s="411">
        <v>2121656.2200000002</v>
      </c>
      <c r="G10" s="401">
        <v>0</v>
      </c>
      <c r="H10" s="401">
        <v>0</v>
      </c>
      <c r="I10" s="401">
        <v>0</v>
      </c>
      <c r="J10" s="402">
        <f>SUM(C10:I10)</f>
        <v>4004107.5700000003</v>
      </c>
      <c r="L10" s="399"/>
    </row>
    <row r="11" spans="1:17" s="398" customFormat="1" x14ac:dyDescent="0.25">
      <c r="A11" s="403" t="s">
        <v>800</v>
      </c>
      <c r="B11" s="5" t="s">
        <v>801</v>
      </c>
      <c r="C11" s="401">
        <v>0</v>
      </c>
      <c r="D11" s="404">
        <v>0</v>
      </c>
      <c r="E11" s="412">
        <v>0</v>
      </c>
      <c r="F11" s="404">
        <v>1586923.51</v>
      </c>
      <c r="G11" s="404">
        <v>0</v>
      </c>
      <c r="H11" s="404">
        <v>0</v>
      </c>
      <c r="I11" s="404">
        <v>0</v>
      </c>
      <c r="J11" s="402">
        <f>SUM(C11:I11)</f>
        <v>1586923.51</v>
      </c>
      <c r="L11" s="399"/>
    </row>
    <row r="12" spans="1:17" s="398" customFormat="1" ht="31.5" x14ac:dyDescent="0.25">
      <c r="A12" s="403" t="s">
        <v>277</v>
      </c>
      <c r="B12" s="5" t="s">
        <v>285</v>
      </c>
      <c r="C12" s="401">
        <v>0</v>
      </c>
      <c r="D12" s="401">
        <v>0</v>
      </c>
      <c r="E12" s="401">
        <v>0</v>
      </c>
      <c r="F12" s="404">
        <v>180050</v>
      </c>
      <c r="G12" s="404">
        <v>75890.02</v>
      </c>
      <c r="H12" s="401">
        <v>37939.120000000003</v>
      </c>
      <c r="I12" s="401">
        <v>0</v>
      </c>
      <c r="J12" s="402">
        <v>293879.14</v>
      </c>
      <c r="L12" s="399"/>
      <c r="M12" s="399"/>
      <c r="O12" s="399"/>
    </row>
    <row r="13" spans="1:17" s="398" customFormat="1" ht="31.5" x14ac:dyDescent="0.25">
      <c r="A13" s="403" t="s">
        <v>276</v>
      </c>
      <c r="B13" s="5" t="s">
        <v>286</v>
      </c>
      <c r="C13" s="401">
        <v>0</v>
      </c>
      <c r="D13" s="401">
        <v>0</v>
      </c>
      <c r="E13" s="404">
        <v>1448100.09</v>
      </c>
      <c r="F13" s="404">
        <v>1448100.09</v>
      </c>
      <c r="G13" s="401">
        <v>0</v>
      </c>
      <c r="H13" s="401">
        <v>0</v>
      </c>
      <c r="I13" s="401">
        <v>0</v>
      </c>
      <c r="J13" s="402">
        <v>2896200.18</v>
      </c>
      <c r="L13" s="399"/>
    </row>
    <row r="14" spans="1:17" s="398" customFormat="1" ht="31.5" x14ac:dyDescent="0.25">
      <c r="A14" s="403" t="s">
        <v>397</v>
      </c>
      <c r="B14" s="5" t="s">
        <v>649</v>
      </c>
      <c r="C14" s="401">
        <v>0</v>
      </c>
      <c r="D14" s="401">
        <v>0</v>
      </c>
      <c r="E14" s="404">
        <v>0</v>
      </c>
      <c r="F14" s="404">
        <v>150040</v>
      </c>
      <c r="G14" s="401">
        <v>323080</v>
      </c>
      <c r="H14" s="401">
        <v>84824.44</v>
      </c>
      <c r="I14" s="401"/>
      <c r="J14" s="402">
        <v>557944.43999999994</v>
      </c>
      <c r="L14" s="399"/>
      <c r="O14" s="399"/>
      <c r="P14" s="399"/>
      <c r="Q14" s="399"/>
    </row>
    <row r="15" spans="1:17" s="398" customFormat="1" x14ac:dyDescent="0.25">
      <c r="A15" s="403" t="s">
        <v>160</v>
      </c>
      <c r="B15" s="5" t="s">
        <v>265</v>
      </c>
      <c r="C15" s="401">
        <v>0</v>
      </c>
      <c r="D15" s="401">
        <v>0</v>
      </c>
      <c r="E15" s="410">
        <v>2015305</v>
      </c>
      <c r="F15" s="410">
        <v>15604641</v>
      </c>
      <c r="G15" s="410">
        <v>2983086</v>
      </c>
      <c r="H15" s="404">
        <v>0</v>
      </c>
      <c r="I15" s="410">
        <v>2771005</v>
      </c>
      <c r="J15" s="413">
        <f>SUM(C15:I15)</f>
        <v>23374037</v>
      </c>
      <c r="L15" s="399"/>
    </row>
    <row r="16" spans="1:17" s="398" customFormat="1" x14ac:dyDescent="0.25">
      <c r="A16" s="403" t="s">
        <v>249</v>
      </c>
      <c r="B16" s="5" t="s">
        <v>266</v>
      </c>
      <c r="C16" s="401">
        <v>0</v>
      </c>
      <c r="D16" s="404">
        <v>0</v>
      </c>
      <c r="E16" s="412">
        <v>1933067</v>
      </c>
      <c r="F16" s="412">
        <v>6506908</v>
      </c>
      <c r="G16" s="412">
        <v>1312741</v>
      </c>
      <c r="H16" s="412">
        <v>0</v>
      </c>
      <c r="I16" s="414">
        <v>594232</v>
      </c>
      <c r="J16" s="402">
        <f>SUM(C16:I16)</f>
        <v>10346948</v>
      </c>
      <c r="L16" s="399"/>
      <c r="O16" s="399"/>
    </row>
    <row r="17" spans="1:15" s="398" customFormat="1" ht="31.5" x14ac:dyDescent="0.25">
      <c r="A17" s="403" t="s">
        <v>250</v>
      </c>
      <c r="B17" s="5" t="s">
        <v>267</v>
      </c>
      <c r="C17" s="401">
        <v>0</v>
      </c>
      <c r="D17" s="401">
        <v>0</v>
      </c>
      <c r="E17" s="401">
        <v>968150</v>
      </c>
      <c r="F17" s="401">
        <v>0</v>
      </c>
      <c r="G17" s="401">
        <v>0</v>
      </c>
      <c r="H17" s="401">
        <v>0</v>
      </c>
      <c r="I17" s="401">
        <v>0</v>
      </c>
      <c r="J17" s="402">
        <v>968150</v>
      </c>
      <c r="K17" s="399"/>
      <c r="L17" s="399"/>
      <c r="O17" s="399"/>
    </row>
    <row r="18" spans="1:15" s="398" customFormat="1" x14ac:dyDescent="0.25">
      <c r="A18" s="403" t="s">
        <v>251</v>
      </c>
      <c r="B18" s="5" t="s">
        <v>799</v>
      </c>
      <c r="C18" s="401">
        <v>0</v>
      </c>
      <c r="D18" s="401">
        <v>0</v>
      </c>
      <c r="E18" s="404">
        <v>0</v>
      </c>
      <c r="F18" s="404">
        <v>4239580</v>
      </c>
      <c r="G18" s="404">
        <v>2691833.41</v>
      </c>
      <c r="H18" s="404">
        <v>0</v>
      </c>
      <c r="I18" s="401">
        <v>0</v>
      </c>
      <c r="J18" s="402">
        <f>SUM(C18:I18)</f>
        <v>6931413.4100000001</v>
      </c>
      <c r="L18" s="399"/>
    </row>
    <row r="19" spans="1:15" s="398" customFormat="1" ht="31.5" x14ac:dyDescent="0.25">
      <c r="A19" s="403" t="s">
        <v>252</v>
      </c>
      <c r="B19" s="5" t="s">
        <v>253</v>
      </c>
      <c r="C19" s="401">
        <v>0</v>
      </c>
      <c r="D19" s="401">
        <v>0</v>
      </c>
      <c r="E19" s="404">
        <v>0</v>
      </c>
      <c r="F19" s="404">
        <v>3352064.6</v>
      </c>
      <c r="G19" s="401">
        <v>0</v>
      </c>
      <c r="H19" s="401">
        <v>0</v>
      </c>
      <c r="I19" s="401">
        <v>0</v>
      </c>
      <c r="J19" s="402">
        <v>3352064.6</v>
      </c>
      <c r="K19" s="399"/>
      <c r="L19" s="399"/>
      <c r="N19" s="399"/>
    </row>
    <row r="20" spans="1:15" s="398" customFormat="1" x14ac:dyDescent="0.25">
      <c r="A20" s="403" t="s">
        <v>490</v>
      </c>
      <c r="B20" s="5" t="s">
        <v>549</v>
      </c>
      <c r="C20" s="401">
        <v>0</v>
      </c>
      <c r="D20" s="401">
        <v>0</v>
      </c>
      <c r="E20" s="404">
        <v>1250131</v>
      </c>
      <c r="F20" s="404">
        <v>4261000</v>
      </c>
      <c r="G20" s="401">
        <v>0</v>
      </c>
      <c r="H20" s="401">
        <v>0</v>
      </c>
      <c r="I20" s="401">
        <v>0</v>
      </c>
      <c r="J20" s="402">
        <v>5511131</v>
      </c>
      <c r="L20" s="399"/>
    </row>
    <row r="21" spans="1:15" s="398" customFormat="1" ht="31.5" x14ac:dyDescent="0.25">
      <c r="A21" s="403" t="s">
        <v>254</v>
      </c>
      <c r="B21" s="5" t="s">
        <v>255</v>
      </c>
      <c r="C21" s="401">
        <v>0</v>
      </c>
      <c r="D21" s="401">
        <v>0</v>
      </c>
      <c r="E21" s="404">
        <v>0</v>
      </c>
      <c r="F21" s="404">
        <v>1028446</v>
      </c>
      <c r="G21" s="404">
        <v>1202255.08</v>
      </c>
      <c r="H21" s="404">
        <v>0</v>
      </c>
      <c r="I21" s="404">
        <v>0</v>
      </c>
      <c r="J21" s="404">
        <f>SUM(C21:I21)</f>
        <v>2230701.08</v>
      </c>
      <c r="L21" s="399"/>
    </row>
    <row r="22" spans="1:15" s="398" customFormat="1" ht="48" customHeight="1" x14ac:dyDescent="0.25">
      <c r="A22" s="403" t="s">
        <v>745</v>
      </c>
      <c r="B22" s="5" t="s">
        <v>269</v>
      </c>
      <c r="C22" s="401">
        <v>0</v>
      </c>
      <c r="D22" s="401">
        <v>0</v>
      </c>
      <c r="E22" s="401">
        <v>0</v>
      </c>
      <c r="F22" s="404">
        <v>227153</v>
      </c>
      <c r="G22" s="401">
        <v>0</v>
      </c>
      <c r="H22" s="401">
        <v>113576.47</v>
      </c>
      <c r="I22" s="401">
        <v>0</v>
      </c>
      <c r="J22" s="402">
        <f>SUM(C22:I22)</f>
        <v>340729.47</v>
      </c>
      <c r="L22" s="399"/>
    </row>
    <row r="23" spans="1:15" s="398" customFormat="1" x14ac:dyDescent="0.25">
      <c r="A23" s="403" t="s">
        <v>256</v>
      </c>
      <c r="B23" s="5" t="s">
        <v>270</v>
      </c>
      <c r="C23" s="401">
        <v>0</v>
      </c>
      <c r="D23" s="404">
        <v>0</v>
      </c>
      <c r="E23" s="404">
        <v>0</v>
      </c>
      <c r="F23" s="404">
        <v>5246593.2699999996</v>
      </c>
      <c r="G23" s="404">
        <v>852941.72</v>
      </c>
      <c r="H23" s="404">
        <v>0</v>
      </c>
      <c r="I23" s="404">
        <v>0</v>
      </c>
      <c r="J23" s="402">
        <f>SUM(C23:I23)</f>
        <v>6099534.9899999993</v>
      </c>
      <c r="L23" s="399"/>
      <c r="N23" s="399"/>
    </row>
    <row r="24" spans="1:15" s="398" customFormat="1" x14ac:dyDescent="0.25">
      <c r="A24" s="415" t="s">
        <v>257</v>
      </c>
      <c r="B24" s="462" t="s">
        <v>271</v>
      </c>
      <c r="C24" s="416">
        <v>0</v>
      </c>
      <c r="D24" s="416">
        <v>0</v>
      </c>
      <c r="E24" s="410">
        <v>0</v>
      </c>
      <c r="F24" s="416">
        <v>4110566</v>
      </c>
      <c r="G24" s="410">
        <v>0</v>
      </c>
      <c r="H24" s="416">
        <v>0</v>
      </c>
      <c r="I24" s="416"/>
      <c r="J24" s="416">
        <v>4110566</v>
      </c>
      <c r="L24" s="399"/>
    </row>
    <row r="25" spans="1:15" s="398" customFormat="1" ht="31.5" x14ac:dyDescent="0.25">
      <c r="A25" s="403" t="s">
        <v>258</v>
      </c>
      <c r="B25" s="5" t="s">
        <v>272</v>
      </c>
      <c r="C25" s="401">
        <v>0</v>
      </c>
      <c r="D25" s="401">
        <v>0</v>
      </c>
      <c r="E25" s="401">
        <v>0</v>
      </c>
      <c r="F25" s="401">
        <v>6176596.0499999998</v>
      </c>
      <c r="G25" s="401">
        <v>0</v>
      </c>
      <c r="H25" s="401">
        <v>0</v>
      </c>
      <c r="I25" s="401">
        <v>0</v>
      </c>
      <c r="J25" s="402">
        <f t="shared" ref="J25:J29" si="0">SUM(C25:I25)</f>
        <v>6176596.0499999998</v>
      </c>
      <c r="L25" s="399"/>
    </row>
    <row r="26" spans="1:15" s="398" customFormat="1" ht="47.25" x14ac:dyDescent="0.25">
      <c r="A26" s="403" t="s">
        <v>259</v>
      </c>
      <c r="B26" s="5" t="s">
        <v>273</v>
      </c>
      <c r="C26" s="401">
        <v>0</v>
      </c>
      <c r="D26" s="401">
        <v>0</v>
      </c>
      <c r="E26" s="401">
        <v>9476320</v>
      </c>
      <c r="F26" s="401">
        <v>13142194.75</v>
      </c>
      <c r="G26" s="401">
        <v>0</v>
      </c>
      <c r="H26" s="401">
        <v>0</v>
      </c>
      <c r="I26" s="401">
        <v>0</v>
      </c>
      <c r="J26" s="402">
        <v>22618514.75</v>
      </c>
      <c r="K26" s="399"/>
      <c r="L26" s="399"/>
    </row>
    <row r="27" spans="1:15" s="398" customFormat="1" x14ac:dyDescent="0.25">
      <c r="A27" s="403" t="s">
        <v>260</v>
      </c>
      <c r="B27" s="5" t="s">
        <v>274</v>
      </c>
      <c r="C27" s="401">
        <v>0</v>
      </c>
      <c r="D27" s="401">
        <v>0</v>
      </c>
      <c r="E27" s="404">
        <v>0</v>
      </c>
      <c r="F27" s="404">
        <v>1642783.85</v>
      </c>
      <c r="G27" s="401">
        <v>0</v>
      </c>
      <c r="H27" s="401">
        <v>1578296.98</v>
      </c>
      <c r="I27" s="401">
        <v>0</v>
      </c>
      <c r="J27" s="402">
        <f>SUM(H27,F27)</f>
        <v>3221080.83</v>
      </c>
      <c r="K27" s="399"/>
      <c r="L27" s="399"/>
    </row>
    <row r="28" spans="1:15" s="398" customFormat="1" x14ac:dyDescent="0.25">
      <c r="A28" s="403" t="s">
        <v>261</v>
      </c>
      <c r="B28" s="5" t="s">
        <v>287</v>
      </c>
      <c r="C28" s="401">
        <v>0</v>
      </c>
      <c r="D28" s="401">
        <v>0</v>
      </c>
      <c r="E28" s="401">
        <v>0</v>
      </c>
      <c r="F28" s="401">
        <v>1740000</v>
      </c>
      <c r="G28" s="401">
        <v>1040000</v>
      </c>
      <c r="H28" s="401">
        <v>0</v>
      </c>
      <c r="I28" s="401">
        <v>0</v>
      </c>
      <c r="J28" s="402">
        <f t="shared" si="0"/>
        <v>2780000</v>
      </c>
      <c r="L28" s="399"/>
    </row>
    <row r="29" spans="1:15" s="398" customFormat="1" x14ac:dyDescent="0.25">
      <c r="A29" s="403" t="s">
        <v>504</v>
      </c>
      <c r="B29" s="5" t="s">
        <v>290</v>
      </c>
      <c r="C29" s="401">
        <v>0</v>
      </c>
      <c r="D29" s="401">
        <v>0</v>
      </c>
      <c r="E29" s="401">
        <v>115295</v>
      </c>
      <c r="F29" s="401">
        <v>0</v>
      </c>
      <c r="G29" s="401">
        <v>0</v>
      </c>
      <c r="H29" s="401">
        <v>0</v>
      </c>
      <c r="I29" s="401">
        <v>0</v>
      </c>
      <c r="J29" s="402">
        <f t="shared" si="0"/>
        <v>115295</v>
      </c>
      <c r="L29" s="399"/>
    </row>
    <row r="30" spans="1:15" s="398" customFormat="1" ht="31.5" x14ac:dyDescent="0.25">
      <c r="A30" s="415" t="s">
        <v>262</v>
      </c>
      <c r="B30" s="5" t="s">
        <v>284</v>
      </c>
      <c r="C30" s="401">
        <v>0</v>
      </c>
      <c r="D30" s="401">
        <v>0</v>
      </c>
      <c r="E30" s="401">
        <v>0</v>
      </c>
      <c r="F30" s="401">
        <v>0</v>
      </c>
      <c r="G30" s="401">
        <v>2262823.5299999998</v>
      </c>
      <c r="H30" s="401">
        <v>1254017.42</v>
      </c>
      <c r="I30" s="401">
        <v>0</v>
      </c>
      <c r="J30" s="402">
        <f>SUM(C30:I30)</f>
        <v>3516840.9499999997</v>
      </c>
      <c r="L30" s="399"/>
      <c r="M30" s="406"/>
      <c r="N30" s="406"/>
      <c r="O30" s="399"/>
    </row>
    <row r="31" spans="1:15" s="398" customFormat="1" ht="31.5" x14ac:dyDescent="0.25">
      <c r="A31" s="403" t="s">
        <v>650</v>
      </c>
      <c r="B31" s="5" t="s">
        <v>263</v>
      </c>
      <c r="C31" s="401">
        <v>0</v>
      </c>
      <c r="D31" s="401">
        <v>0</v>
      </c>
      <c r="E31" s="404">
        <v>1336065.31</v>
      </c>
      <c r="F31" s="414">
        <v>1336065.31</v>
      </c>
      <c r="G31" s="412">
        <v>1336065.31</v>
      </c>
      <c r="H31" s="412">
        <v>1336065.31</v>
      </c>
      <c r="I31" s="401">
        <v>0</v>
      </c>
      <c r="J31" s="402">
        <v>5344261.25</v>
      </c>
      <c r="L31" s="399"/>
      <c r="M31" s="406"/>
      <c r="N31" s="406"/>
      <c r="O31" s="406"/>
    </row>
    <row r="32" spans="1:15" s="398" customFormat="1" ht="31.5" x14ac:dyDescent="0.25">
      <c r="A32" s="6" t="s">
        <v>275</v>
      </c>
      <c r="B32" s="2" t="s">
        <v>264</v>
      </c>
      <c r="C32" s="401">
        <v>0</v>
      </c>
      <c r="D32" s="401">
        <v>0</v>
      </c>
      <c r="E32" s="401">
        <v>0</v>
      </c>
      <c r="F32" s="404">
        <v>618226.39</v>
      </c>
      <c r="G32" s="404">
        <v>233502.34</v>
      </c>
      <c r="H32" s="401">
        <v>0</v>
      </c>
      <c r="I32" s="401">
        <v>0</v>
      </c>
      <c r="J32" s="402">
        <f>SUM(C32:I32)</f>
        <v>851728.73</v>
      </c>
      <c r="L32" s="399"/>
      <c r="M32" s="500"/>
      <c r="N32" s="406"/>
      <c r="O32" s="406"/>
    </row>
    <row r="33" spans="1:15" s="398" customFormat="1" ht="31.5" x14ac:dyDescent="0.25">
      <c r="A33" s="403" t="s">
        <v>278</v>
      </c>
      <c r="B33" s="5" t="s">
        <v>279</v>
      </c>
      <c r="C33" s="401">
        <v>0</v>
      </c>
      <c r="D33" s="401">
        <v>0</v>
      </c>
      <c r="E33" s="401">
        <v>0</v>
      </c>
      <c r="F33" s="404">
        <v>0</v>
      </c>
      <c r="G33" s="404">
        <v>4997234.13</v>
      </c>
      <c r="H33" s="401">
        <v>0</v>
      </c>
      <c r="I33" s="401">
        <v>0</v>
      </c>
      <c r="J33" s="402">
        <v>4997234.13</v>
      </c>
      <c r="L33" s="399"/>
      <c r="M33" s="500"/>
      <c r="N33" s="406"/>
      <c r="O33" s="406"/>
    </row>
    <row r="34" spans="1:15" s="398" customFormat="1" ht="31.5" x14ac:dyDescent="0.25">
      <c r="A34" s="403"/>
      <c r="B34" s="94" t="s">
        <v>642</v>
      </c>
      <c r="C34" s="401">
        <v>0</v>
      </c>
      <c r="D34" s="401">
        <v>0</v>
      </c>
      <c r="E34" s="401">
        <v>0</v>
      </c>
      <c r="F34" s="404">
        <v>55000000</v>
      </c>
      <c r="G34" s="404">
        <v>110000000</v>
      </c>
      <c r="H34" s="401">
        <v>0</v>
      </c>
      <c r="I34" s="401">
        <v>0</v>
      </c>
      <c r="J34" s="402">
        <f>SUM(F34:G34)</f>
        <v>165000000</v>
      </c>
      <c r="L34" s="399"/>
      <c r="M34" s="500"/>
      <c r="N34" s="406"/>
      <c r="O34" s="406"/>
    </row>
    <row r="35" spans="1:15" s="398" customFormat="1" x14ac:dyDescent="0.25">
      <c r="A35" s="403" t="s">
        <v>281</v>
      </c>
      <c r="B35" s="417" t="s">
        <v>282</v>
      </c>
      <c r="C35" s="401">
        <v>0</v>
      </c>
      <c r="D35" s="401">
        <v>0</v>
      </c>
      <c r="E35" s="404">
        <v>1095105.42</v>
      </c>
      <c r="F35" s="404">
        <v>0</v>
      </c>
      <c r="G35" s="404">
        <v>0</v>
      </c>
      <c r="H35" s="401">
        <v>0</v>
      </c>
      <c r="I35" s="401">
        <v>0</v>
      </c>
      <c r="J35" s="402">
        <f>SUM(C35:I35)</f>
        <v>1095105.42</v>
      </c>
      <c r="L35" s="399"/>
      <c r="M35" s="500"/>
      <c r="N35" s="406"/>
      <c r="O35" s="406"/>
    </row>
    <row r="36" spans="1:15" s="398" customFormat="1" ht="31.5" x14ac:dyDescent="0.25">
      <c r="A36" s="418" t="s">
        <v>288</v>
      </c>
      <c r="B36" s="419" t="s">
        <v>289</v>
      </c>
      <c r="C36" s="401">
        <v>0</v>
      </c>
      <c r="D36" s="401">
        <v>0</v>
      </c>
      <c r="E36" s="401">
        <v>0</v>
      </c>
      <c r="F36" s="404">
        <v>2606580.17</v>
      </c>
      <c r="G36" s="404">
        <v>0</v>
      </c>
      <c r="H36" s="401">
        <v>0</v>
      </c>
      <c r="I36" s="401">
        <v>0</v>
      </c>
      <c r="J36" s="402">
        <f>SUM(C36:I36)</f>
        <v>2606580.17</v>
      </c>
      <c r="L36" s="399"/>
      <c r="M36" s="406"/>
      <c r="N36" s="406"/>
      <c r="O36" s="406"/>
    </row>
    <row r="37" spans="1:15" s="398" customFormat="1" ht="32.25" thickBot="1" x14ac:dyDescent="0.3">
      <c r="A37" s="420" t="s">
        <v>280</v>
      </c>
      <c r="B37" s="421" t="s">
        <v>283</v>
      </c>
      <c r="C37" s="422">
        <v>0</v>
      </c>
      <c r="D37" s="422">
        <v>0</v>
      </c>
      <c r="E37" s="422">
        <v>0</v>
      </c>
      <c r="F37" s="423">
        <v>8688.6</v>
      </c>
      <c r="G37" s="422">
        <v>0</v>
      </c>
      <c r="H37" s="422">
        <v>0</v>
      </c>
      <c r="I37" s="422">
        <v>0</v>
      </c>
      <c r="J37" s="424">
        <f>SUM(C37:I37)</f>
        <v>8688.6</v>
      </c>
      <c r="L37" s="399"/>
      <c r="M37" s="406"/>
      <c r="N37" s="406"/>
      <c r="O37" s="406"/>
    </row>
    <row r="38" spans="1:15" s="398" customFormat="1" x14ac:dyDescent="0.25">
      <c r="C38" s="425"/>
      <c r="D38" s="425"/>
      <c r="E38" s="425"/>
      <c r="F38" s="425"/>
      <c r="G38" s="425"/>
      <c r="H38" s="425"/>
      <c r="I38" s="425"/>
      <c r="J38" s="425"/>
      <c r="L38" s="406"/>
      <c r="M38" s="406"/>
      <c r="N38" s="406"/>
      <c r="O38" s="406"/>
    </row>
    <row r="39" spans="1:15" s="398" customFormat="1" x14ac:dyDescent="0.25">
      <c r="C39" s="399"/>
      <c r="D39" s="399"/>
      <c r="E39" s="399"/>
      <c r="F39" s="399"/>
      <c r="G39" s="399"/>
      <c r="H39" s="399"/>
      <c r="I39" s="399"/>
      <c r="J39" s="399"/>
      <c r="L39" s="406"/>
      <c r="M39" s="406"/>
      <c r="N39" s="406"/>
      <c r="O39" s="406"/>
    </row>
    <row r="40" spans="1:15" x14ac:dyDescent="0.25">
      <c r="L40" s="405"/>
      <c r="M40" s="426"/>
      <c r="N40" s="426"/>
      <c r="O40" s="426"/>
    </row>
    <row r="41" spans="1:15" x14ac:dyDescent="0.25">
      <c r="L41" s="406"/>
      <c r="M41" s="426"/>
      <c r="N41" s="426"/>
      <c r="O41" s="426"/>
    </row>
  </sheetData>
  <mergeCells count="1">
    <mergeCell ref="M32:M35"/>
  </mergeCells>
  <pageMargins left="0.25" right="0.25" top="0.75" bottom="0.75" header="0.3" footer="0.3"/>
  <pageSetup paperSize="9" scale="53" fitToWidth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38"/>
  <sheetViews>
    <sheetView topLeftCell="A4" zoomScaleNormal="100" workbookViewId="0">
      <selection activeCell="M20" sqref="A1:XFD1048576"/>
    </sheetView>
  </sheetViews>
  <sheetFormatPr defaultRowHeight="15.75" x14ac:dyDescent="0.25"/>
  <cols>
    <col min="1" max="1" width="24" style="25" customWidth="1"/>
    <col min="2" max="2" width="46.7109375" style="25" customWidth="1"/>
    <col min="3" max="3" width="13.140625" style="25" customWidth="1"/>
    <col min="4" max="4" width="13.5703125" style="25" customWidth="1"/>
    <col min="5" max="5" width="15.28515625" style="25" customWidth="1"/>
    <col min="6" max="6" width="16.85546875" style="25" customWidth="1"/>
    <col min="7" max="7" width="16" style="25" customWidth="1"/>
    <col min="8" max="8" width="16.5703125" style="25" customWidth="1"/>
    <col min="9" max="9" width="16.28515625" style="25" customWidth="1"/>
    <col min="10" max="10" width="16.42578125" style="25" customWidth="1"/>
    <col min="11" max="11" width="9.140625" style="25"/>
    <col min="12" max="12" width="14.28515625" style="25" bestFit="1" customWidth="1"/>
    <col min="13" max="16384" width="9.140625" style="25"/>
  </cols>
  <sheetData>
    <row r="2" spans="1:11" s="254" customFormat="1" x14ac:dyDescent="0.25">
      <c r="A2" s="254" t="s">
        <v>732</v>
      </c>
    </row>
    <row r="3" spans="1:11" ht="16.5" thickBot="1" x14ac:dyDescent="0.3"/>
    <row r="4" spans="1:11" x14ac:dyDescent="0.25">
      <c r="A4" s="501"/>
      <c r="B4" s="502" t="s">
        <v>181</v>
      </c>
      <c r="C4" s="503">
        <v>2014</v>
      </c>
      <c r="D4" s="503">
        <v>2015</v>
      </c>
      <c r="E4" s="503">
        <v>2016</v>
      </c>
      <c r="F4" s="503">
        <v>2017</v>
      </c>
      <c r="G4" s="503">
        <v>2018</v>
      </c>
      <c r="H4" s="503">
        <v>2019</v>
      </c>
      <c r="I4" s="503">
        <v>2020</v>
      </c>
      <c r="J4" s="504" t="s">
        <v>183</v>
      </c>
    </row>
    <row r="5" spans="1:11" ht="54.75" customHeight="1" x14ac:dyDescent="0.25">
      <c r="A5" s="400" t="s">
        <v>180</v>
      </c>
      <c r="B5" s="5" t="s">
        <v>182</v>
      </c>
      <c r="C5" s="401">
        <v>0</v>
      </c>
      <c r="D5" s="401"/>
      <c r="E5" s="401"/>
      <c r="F5" s="401"/>
      <c r="G5" s="401"/>
      <c r="H5" s="401"/>
      <c r="I5" s="401"/>
      <c r="J5" s="402"/>
    </row>
    <row r="6" spans="1:11" ht="31.5" x14ac:dyDescent="0.25">
      <c r="A6" s="403" t="s">
        <v>238</v>
      </c>
      <c r="B6" s="5" t="s">
        <v>241</v>
      </c>
      <c r="C6" s="401">
        <v>0</v>
      </c>
      <c r="D6" s="401">
        <v>0</v>
      </c>
      <c r="E6" s="404">
        <v>532602.74</v>
      </c>
      <c r="F6" s="404">
        <v>1065205.48</v>
      </c>
      <c r="G6" s="404">
        <v>1597808.23</v>
      </c>
      <c r="H6" s="404">
        <v>1597808.23</v>
      </c>
      <c r="I6" s="404">
        <v>1597808.23</v>
      </c>
      <c r="J6" s="402">
        <v>1597808.23</v>
      </c>
    </row>
    <row r="7" spans="1:11" ht="31.5" x14ac:dyDescent="0.25">
      <c r="A7" s="403" t="s">
        <v>467</v>
      </c>
      <c r="B7" s="5" t="s">
        <v>240</v>
      </c>
      <c r="C7" s="401">
        <v>0</v>
      </c>
      <c r="D7" s="401">
        <v>0</v>
      </c>
      <c r="E7" s="404">
        <v>514728.6</v>
      </c>
      <c r="F7" s="404">
        <v>1029457.2</v>
      </c>
      <c r="G7" s="404">
        <v>1544185.8</v>
      </c>
      <c r="H7" s="404">
        <v>1544185.8</v>
      </c>
      <c r="I7" s="404">
        <v>1544185.8</v>
      </c>
      <c r="J7" s="402">
        <v>1544185.8</v>
      </c>
    </row>
    <row r="8" spans="1:11" x14ac:dyDescent="0.25">
      <c r="A8" s="403" t="s">
        <v>242</v>
      </c>
      <c r="B8" s="5" t="s">
        <v>243</v>
      </c>
      <c r="C8" s="401">
        <v>0</v>
      </c>
      <c r="D8" s="401">
        <v>0</v>
      </c>
      <c r="E8" s="404">
        <v>0</v>
      </c>
      <c r="F8" s="404">
        <v>1736421.78</v>
      </c>
      <c r="G8" s="404">
        <v>1736421.78</v>
      </c>
      <c r="H8" s="404">
        <v>1736421.78</v>
      </c>
      <c r="I8" s="404">
        <v>1736421.78</v>
      </c>
      <c r="J8" s="404">
        <v>1736421.78</v>
      </c>
    </row>
    <row r="9" spans="1:11" x14ac:dyDescent="0.25">
      <c r="A9" s="403" t="s">
        <v>244</v>
      </c>
      <c r="B9" s="5" t="s">
        <v>245</v>
      </c>
      <c r="C9" s="401">
        <v>0</v>
      </c>
      <c r="D9" s="401">
        <v>0</v>
      </c>
      <c r="E9" s="401">
        <v>0</v>
      </c>
      <c r="F9" s="401">
        <v>564953.74</v>
      </c>
      <c r="G9" s="401">
        <v>1290435.46</v>
      </c>
      <c r="H9" s="401">
        <v>1290435.46</v>
      </c>
      <c r="I9" s="401">
        <v>1290435.46</v>
      </c>
      <c r="J9" s="401">
        <v>1290435.46</v>
      </c>
    </row>
    <row r="10" spans="1:11" x14ac:dyDescent="0.25">
      <c r="A10" s="403" t="s">
        <v>246</v>
      </c>
      <c r="B10" s="5" t="s">
        <v>247</v>
      </c>
      <c r="C10" s="401">
        <v>0</v>
      </c>
      <c r="D10" s="401">
        <v>0</v>
      </c>
      <c r="E10" s="410">
        <v>1882451.35</v>
      </c>
      <c r="F10" s="410">
        <v>4004107.57</v>
      </c>
      <c r="G10" s="410">
        <v>4004107.57</v>
      </c>
      <c r="H10" s="410">
        <v>4004107.57</v>
      </c>
      <c r="I10" s="410">
        <v>4004107.57</v>
      </c>
      <c r="J10" s="427">
        <v>4004107.57</v>
      </c>
      <c r="K10" s="418"/>
    </row>
    <row r="11" spans="1:11" x14ac:dyDescent="0.25">
      <c r="A11" s="403" t="s">
        <v>800</v>
      </c>
      <c r="B11" s="5" t="s">
        <v>801</v>
      </c>
      <c r="C11" s="401">
        <v>0</v>
      </c>
      <c r="D11" s="404">
        <v>0</v>
      </c>
      <c r="E11" s="412">
        <v>0</v>
      </c>
      <c r="F11" s="412">
        <v>1586923.51</v>
      </c>
      <c r="G11" s="412">
        <v>1586923.51</v>
      </c>
      <c r="H11" s="412">
        <v>1586923.51</v>
      </c>
      <c r="I11" s="412">
        <v>1586923.51</v>
      </c>
      <c r="J11" s="428">
        <v>1586923.51</v>
      </c>
      <c r="K11" s="418"/>
    </row>
    <row r="12" spans="1:11" ht="31.5" x14ac:dyDescent="0.25">
      <c r="A12" s="403" t="s">
        <v>277</v>
      </c>
      <c r="B12" s="5" t="s">
        <v>285</v>
      </c>
      <c r="C12" s="401">
        <v>0</v>
      </c>
      <c r="D12" s="401">
        <v>0</v>
      </c>
      <c r="E12" s="401">
        <v>0</v>
      </c>
      <c r="F12" s="404">
        <v>180050</v>
      </c>
      <c r="G12" s="404">
        <v>255940.02</v>
      </c>
      <c r="H12" s="404">
        <v>293879.14</v>
      </c>
      <c r="I12" s="404">
        <v>293879.14</v>
      </c>
      <c r="J12" s="402">
        <v>293879.14</v>
      </c>
    </row>
    <row r="13" spans="1:11" ht="31.5" x14ac:dyDescent="0.25">
      <c r="A13" s="403" t="s">
        <v>276</v>
      </c>
      <c r="B13" s="5" t="s">
        <v>286</v>
      </c>
      <c r="C13" s="401">
        <v>0</v>
      </c>
      <c r="D13" s="401">
        <v>0</v>
      </c>
      <c r="E13" s="404">
        <v>1448100.09</v>
      </c>
      <c r="F13" s="404">
        <v>2896200.18</v>
      </c>
      <c r="G13" s="404">
        <v>2896200.18</v>
      </c>
      <c r="H13" s="404">
        <v>2896200.18</v>
      </c>
      <c r="I13" s="404">
        <v>2896200.18</v>
      </c>
      <c r="J13" s="402">
        <v>2896200.18</v>
      </c>
    </row>
    <row r="14" spans="1:11" x14ac:dyDescent="0.25">
      <c r="A14" s="403" t="s">
        <v>397</v>
      </c>
      <c r="B14" s="5" t="s">
        <v>649</v>
      </c>
      <c r="C14" s="401">
        <v>0</v>
      </c>
      <c r="D14" s="401">
        <v>0</v>
      </c>
      <c r="E14" s="404">
        <v>0</v>
      </c>
      <c r="F14" s="404">
        <v>150040</v>
      </c>
      <c r="G14" s="404">
        <v>473120</v>
      </c>
      <c r="H14" s="404">
        <v>557944.43999999994</v>
      </c>
      <c r="I14" s="404">
        <v>557944.43999999994</v>
      </c>
      <c r="J14" s="402">
        <v>557944.43999999994</v>
      </c>
    </row>
    <row r="15" spans="1:11" x14ac:dyDescent="0.25">
      <c r="A15" s="403" t="s">
        <v>160</v>
      </c>
      <c r="B15" s="5" t="s">
        <v>265</v>
      </c>
      <c r="C15" s="401">
        <v>0</v>
      </c>
      <c r="D15" s="404">
        <v>0</v>
      </c>
      <c r="E15" s="404">
        <v>2015305</v>
      </c>
      <c r="F15" s="404">
        <v>17619946</v>
      </c>
      <c r="G15" s="404">
        <v>20603032</v>
      </c>
      <c r="H15" s="404">
        <v>20603032</v>
      </c>
      <c r="I15" s="401">
        <v>233744037</v>
      </c>
      <c r="J15" s="409">
        <v>233744037</v>
      </c>
      <c r="K15" s="418"/>
    </row>
    <row r="16" spans="1:11" x14ac:dyDescent="0.25">
      <c r="A16" s="403" t="s">
        <v>249</v>
      </c>
      <c r="B16" s="5" t="s">
        <v>266</v>
      </c>
      <c r="C16" s="401">
        <v>0</v>
      </c>
      <c r="D16" s="404">
        <v>0</v>
      </c>
      <c r="E16" s="404">
        <v>1933067</v>
      </c>
      <c r="F16" s="404">
        <v>8439975</v>
      </c>
      <c r="G16" s="404">
        <v>9752716</v>
      </c>
      <c r="H16" s="404">
        <v>9752716</v>
      </c>
      <c r="I16" s="401">
        <v>10346948</v>
      </c>
      <c r="J16" s="409">
        <v>10346948</v>
      </c>
      <c r="K16" s="418"/>
    </row>
    <row r="17" spans="1:12" ht="31.5" x14ac:dyDescent="0.25">
      <c r="A17" s="403" t="s">
        <v>250</v>
      </c>
      <c r="B17" s="5" t="s">
        <v>267</v>
      </c>
      <c r="C17" s="401">
        <v>0</v>
      </c>
      <c r="D17" s="401">
        <v>0</v>
      </c>
      <c r="E17" s="401">
        <v>968150</v>
      </c>
      <c r="F17" s="401">
        <v>968150</v>
      </c>
      <c r="G17" s="401">
        <v>968150</v>
      </c>
      <c r="H17" s="401">
        <v>968150</v>
      </c>
      <c r="I17" s="401">
        <v>968150</v>
      </c>
      <c r="J17" s="409">
        <v>968150</v>
      </c>
      <c r="K17" s="418"/>
      <c r="L17" s="429"/>
    </row>
    <row r="18" spans="1:12" ht="31.5" x14ac:dyDescent="0.25">
      <c r="A18" s="403" t="s">
        <v>251</v>
      </c>
      <c r="B18" s="5" t="s">
        <v>268</v>
      </c>
      <c r="C18" s="401">
        <v>0</v>
      </c>
      <c r="D18" s="401">
        <v>0</v>
      </c>
      <c r="E18" s="404">
        <v>0</v>
      </c>
      <c r="F18" s="404">
        <v>4239580</v>
      </c>
      <c r="G18" s="404">
        <v>6931413.4100000001</v>
      </c>
      <c r="H18" s="404">
        <v>6931413.4100000001</v>
      </c>
      <c r="I18" s="404">
        <v>6931413.4100000001</v>
      </c>
      <c r="J18" s="430">
        <v>6931413.4100000001</v>
      </c>
      <c r="K18" s="418"/>
    </row>
    <row r="19" spans="1:12" ht="34.5" customHeight="1" x14ac:dyDescent="0.25">
      <c r="A19" s="403" t="s">
        <v>252</v>
      </c>
      <c r="B19" s="5" t="s">
        <v>253</v>
      </c>
      <c r="C19" s="401">
        <v>0</v>
      </c>
      <c r="D19" s="401">
        <v>0</v>
      </c>
      <c r="E19" s="404">
        <v>0</v>
      </c>
      <c r="F19" s="404">
        <v>3352064.6</v>
      </c>
      <c r="G19" s="404">
        <v>3352064.6</v>
      </c>
      <c r="H19" s="404">
        <v>3352064.6</v>
      </c>
      <c r="I19" s="404">
        <v>3352064.6</v>
      </c>
      <c r="J19" s="430">
        <v>3352064.6</v>
      </c>
      <c r="K19" s="418"/>
    </row>
    <row r="20" spans="1:12" ht="34.5" customHeight="1" x14ac:dyDescent="0.25">
      <c r="A20" s="403" t="s">
        <v>490</v>
      </c>
      <c r="B20" s="5" t="s">
        <v>549</v>
      </c>
      <c r="C20" s="401">
        <v>0</v>
      </c>
      <c r="D20" s="401">
        <v>0</v>
      </c>
      <c r="E20" s="404">
        <v>511131</v>
      </c>
      <c r="F20" s="404">
        <v>511131</v>
      </c>
      <c r="G20" s="404">
        <v>511131</v>
      </c>
      <c r="H20" s="404">
        <v>511131</v>
      </c>
      <c r="I20" s="404">
        <v>511131</v>
      </c>
      <c r="J20" s="430">
        <v>5511131</v>
      </c>
      <c r="K20" s="418"/>
    </row>
    <row r="21" spans="1:12" ht="35.25" customHeight="1" x14ac:dyDescent="0.25">
      <c r="A21" s="403" t="s">
        <v>254</v>
      </c>
      <c r="B21" s="5" t="s">
        <v>255</v>
      </c>
      <c r="C21" s="401">
        <v>0</v>
      </c>
      <c r="D21" s="401">
        <v>0</v>
      </c>
      <c r="E21" s="404">
        <v>0</v>
      </c>
      <c r="F21" s="404">
        <v>1028446</v>
      </c>
      <c r="G21" s="404">
        <v>2230701.08</v>
      </c>
      <c r="H21" s="404">
        <v>2230701.08</v>
      </c>
      <c r="I21" s="404">
        <v>2230701.08</v>
      </c>
      <c r="J21" s="404">
        <v>2230701.08</v>
      </c>
      <c r="K21" s="418"/>
    </row>
    <row r="22" spans="1:12" ht="31.5" x14ac:dyDescent="0.25">
      <c r="A22" s="403" t="s">
        <v>745</v>
      </c>
      <c r="B22" s="5" t="s">
        <v>269</v>
      </c>
      <c r="C22" s="401">
        <v>0</v>
      </c>
      <c r="D22" s="401">
        <v>0</v>
      </c>
      <c r="E22" s="401">
        <v>0</v>
      </c>
      <c r="F22" s="404">
        <v>227153</v>
      </c>
      <c r="G22" s="404">
        <v>227153</v>
      </c>
      <c r="H22" s="404">
        <v>340729.47</v>
      </c>
      <c r="I22" s="404">
        <v>340729.47</v>
      </c>
      <c r="J22" s="430">
        <v>340729.47</v>
      </c>
      <c r="K22" s="418"/>
    </row>
    <row r="23" spans="1:12" x14ac:dyDescent="0.25">
      <c r="A23" s="403" t="s">
        <v>256</v>
      </c>
      <c r="B23" s="5" t="s">
        <v>270</v>
      </c>
      <c r="C23" s="401">
        <v>0</v>
      </c>
      <c r="D23" s="404">
        <v>0</v>
      </c>
      <c r="E23" s="404">
        <v>0</v>
      </c>
      <c r="F23" s="404">
        <v>5246593.2699999996</v>
      </c>
      <c r="G23" s="404">
        <v>6099534.9900000002</v>
      </c>
      <c r="H23" s="404">
        <v>6099534.9900000002</v>
      </c>
      <c r="I23" s="404">
        <v>6099534.9900000002</v>
      </c>
      <c r="J23" s="404">
        <v>6099534.9900000002</v>
      </c>
      <c r="K23" s="418"/>
    </row>
    <row r="24" spans="1:12" x14ac:dyDescent="0.25">
      <c r="A24" s="403" t="s">
        <v>257</v>
      </c>
      <c r="B24" s="5" t="s">
        <v>271</v>
      </c>
      <c r="C24" s="401">
        <v>0</v>
      </c>
      <c r="D24" s="401">
        <v>0</v>
      </c>
      <c r="E24" s="404">
        <v>0</v>
      </c>
      <c r="F24" s="404">
        <v>4110566</v>
      </c>
      <c r="G24" s="404">
        <v>4110566</v>
      </c>
      <c r="H24" s="404">
        <v>4110566</v>
      </c>
      <c r="I24" s="404">
        <v>4110566</v>
      </c>
      <c r="J24" s="430">
        <v>4110566</v>
      </c>
      <c r="K24" s="418"/>
    </row>
    <row r="25" spans="1:12" ht="31.5" x14ac:dyDescent="0.25">
      <c r="A25" s="403" t="s">
        <v>258</v>
      </c>
      <c r="B25" s="5" t="s">
        <v>272</v>
      </c>
      <c r="C25" s="401">
        <v>0</v>
      </c>
      <c r="D25" s="401">
        <v>0</v>
      </c>
      <c r="E25" s="401">
        <v>0</v>
      </c>
      <c r="F25" s="401">
        <v>6176596.0499999998</v>
      </c>
      <c r="G25" s="401">
        <v>6176596.0499999998</v>
      </c>
      <c r="H25" s="401">
        <v>6176596.0499999998</v>
      </c>
      <c r="I25" s="401">
        <v>6176596.0499999998</v>
      </c>
      <c r="J25" s="409">
        <v>6176596.0499999998</v>
      </c>
      <c r="K25" s="418"/>
    </row>
    <row r="26" spans="1:12" ht="47.25" x14ac:dyDescent="0.25">
      <c r="A26" s="403" t="s">
        <v>259</v>
      </c>
      <c r="B26" s="5" t="s">
        <v>273</v>
      </c>
      <c r="C26" s="401">
        <v>0</v>
      </c>
      <c r="D26" s="401">
        <v>0</v>
      </c>
      <c r="E26" s="401">
        <v>9476320</v>
      </c>
      <c r="F26" s="401">
        <v>22618514.75</v>
      </c>
      <c r="G26" s="401">
        <v>22618514.75</v>
      </c>
      <c r="H26" s="401">
        <v>22618514.75</v>
      </c>
      <c r="I26" s="401">
        <v>22618514.75</v>
      </c>
      <c r="J26" s="409">
        <v>22618514.75</v>
      </c>
      <c r="K26" s="418"/>
    </row>
    <row r="27" spans="1:12" ht="19.5" customHeight="1" x14ac:dyDescent="0.25">
      <c r="A27" s="403" t="s">
        <v>260</v>
      </c>
      <c r="B27" s="5" t="s">
        <v>274</v>
      </c>
      <c r="C27" s="401">
        <v>0</v>
      </c>
      <c r="D27" s="401">
        <v>0</v>
      </c>
      <c r="E27" s="404">
        <v>0</v>
      </c>
      <c r="F27" s="404">
        <v>1642783.85</v>
      </c>
      <c r="G27" s="404">
        <v>1642783.85</v>
      </c>
      <c r="H27" s="404">
        <v>3221080.83</v>
      </c>
      <c r="I27" s="404">
        <v>3221080.83</v>
      </c>
      <c r="J27" s="430">
        <v>3221080.83</v>
      </c>
      <c r="K27" s="418"/>
    </row>
    <row r="28" spans="1:12" x14ac:dyDescent="0.25">
      <c r="A28" s="403" t="s">
        <v>261</v>
      </c>
      <c r="B28" s="5" t="s">
        <v>287</v>
      </c>
      <c r="C28" s="401">
        <v>0</v>
      </c>
      <c r="D28" s="401">
        <v>0</v>
      </c>
      <c r="E28" s="401">
        <v>0</v>
      </c>
      <c r="F28" s="401">
        <v>1740000</v>
      </c>
      <c r="G28" s="401">
        <v>2780000</v>
      </c>
      <c r="H28" s="401">
        <v>2780000</v>
      </c>
      <c r="I28" s="401">
        <v>2780000</v>
      </c>
      <c r="J28" s="409">
        <v>2780000</v>
      </c>
      <c r="K28" s="418"/>
    </row>
    <row r="29" spans="1:12" x14ac:dyDescent="0.25">
      <c r="A29" s="403" t="s">
        <v>504</v>
      </c>
      <c r="B29" s="5" t="s">
        <v>290</v>
      </c>
      <c r="C29" s="401">
        <v>0</v>
      </c>
      <c r="D29" s="401">
        <v>0</v>
      </c>
      <c r="E29" s="401">
        <v>115295</v>
      </c>
      <c r="F29" s="401">
        <v>115295</v>
      </c>
      <c r="G29" s="401">
        <v>115295</v>
      </c>
      <c r="H29" s="401">
        <v>115295</v>
      </c>
      <c r="I29" s="401">
        <v>115295</v>
      </c>
      <c r="J29" s="409">
        <v>115295</v>
      </c>
      <c r="K29" s="418"/>
    </row>
    <row r="30" spans="1:12" ht="31.5" x14ac:dyDescent="0.25">
      <c r="A30" s="415" t="s">
        <v>262</v>
      </c>
      <c r="B30" s="5" t="s">
        <v>284</v>
      </c>
      <c r="C30" s="401">
        <v>0</v>
      </c>
      <c r="D30" s="401">
        <v>0</v>
      </c>
      <c r="E30" s="401">
        <v>0</v>
      </c>
      <c r="F30" s="404">
        <v>0</v>
      </c>
      <c r="G30" s="404">
        <v>2262823.5299999998</v>
      </c>
      <c r="H30" s="404">
        <v>3516840.95</v>
      </c>
      <c r="I30" s="404">
        <v>3516840.95</v>
      </c>
      <c r="J30" s="404">
        <v>3516840.95</v>
      </c>
      <c r="K30" s="418"/>
    </row>
    <row r="31" spans="1:12" ht="31.5" x14ac:dyDescent="0.25">
      <c r="A31" s="403" t="s">
        <v>650</v>
      </c>
      <c r="B31" s="5" t="s">
        <v>263</v>
      </c>
      <c r="C31" s="401">
        <v>0</v>
      </c>
      <c r="D31" s="401">
        <v>0</v>
      </c>
      <c r="E31" s="404">
        <v>1336065.31</v>
      </c>
      <c r="F31" s="401">
        <v>2672715.62</v>
      </c>
      <c r="G31" s="404">
        <v>4008780.93</v>
      </c>
      <c r="H31" s="404">
        <v>5344846.25</v>
      </c>
      <c r="I31" s="401">
        <v>5344261.25</v>
      </c>
      <c r="J31" s="409">
        <v>5344261.25</v>
      </c>
      <c r="K31" s="418"/>
    </row>
    <row r="32" spans="1:12" x14ac:dyDescent="0.25">
      <c r="A32" s="6" t="s">
        <v>275</v>
      </c>
      <c r="B32" s="2" t="s">
        <v>264</v>
      </c>
      <c r="C32" s="310">
        <v>0</v>
      </c>
      <c r="D32" s="310">
        <v>0</v>
      </c>
      <c r="E32" s="310">
        <v>0</v>
      </c>
      <c r="F32" s="431">
        <v>618226.39</v>
      </c>
      <c r="G32" s="431">
        <v>851728.73</v>
      </c>
      <c r="H32" s="431">
        <v>851728.73</v>
      </c>
      <c r="I32" s="431">
        <v>851728.73</v>
      </c>
      <c r="J32" s="432">
        <v>851728.73</v>
      </c>
      <c r="K32" s="418"/>
    </row>
    <row r="33" spans="1:11" ht="31.5" x14ac:dyDescent="0.25">
      <c r="A33" s="403" t="s">
        <v>278</v>
      </c>
      <c r="B33" s="5" t="s">
        <v>279</v>
      </c>
      <c r="C33" s="401">
        <v>0</v>
      </c>
      <c r="D33" s="401">
        <v>0</v>
      </c>
      <c r="E33" s="401">
        <v>0</v>
      </c>
      <c r="F33" s="404">
        <v>55000000</v>
      </c>
      <c r="G33" s="404">
        <v>165000000</v>
      </c>
      <c r="H33" s="401">
        <v>165499724.13</v>
      </c>
      <c r="I33" s="401">
        <v>165499724.13</v>
      </c>
      <c r="J33" s="409">
        <v>165499724.13</v>
      </c>
      <c r="K33" s="418"/>
    </row>
    <row r="34" spans="1:11" x14ac:dyDescent="0.25">
      <c r="A34" s="403" t="s">
        <v>281</v>
      </c>
      <c r="B34" s="417" t="s">
        <v>282</v>
      </c>
      <c r="C34" s="401">
        <v>0</v>
      </c>
      <c r="D34" s="401">
        <v>0</v>
      </c>
      <c r="E34" s="404">
        <v>1095105.42</v>
      </c>
      <c r="F34" s="404">
        <v>1095105.42</v>
      </c>
      <c r="G34" s="404">
        <v>1095105.42</v>
      </c>
      <c r="H34" s="404">
        <v>1095105.42</v>
      </c>
      <c r="I34" s="404">
        <v>1095105.42</v>
      </c>
      <c r="J34" s="430">
        <v>1095105.42</v>
      </c>
      <c r="K34" s="418"/>
    </row>
    <row r="35" spans="1:11" ht="31.5" x14ac:dyDescent="0.25">
      <c r="A35" s="433" t="s">
        <v>288</v>
      </c>
      <c r="B35" s="5" t="s">
        <v>289</v>
      </c>
      <c r="C35" s="401">
        <v>0</v>
      </c>
      <c r="D35" s="401">
        <v>0</v>
      </c>
      <c r="E35" s="401">
        <v>0</v>
      </c>
      <c r="F35" s="404">
        <v>2606580.17</v>
      </c>
      <c r="G35" s="404">
        <v>2606580.17</v>
      </c>
      <c r="H35" s="404">
        <v>2606580.17</v>
      </c>
      <c r="I35" s="404">
        <v>2606580.17</v>
      </c>
      <c r="J35" s="430">
        <v>2606580.17</v>
      </c>
      <c r="K35" s="418"/>
    </row>
    <row r="36" spans="1:11" ht="16.5" thickBot="1" x14ac:dyDescent="0.3">
      <c r="A36" s="420" t="s">
        <v>280</v>
      </c>
      <c r="B36" s="421" t="s">
        <v>283</v>
      </c>
      <c r="C36" s="422">
        <v>0</v>
      </c>
      <c r="D36" s="422">
        <v>0</v>
      </c>
      <c r="E36" s="422">
        <v>0</v>
      </c>
      <c r="F36" s="423">
        <v>8688.6</v>
      </c>
      <c r="G36" s="423">
        <v>8688.6</v>
      </c>
      <c r="H36" s="423">
        <v>8688.6</v>
      </c>
      <c r="I36" s="423">
        <v>8688.6</v>
      </c>
      <c r="J36" s="434">
        <v>8688.6</v>
      </c>
      <c r="K36" s="418"/>
    </row>
    <row r="38" spans="1:11" x14ac:dyDescent="0.25">
      <c r="C38" s="429"/>
      <c r="D38" s="429"/>
      <c r="E38" s="429"/>
      <c r="F38" s="429"/>
      <c r="G38" s="429"/>
      <c r="H38" s="429"/>
      <c r="I38" s="429"/>
      <c r="J38" s="429"/>
    </row>
  </sheetData>
  <pageMargins left="0.7" right="0.7" top="0.75" bottom="0.75" header="0.3" footer="0.3"/>
  <pageSetup paperSize="9" scale="6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6"/>
  <sheetViews>
    <sheetView topLeftCell="A10" zoomScaleNormal="100" workbookViewId="0">
      <selection activeCell="L19" sqref="L19"/>
    </sheetView>
  </sheetViews>
  <sheetFormatPr defaultRowHeight="15.75" x14ac:dyDescent="0.25"/>
  <cols>
    <col min="1" max="1" width="9.140625" style="93"/>
    <col min="2" max="2" width="37" style="94" customWidth="1"/>
    <col min="3" max="3" width="17.85546875" style="25" customWidth="1"/>
    <col min="4" max="4" width="18.28515625" style="25" customWidth="1"/>
    <col min="5" max="5" width="18.5703125" style="95" customWidth="1"/>
    <col min="6" max="6" width="9.140625" style="25"/>
    <col min="7" max="8" width="12.42578125" style="25" bestFit="1" customWidth="1"/>
    <col min="9" max="16384" width="9.140625" style="25"/>
  </cols>
  <sheetData>
    <row r="1" spans="1:14" x14ac:dyDescent="0.25">
      <c r="F1" s="92"/>
      <c r="G1" s="92"/>
      <c r="H1" s="92"/>
      <c r="I1" s="92"/>
      <c r="J1" s="92"/>
      <c r="K1" s="92"/>
      <c r="L1" s="92"/>
      <c r="M1" s="92"/>
      <c r="N1" s="92"/>
    </row>
    <row r="2" spans="1:14" s="254" customFormat="1" x14ac:dyDescent="0.25">
      <c r="A2" s="435"/>
      <c r="B2" s="435" t="s">
        <v>291</v>
      </c>
      <c r="E2" s="436"/>
      <c r="F2" s="437"/>
      <c r="G2" s="437"/>
      <c r="H2" s="437"/>
      <c r="I2" s="437"/>
      <c r="J2" s="437"/>
      <c r="K2" s="437"/>
      <c r="L2" s="437"/>
      <c r="M2" s="437"/>
      <c r="N2" s="437"/>
    </row>
    <row r="3" spans="1:14" x14ac:dyDescent="0.25">
      <c r="F3" s="92"/>
      <c r="G3" s="92"/>
      <c r="H3" s="92"/>
      <c r="I3" s="92"/>
      <c r="J3" s="92"/>
      <c r="K3" s="92"/>
      <c r="L3" s="92"/>
      <c r="M3" s="92"/>
      <c r="N3" s="92"/>
    </row>
    <row r="4" spans="1:14" ht="16.5" thickBot="1" x14ac:dyDescent="0.3">
      <c r="A4" s="438"/>
      <c r="B4" s="439"/>
      <c r="C4" s="439"/>
      <c r="D4" s="439"/>
      <c r="E4" s="440"/>
      <c r="F4" s="92"/>
      <c r="G4" s="92"/>
      <c r="H4" s="92"/>
      <c r="I4" s="92"/>
      <c r="J4" s="92"/>
      <c r="K4" s="92"/>
      <c r="L4" s="92"/>
      <c r="M4" s="92"/>
      <c r="N4" s="92"/>
    </row>
    <row r="5" spans="1:14" ht="94.5" x14ac:dyDescent="0.25">
      <c r="A5" s="147" t="s">
        <v>292</v>
      </c>
      <c r="B5" s="148"/>
      <c r="C5" s="149" t="s">
        <v>293</v>
      </c>
      <c r="D5" s="149" t="s">
        <v>294</v>
      </c>
      <c r="E5" s="150" t="s">
        <v>643</v>
      </c>
      <c r="F5" s="92"/>
      <c r="G5" s="92"/>
      <c r="H5" s="92"/>
      <c r="I5" s="92"/>
      <c r="J5" s="92"/>
      <c r="K5" s="92"/>
      <c r="L5" s="92"/>
      <c r="M5" s="92"/>
      <c r="N5" s="92"/>
    </row>
    <row r="6" spans="1:14" ht="31.5" x14ac:dyDescent="0.25">
      <c r="A6" s="43">
        <v>1</v>
      </c>
      <c r="B6" s="462" t="s">
        <v>295</v>
      </c>
      <c r="C6" s="146"/>
      <c r="D6" s="146"/>
      <c r="E6" s="151"/>
      <c r="F6" s="92"/>
      <c r="G6" s="92"/>
      <c r="H6" s="92"/>
      <c r="I6" s="92"/>
      <c r="J6" s="92"/>
      <c r="K6" s="92"/>
      <c r="L6" s="92"/>
      <c r="M6" s="92"/>
      <c r="N6" s="92"/>
    </row>
    <row r="7" spans="1:14" ht="31.5" x14ac:dyDescent="0.25">
      <c r="A7" s="43">
        <v>2</v>
      </c>
      <c r="B7" s="462" t="s">
        <v>296</v>
      </c>
      <c r="C7" s="146"/>
      <c r="D7" s="146"/>
      <c r="E7" s="151"/>
      <c r="F7" s="92"/>
      <c r="G7" s="92"/>
      <c r="H7" s="92"/>
      <c r="I7" s="92"/>
      <c r="J7" s="92"/>
      <c r="K7" s="92"/>
      <c r="L7" s="92"/>
      <c r="M7" s="92"/>
      <c r="N7" s="92"/>
    </row>
    <row r="8" spans="1:14" ht="31.5" x14ac:dyDescent="0.25">
      <c r="A8" s="43">
        <v>3</v>
      </c>
      <c r="B8" s="462" t="s">
        <v>297</v>
      </c>
      <c r="C8" s="146"/>
      <c r="D8" s="146"/>
      <c r="E8" s="151"/>
      <c r="F8" s="92"/>
      <c r="G8" s="92"/>
      <c r="H8" s="92"/>
      <c r="I8" s="92"/>
      <c r="J8" s="92"/>
      <c r="K8" s="92"/>
      <c r="L8" s="92"/>
      <c r="M8" s="92"/>
      <c r="N8" s="92"/>
    </row>
    <row r="9" spans="1:14" ht="31.5" x14ac:dyDescent="0.25">
      <c r="A9" s="43">
        <v>4</v>
      </c>
      <c r="B9" s="462" t="s">
        <v>298</v>
      </c>
      <c r="C9" s="146"/>
      <c r="D9" s="146"/>
      <c r="E9" s="151"/>
      <c r="F9" s="92"/>
      <c r="G9" s="92"/>
      <c r="H9" s="92"/>
      <c r="I9" s="92"/>
      <c r="J9" s="92"/>
      <c r="K9" s="92"/>
      <c r="L9" s="92"/>
      <c r="M9" s="92"/>
      <c r="N9" s="92"/>
    </row>
    <row r="10" spans="1:14" ht="31.5" x14ac:dyDescent="0.25">
      <c r="A10" s="43">
        <v>5</v>
      </c>
      <c r="B10" s="462" t="s">
        <v>201</v>
      </c>
      <c r="C10" s="146">
        <v>3</v>
      </c>
      <c r="D10" s="146">
        <v>2</v>
      </c>
      <c r="E10" s="151">
        <v>6176596.0499999998</v>
      </c>
      <c r="F10" s="92"/>
      <c r="G10" s="92"/>
      <c r="H10" s="92"/>
      <c r="I10" s="92"/>
      <c r="J10" s="92"/>
      <c r="K10" s="92"/>
      <c r="L10" s="92"/>
      <c r="M10" s="92"/>
      <c r="N10" s="92"/>
    </row>
    <row r="11" spans="1:14" ht="31.5" x14ac:dyDescent="0.25">
      <c r="A11" s="43">
        <v>6</v>
      </c>
      <c r="B11" s="462" t="s">
        <v>299</v>
      </c>
      <c r="C11" s="146">
        <v>5</v>
      </c>
      <c r="D11" s="146">
        <v>1</v>
      </c>
      <c r="E11" s="151">
        <v>3495103</v>
      </c>
      <c r="F11" s="92"/>
      <c r="G11" s="92"/>
      <c r="H11" s="92"/>
      <c r="I11" s="92"/>
      <c r="J11" s="92"/>
      <c r="K11" s="92"/>
      <c r="L11" s="92"/>
      <c r="M11" s="92"/>
      <c r="N11" s="92"/>
    </row>
    <row r="12" spans="1:14" x14ac:dyDescent="0.25">
      <c r="A12" s="43">
        <v>7</v>
      </c>
      <c r="B12" s="462" t="s">
        <v>187</v>
      </c>
      <c r="C12" s="146">
        <v>6</v>
      </c>
      <c r="D12" s="146">
        <v>5</v>
      </c>
      <c r="E12" s="151">
        <v>19123411.75</v>
      </c>
      <c r="F12" s="92"/>
      <c r="G12" s="92"/>
      <c r="H12" s="92"/>
      <c r="I12" s="92"/>
      <c r="J12" s="92"/>
      <c r="K12" s="92"/>
      <c r="L12" s="92"/>
      <c r="M12" s="92"/>
      <c r="N12" s="92"/>
    </row>
    <row r="13" spans="1:14" ht="31.5" x14ac:dyDescent="0.25">
      <c r="A13" s="43">
        <v>8</v>
      </c>
      <c r="B13" s="462" t="s">
        <v>202</v>
      </c>
      <c r="C13" s="146">
        <v>1</v>
      </c>
      <c r="D13" s="146">
        <v>1</v>
      </c>
      <c r="E13" s="151">
        <v>4110566</v>
      </c>
      <c r="F13" s="92"/>
      <c r="G13" s="92"/>
      <c r="H13" s="92"/>
      <c r="I13" s="92"/>
      <c r="J13" s="92"/>
      <c r="K13" s="92"/>
      <c r="L13" s="92"/>
      <c r="M13" s="92"/>
      <c r="N13" s="92"/>
    </row>
    <row r="14" spans="1:14" x14ac:dyDescent="0.25">
      <c r="A14" s="43">
        <v>9</v>
      </c>
      <c r="B14" s="462" t="s">
        <v>300</v>
      </c>
      <c r="C14" s="146"/>
      <c r="D14" s="146"/>
      <c r="E14" s="151"/>
      <c r="F14" s="92"/>
      <c r="G14" s="92"/>
      <c r="H14" s="92"/>
      <c r="I14" s="92"/>
      <c r="J14" s="92"/>
      <c r="K14" s="92"/>
      <c r="L14" s="92"/>
      <c r="M14" s="92"/>
      <c r="N14" s="92"/>
    </row>
    <row r="15" spans="1:14" x14ac:dyDescent="0.25">
      <c r="A15" s="43">
        <v>10</v>
      </c>
      <c r="B15" s="462" t="s">
        <v>301</v>
      </c>
      <c r="C15" s="146">
        <v>3</v>
      </c>
      <c r="D15" s="146">
        <v>3</v>
      </c>
      <c r="E15" s="151">
        <v>3516840.95</v>
      </c>
      <c r="F15" s="92"/>
      <c r="G15" s="92"/>
      <c r="H15" s="92"/>
      <c r="I15" s="92"/>
      <c r="J15" s="92"/>
      <c r="K15" s="92"/>
      <c r="L15" s="92"/>
      <c r="M15" s="92"/>
      <c r="N15" s="92"/>
    </row>
    <row r="16" spans="1:14" ht="31.5" x14ac:dyDescent="0.25">
      <c r="A16" s="43">
        <v>11</v>
      </c>
      <c r="B16" s="462" t="s">
        <v>204</v>
      </c>
      <c r="C16" s="146"/>
      <c r="D16" s="146"/>
      <c r="E16" s="151"/>
      <c r="F16" s="92"/>
      <c r="G16" s="92"/>
      <c r="H16" s="92"/>
      <c r="I16" s="92"/>
      <c r="J16" s="92"/>
      <c r="K16" s="92"/>
      <c r="L16" s="92"/>
      <c r="M16" s="92"/>
      <c r="N16" s="92"/>
    </row>
    <row r="17" spans="1:14" ht="31.5" x14ac:dyDescent="0.25">
      <c r="A17" s="43">
        <v>12</v>
      </c>
      <c r="B17" s="462" t="s">
        <v>185</v>
      </c>
      <c r="C17" s="146">
        <v>21</v>
      </c>
      <c r="D17" s="146">
        <v>7</v>
      </c>
      <c r="E17" s="151">
        <v>7137211.4100000001</v>
      </c>
      <c r="F17" s="92"/>
      <c r="G17" s="92"/>
      <c r="H17" s="92"/>
      <c r="I17" s="92"/>
      <c r="J17" s="92"/>
      <c r="K17" s="92"/>
      <c r="L17" s="92"/>
      <c r="M17" s="92"/>
      <c r="N17" s="92"/>
    </row>
    <row r="18" spans="1:14" ht="31.5" x14ac:dyDescent="0.25">
      <c r="A18" s="43">
        <v>13</v>
      </c>
      <c r="B18" s="462" t="s">
        <v>302</v>
      </c>
      <c r="C18" s="146">
        <v>1</v>
      </c>
      <c r="D18" s="146">
        <v>1</v>
      </c>
      <c r="E18" s="151">
        <v>4997234</v>
      </c>
      <c r="F18" s="92"/>
      <c r="G18" s="92"/>
      <c r="H18" s="92"/>
      <c r="I18" s="92"/>
      <c r="J18" s="92"/>
      <c r="K18" s="92"/>
      <c r="L18" s="92"/>
      <c r="M18" s="92"/>
      <c r="N18" s="92"/>
    </row>
    <row r="19" spans="1:14" ht="31.5" x14ac:dyDescent="0.25">
      <c r="A19" s="43">
        <v>14</v>
      </c>
      <c r="B19" s="462" t="s">
        <v>303</v>
      </c>
      <c r="C19" s="146">
        <v>2</v>
      </c>
      <c r="D19" s="146">
        <v>2</v>
      </c>
      <c r="E19" s="151">
        <v>165000000</v>
      </c>
      <c r="F19" s="92"/>
      <c r="G19" s="92"/>
      <c r="H19" s="92"/>
      <c r="I19" s="92"/>
      <c r="J19" s="92"/>
      <c r="K19" s="92"/>
      <c r="L19" s="92"/>
      <c r="M19" s="92"/>
      <c r="N19" s="92"/>
    </row>
    <row r="20" spans="1:14" x14ac:dyDescent="0.25">
      <c r="A20" s="43">
        <v>15</v>
      </c>
      <c r="B20" s="462" t="s">
        <v>304</v>
      </c>
      <c r="C20" s="146"/>
      <c r="D20" s="146"/>
      <c r="E20" s="151"/>
      <c r="F20" s="92"/>
      <c r="G20" s="92"/>
      <c r="H20" s="92"/>
      <c r="I20" s="92"/>
      <c r="J20" s="92"/>
      <c r="K20" s="92"/>
      <c r="L20" s="92"/>
      <c r="M20" s="92"/>
      <c r="N20" s="92"/>
    </row>
    <row r="21" spans="1:14" x14ac:dyDescent="0.25">
      <c r="A21" s="43">
        <v>16</v>
      </c>
      <c r="B21" s="462" t="s">
        <v>305</v>
      </c>
      <c r="C21" s="146"/>
      <c r="D21" s="146"/>
      <c r="E21" s="151"/>
      <c r="F21" s="92"/>
      <c r="G21" s="92"/>
      <c r="H21" s="92"/>
      <c r="I21" s="92"/>
      <c r="J21" s="92"/>
      <c r="K21" s="92"/>
      <c r="L21" s="92"/>
      <c r="M21" s="92"/>
      <c r="N21" s="92"/>
    </row>
    <row r="22" spans="1:14" ht="31.5" x14ac:dyDescent="0.25">
      <c r="A22" s="43">
        <v>17</v>
      </c>
      <c r="B22" s="462" t="s">
        <v>306</v>
      </c>
      <c r="C22" s="146"/>
      <c r="D22" s="146"/>
      <c r="E22" s="151"/>
      <c r="F22" s="92"/>
      <c r="G22" s="92"/>
      <c r="H22" s="92"/>
      <c r="I22" s="92"/>
      <c r="J22" s="92"/>
      <c r="K22" s="92"/>
      <c r="L22" s="92"/>
      <c r="M22" s="92"/>
      <c r="N22" s="92"/>
    </row>
    <row r="23" spans="1:14" x14ac:dyDescent="0.25">
      <c r="A23" s="43">
        <v>18</v>
      </c>
      <c r="B23" s="462" t="s">
        <v>307</v>
      </c>
      <c r="C23" s="146"/>
      <c r="D23" s="146"/>
      <c r="E23" s="151"/>
      <c r="F23" s="92"/>
      <c r="G23" s="92"/>
      <c r="H23" s="92"/>
      <c r="I23" s="92"/>
      <c r="J23" s="92"/>
      <c r="K23" s="92"/>
      <c r="L23" s="92"/>
      <c r="M23" s="92"/>
      <c r="N23" s="92"/>
    </row>
    <row r="24" spans="1:14" ht="78.75" x14ac:dyDescent="0.25">
      <c r="A24" s="43">
        <v>19</v>
      </c>
      <c r="B24" s="462" t="s">
        <v>739</v>
      </c>
      <c r="C24" s="146">
        <v>14</v>
      </c>
      <c r="D24" s="146">
        <v>6</v>
      </c>
      <c r="E24" s="151">
        <v>851728.58</v>
      </c>
      <c r="F24" s="92"/>
      <c r="G24" s="92"/>
      <c r="H24" s="92"/>
      <c r="I24" s="92"/>
      <c r="J24" s="92"/>
      <c r="K24" s="92"/>
      <c r="L24" s="92"/>
      <c r="M24" s="92"/>
      <c r="N24" s="92"/>
    </row>
    <row r="25" spans="1:14" x14ac:dyDescent="0.25">
      <c r="A25" s="43">
        <v>20</v>
      </c>
      <c r="B25" s="462" t="s">
        <v>308</v>
      </c>
      <c r="C25" s="146"/>
      <c r="D25" s="146"/>
      <c r="E25" s="151"/>
      <c r="F25" s="92"/>
      <c r="G25" s="92"/>
      <c r="H25" s="92"/>
      <c r="I25" s="92"/>
      <c r="J25" s="92"/>
      <c r="K25" s="92"/>
      <c r="L25" s="92"/>
      <c r="M25" s="92"/>
      <c r="N25" s="92"/>
    </row>
    <row r="26" spans="1:14" ht="31.5" x14ac:dyDescent="0.25">
      <c r="A26" s="43">
        <v>21</v>
      </c>
      <c r="B26" s="462" t="s">
        <v>309</v>
      </c>
      <c r="C26" s="146"/>
      <c r="D26" s="146"/>
      <c r="E26" s="151"/>
      <c r="F26" s="92"/>
      <c r="G26" s="92"/>
      <c r="H26" s="92"/>
      <c r="I26" s="92"/>
      <c r="J26" s="92"/>
      <c r="K26" s="92"/>
      <c r="L26" s="92"/>
      <c r="M26" s="92"/>
      <c r="N26" s="92"/>
    </row>
    <row r="27" spans="1:14" ht="31.5" x14ac:dyDescent="0.25">
      <c r="A27" s="43">
        <v>22</v>
      </c>
      <c r="B27" s="462" t="s">
        <v>310</v>
      </c>
      <c r="C27" s="146">
        <v>6</v>
      </c>
      <c r="D27" s="146">
        <v>6</v>
      </c>
      <c r="E27" s="151">
        <v>1736421.78</v>
      </c>
      <c r="F27" s="92"/>
      <c r="G27" s="92"/>
      <c r="H27" s="92"/>
      <c r="I27" s="92"/>
      <c r="J27" s="92"/>
      <c r="K27" s="92"/>
      <c r="L27" s="92"/>
      <c r="M27" s="92"/>
      <c r="N27" s="92"/>
    </row>
    <row r="28" spans="1:14" ht="31.5" x14ac:dyDescent="0.25">
      <c r="A28" s="43">
        <v>23</v>
      </c>
      <c r="B28" s="462" t="s">
        <v>311</v>
      </c>
      <c r="C28" s="146">
        <v>6</v>
      </c>
      <c r="D28" s="146">
        <v>6</v>
      </c>
      <c r="E28" s="151">
        <v>741516</v>
      </c>
      <c r="F28" s="92"/>
      <c r="G28" s="92"/>
      <c r="H28" s="92"/>
      <c r="I28" s="92"/>
      <c r="J28" s="92"/>
      <c r="K28" s="92"/>
      <c r="L28" s="92"/>
      <c r="M28" s="92"/>
      <c r="N28" s="92"/>
    </row>
    <row r="29" spans="1:14" ht="31.5" x14ac:dyDescent="0.25">
      <c r="A29" s="43">
        <v>24</v>
      </c>
      <c r="B29" s="462" t="s">
        <v>312</v>
      </c>
      <c r="C29" s="146">
        <v>6</v>
      </c>
      <c r="D29" s="146">
        <v>6</v>
      </c>
      <c r="E29" s="151">
        <v>1290435.46</v>
      </c>
      <c r="F29" s="92"/>
      <c r="G29" s="92"/>
      <c r="H29" s="92"/>
      <c r="I29" s="92"/>
      <c r="J29" s="92"/>
      <c r="K29" s="92"/>
      <c r="L29" s="92"/>
      <c r="M29" s="92"/>
      <c r="N29" s="92"/>
    </row>
    <row r="30" spans="1:14" ht="31.5" x14ac:dyDescent="0.25">
      <c r="A30" s="43">
        <v>25</v>
      </c>
      <c r="B30" s="462" t="s">
        <v>313</v>
      </c>
      <c r="C30" s="146">
        <v>3</v>
      </c>
      <c r="D30" s="146">
        <v>3</v>
      </c>
      <c r="E30" s="151">
        <v>3248590.92</v>
      </c>
      <c r="F30" s="92"/>
      <c r="G30" s="92"/>
      <c r="H30" s="92"/>
      <c r="I30" s="92"/>
      <c r="J30" s="92"/>
      <c r="K30" s="92"/>
      <c r="L30" s="92"/>
      <c r="M30" s="92"/>
      <c r="N30" s="92"/>
    </row>
    <row r="31" spans="1:14" x14ac:dyDescent="0.25">
      <c r="A31" s="43">
        <v>26</v>
      </c>
      <c r="B31" s="462" t="s">
        <v>314</v>
      </c>
      <c r="C31" s="146">
        <v>4</v>
      </c>
      <c r="D31" s="146">
        <v>3</v>
      </c>
      <c r="E31" s="151">
        <v>1088502</v>
      </c>
      <c r="F31" s="92"/>
      <c r="G31" s="92"/>
      <c r="H31" s="92"/>
      <c r="I31" s="92"/>
      <c r="J31" s="92"/>
      <c r="K31" s="92"/>
      <c r="L31" s="92"/>
      <c r="M31" s="92"/>
      <c r="N31" s="92"/>
    </row>
    <row r="32" spans="1:14" x14ac:dyDescent="0.25">
      <c r="A32" s="43">
        <v>27</v>
      </c>
      <c r="B32" s="462" t="s">
        <v>315</v>
      </c>
      <c r="C32" s="146">
        <v>5</v>
      </c>
      <c r="D32" s="146">
        <v>5</v>
      </c>
      <c r="E32" s="91">
        <v>1586923.51</v>
      </c>
      <c r="F32" s="92"/>
      <c r="G32" s="92"/>
      <c r="H32" s="92"/>
      <c r="I32" s="92"/>
      <c r="J32" s="92"/>
      <c r="K32" s="92"/>
      <c r="L32" s="92"/>
      <c r="M32" s="92"/>
      <c r="N32" s="92"/>
    </row>
    <row r="33" spans="1:14" ht="63" x14ac:dyDescent="0.25">
      <c r="A33" s="43">
        <v>28</v>
      </c>
      <c r="B33" s="462" t="s">
        <v>237</v>
      </c>
      <c r="C33" s="146">
        <v>18</v>
      </c>
      <c r="D33" s="146">
        <v>6</v>
      </c>
      <c r="E33" s="151">
        <v>9208140</v>
      </c>
      <c r="F33" s="92"/>
      <c r="G33" s="92"/>
      <c r="H33" s="92"/>
      <c r="I33" s="92"/>
      <c r="J33" s="92"/>
      <c r="K33" s="92"/>
      <c r="L33" s="92"/>
      <c r="M33" s="92"/>
      <c r="N33" s="92"/>
    </row>
    <row r="34" spans="1:14" ht="63" x14ac:dyDescent="0.25">
      <c r="A34" s="43">
        <v>29</v>
      </c>
      <c r="B34" s="462" t="s">
        <v>190</v>
      </c>
      <c r="C34" s="146">
        <v>27</v>
      </c>
      <c r="D34" s="146">
        <v>19</v>
      </c>
      <c r="E34" s="151">
        <v>22921539.559999999</v>
      </c>
      <c r="F34" s="92"/>
      <c r="G34" s="92"/>
      <c r="H34" s="92"/>
      <c r="I34" s="92"/>
      <c r="J34" s="92"/>
      <c r="K34" s="92"/>
      <c r="L34" s="92"/>
      <c r="M34" s="92"/>
      <c r="N34" s="92"/>
    </row>
    <row r="35" spans="1:14" ht="47.25" x14ac:dyDescent="0.25">
      <c r="A35" s="43">
        <v>30</v>
      </c>
      <c r="B35" s="462" t="s">
        <v>229</v>
      </c>
      <c r="C35" s="146">
        <v>10</v>
      </c>
      <c r="D35" s="146">
        <v>4</v>
      </c>
      <c r="E35" s="151">
        <v>2761790</v>
      </c>
      <c r="F35" s="92"/>
      <c r="G35" s="92"/>
      <c r="H35" s="92"/>
      <c r="I35" s="92"/>
      <c r="J35" s="92"/>
      <c r="K35" s="92"/>
      <c r="L35" s="92"/>
      <c r="M35" s="92"/>
      <c r="N35" s="92"/>
    </row>
    <row r="36" spans="1:14" ht="78.75" x14ac:dyDescent="0.25">
      <c r="A36" s="43">
        <v>31</v>
      </c>
      <c r="B36" s="462" t="s">
        <v>184</v>
      </c>
      <c r="C36" s="146">
        <v>3</v>
      </c>
      <c r="D36" s="146">
        <v>3</v>
      </c>
      <c r="E36" s="151">
        <v>1640864</v>
      </c>
      <c r="F36" s="92"/>
      <c r="G36" s="92"/>
      <c r="H36" s="92"/>
      <c r="I36" s="92"/>
      <c r="J36" s="92"/>
      <c r="K36" s="92"/>
      <c r="L36" s="92"/>
      <c r="M36" s="92"/>
      <c r="N36" s="92"/>
    </row>
    <row r="37" spans="1:14" ht="47.25" x14ac:dyDescent="0.25">
      <c r="A37" s="43">
        <v>32</v>
      </c>
      <c r="B37" s="462" t="s">
        <v>192</v>
      </c>
      <c r="C37" s="146">
        <v>5</v>
      </c>
      <c r="D37" s="146">
        <v>4</v>
      </c>
      <c r="E37" s="151" t="s">
        <v>644</v>
      </c>
      <c r="F37" s="92"/>
      <c r="G37" s="92"/>
      <c r="H37" s="92"/>
      <c r="I37" s="92"/>
      <c r="J37" s="92"/>
      <c r="K37" s="92"/>
      <c r="L37" s="92"/>
      <c r="M37" s="92"/>
      <c r="N37" s="92"/>
    </row>
    <row r="38" spans="1:14" ht="47.25" x14ac:dyDescent="0.25">
      <c r="A38" s="43">
        <v>33</v>
      </c>
      <c r="B38" s="462" t="s">
        <v>316</v>
      </c>
      <c r="C38" s="146">
        <v>6</v>
      </c>
      <c r="D38" s="146">
        <v>6</v>
      </c>
      <c r="E38" s="151">
        <v>8863195.5999999996</v>
      </c>
      <c r="F38" s="92"/>
      <c r="G38" s="92"/>
      <c r="H38" s="92"/>
      <c r="I38" s="92"/>
      <c r="J38" s="92"/>
      <c r="K38" s="92"/>
      <c r="L38" s="92"/>
      <c r="M38" s="92"/>
      <c r="N38" s="92"/>
    </row>
    <row r="39" spans="1:14" ht="63" x14ac:dyDescent="0.25">
      <c r="A39" s="43">
        <v>34</v>
      </c>
      <c r="B39" s="462" t="s">
        <v>228</v>
      </c>
      <c r="C39" s="146">
        <v>4</v>
      </c>
      <c r="D39" s="146">
        <v>3</v>
      </c>
      <c r="E39" s="151">
        <v>4153251</v>
      </c>
      <c r="F39" s="92"/>
      <c r="G39" s="92"/>
      <c r="H39" s="92"/>
      <c r="I39" s="92"/>
      <c r="J39" s="92"/>
      <c r="K39" s="92"/>
      <c r="L39" s="92"/>
      <c r="M39" s="92"/>
      <c r="N39" s="92"/>
    </row>
    <row r="40" spans="1:14" x14ac:dyDescent="0.25">
      <c r="A40" s="43">
        <v>35</v>
      </c>
      <c r="B40" s="462" t="s">
        <v>317</v>
      </c>
      <c r="C40" s="146"/>
      <c r="D40" s="146"/>
      <c r="E40" s="151"/>
      <c r="F40" s="92"/>
      <c r="G40" s="92"/>
      <c r="H40" s="92"/>
      <c r="I40" s="92"/>
      <c r="J40" s="92"/>
      <c r="K40" s="92"/>
      <c r="L40" s="92"/>
      <c r="M40" s="92"/>
      <c r="N40" s="92"/>
    </row>
    <row r="41" spans="1:14" ht="47.25" x14ac:dyDescent="0.25">
      <c r="A41" s="43">
        <v>36</v>
      </c>
      <c r="B41" s="462" t="s">
        <v>189</v>
      </c>
      <c r="C41" s="146">
        <v>3</v>
      </c>
      <c r="D41" s="146">
        <v>1</v>
      </c>
      <c r="E41" s="151">
        <v>594232</v>
      </c>
      <c r="F41" s="92"/>
      <c r="G41" s="92"/>
      <c r="H41" s="92"/>
      <c r="I41" s="92"/>
      <c r="J41" s="92"/>
      <c r="K41" s="92"/>
      <c r="L41" s="92"/>
      <c r="M41" s="92"/>
      <c r="N41" s="92"/>
    </row>
    <row r="42" spans="1:14" ht="47.25" x14ac:dyDescent="0.25">
      <c r="A42" s="43">
        <v>37</v>
      </c>
      <c r="B42" s="462" t="s">
        <v>318</v>
      </c>
      <c r="C42" s="146">
        <v>1</v>
      </c>
      <c r="D42" s="146">
        <v>1</v>
      </c>
      <c r="E42" s="151">
        <v>1095106</v>
      </c>
      <c r="F42" s="92"/>
      <c r="G42" s="92"/>
      <c r="H42" s="92"/>
      <c r="I42" s="92"/>
      <c r="J42" s="92"/>
      <c r="K42" s="92"/>
      <c r="L42" s="92"/>
      <c r="M42" s="92"/>
      <c r="N42" s="92"/>
    </row>
    <row r="43" spans="1:14" ht="47.25" x14ac:dyDescent="0.25">
      <c r="A43" s="43">
        <v>38</v>
      </c>
      <c r="B43" s="462" t="s">
        <v>319</v>
      </c>
      <c r="C43" s="146">
        <v>8</v>
      </c>
      <c r="D43" s="146">
        <v>8</v>
      </c>
      <c r="E43" s="151">
        <v>2519310.2200000002</v>
      </c>
      <c r="F43" s="92"/>
      <c r="G43" s="92"/>
      <c r="H43" s="92"/>
      <c r="I43" s="92"/>
      <c r="J43" s="92"/>
      <c r="K43" s="92"/>
      <c r="L43" s="92"/>
      <c r="M43" s="92"/>
      <c r="N43" s="92"/>
    </row>
    <row r="44" spans="1:14" ht="31.5" x14ac:dyDescent="0.25">
      <c r="A44" s="43">
        <v>39</v>
      </c>
      <c r="B44" s="462" t="s">
        <v>721</v>
      </c>
      <c r="C44" s="146"/>
      <c r="D44" s="146"/>
      <c r="E44" s="151"/>
      <c r="F44" s="92"/>
      <c r="G44" s="92"/>
      <c r="H44" s="92"/>
      <c r="I44" s="92"/>
      <c r="J44" s="92"/>
      <c r="K44" s="92"/>
      <c r="L44" s="92"/>
      <c r="M44" s="92"/>
      <c r="N44" s="92"/>
    </row>
    <row r="45" spans="1:14" x14ac:dyDescent="0.25">
      <c r="A45" s="43">
        <v>40</v>
      </c>
      <c r="B45" s="462" t="s">
        <v>186</v>
      </c>
      <c r="C45" s="146">
        <v>3</v>
      </c>
      <c r="D45" s="146">
        <v>2</v>
      </c>
      <c r="E45" s="151">
        <v>619417.67000000004</v>
      </c>
      <c r="F45" s="92"/>
      <c r="G45" s="92"/>
      <c r="H45" s="92"/>
      <c r="I45" s="92"/>
      <c r="J45" s="92"/>
      <c r="K45" s="92"/>
      <c r="L45" s="92"/>
      <c r="M45" s="92"/>
      <c r="N45" s="92"/>
    </row>
    <row r="46" spans="1:14" ht="31.5" x14ac:dyDescent="0.25">
      <c r="A46" s="43">
        <v>41</v>
      </c>
      <c r="B46" s="462" t="s">
        <v>320</v>
      </c>
      <c r="C46" s="146">
        <v>3</v>
      </c>
      <c r="D46" s="146"/>
      <c r="E46" s="151"/>
      <c r="F46" s="92"/>
      <c r="G46" s="92"/>
      <c r="H46" s="92"/>
      <c r="I46" s="92"/>
      <c r="J46" s="92"/>
      <c r="K46" s="92"/>
      <c r="L46" s="92"/>
      <c r="M46" s="92"/>
      <c r="N46" s="92"/>
    </row>
    <row r="47" spans="1:14" x14ac:dyDescent="0.25">
      <c r="A47" s="43">
        <v>42</v>
      </c>
      <c r="B47" s="462" t="s">
        <v>321</v>
      </c>
      <c r="C47" s="146">
        <v>1</v>
      </c>
      <c r="D47" s="146">
        <v>1</v>
      </c>
      <c r="E47" s="151">
        <v>113576.47</v>
      </c>
      <c r="F47" s="92"/>
      <c r="G47" s="92"/>
      <c r="H47" s="92"/>
      <c r="I47" s="92"/>
      <c r="J47" s="92"/>
      <c r="K47" s="92"/>
      <c r="L47" s="92"/>
      <c r="M47" s="92"/>
      <c r="N47" s="92"/>
    </row>
    <row r="48" spans="1:14" x14ac:dyDescent="0.25">
      <c r="A48" s="43">
        <v>43</v>
      </c>
      <c r="B48" s="462" t="s">
        <v>322</v>
      </c>
      <c r="C48" s="146"/>
      <c r="D48" s="146"/>
      <c r="E48" s="151"/>
      <c r="F48" s="92"/>
      <c r="G48" s="92"/>
      <c r="H48" s="92"/>
      <c r="I48" s="92"/>
      <c r="J48" s="92"/>
      <c r="K48" s="92"/>
      <c r="L48" s="92"/>
      <c r="M48" s="92"/>
      <c r="N48" s="92"/>
    </row>
    <row r="49" spans="1:14" ht="31.5" x14ac:dyDescent="0.25">
      <c r="A49" s="43">
        <v>44</v>
      </c>
      <c r="B49" s="462" t="s">
        <v>323</v>
      </c>
      <c r="C49" s="146">
        <v>1</v>
      </c>
      <c r="D49" s="146">
        <v>1</v>
      </c>
      <c r="E49" s="151">
        <v>1362918</v>
      </c>
      <c r="F49" s="92"/>
      <c r="G49" s="92"/>
      <c r="H49" s="92"/>
      <c r="I49" s="92"/>
      <c r="J49" s="92"/>
      <c r="K49" s="92"/>
      <c r="L49" s="92"/>
      <c r="M49" s="92"/>
      <c r="N49" s="92"/>
    </row>
    <row r="50" spans="1:14" ht="31.5" x14ac:dyDescent="0.25">
      <c r="A50" s="43">
        <v>45</v>
      </c>
      <c r="B50" s="462" t="s">
        <v>324</v>
      </c>
      <c r="C50" s="146">
        <v>2</v>
      </c>
      <c r="D50" s="146">
        <v>0</v>
      </c>
      <c r="E50" s="151">
        <v>0</v>
      </c>
      <c r="F50" s="92"/>
      <c r="G50" s="92"/>
      <c r="H50" s="92"/>
      <c r="I50" s="92"/>
      <c r="J50" s="92"/>
      <c r="K50" s="92"/>
      <c r="L50" s="92"/>
      <c r="M50" s="92"/>
      <c r="N50" s="92"/>
    </row>
    <row r="51" spans="1:14" ht="31.5" x14ac:dyDescent="0.25">
      <c r="A51" s="43">
        <v>46</v>
      </c>
      <c r="B51" s="462" t="s">
        <v>325</v>
      </c>
      <c r="C51" s="146">
        <v>1</v>
      </c>
      <c r="D51" s="146">
        <v>0</v>
      </c>
      <c r="E51" s="151">
        <v>0</v>
      </c>
      <c r="F51" s="92"/>
      <c r="G51" s="92"/>
      <c r="H51" s="92"/>
      <c r="I51" s="92"/>
      <c r="J51" s="92"/>
      <c r="K51" s="92"/>
      <c r="L51" s="92"/>
      <c r="M51" s="92"/>
      <c r="N51" s="92"/>
    </row>
    <row r="52" spans="1:14" ht="31.5" x14ac:dyDescent="0.25">
      <c r="A52" s="43">
        <v>47</v>
      </c>
      <c r="B52" s="462" t="s">
        <v>326</v>
      </c>
      <c r="C52" s="146"/>
      <c r="D52" s="146"/>
      <c r="E52" s="151"/>
      <c r="F52" s="92"/>
      <c r="G52" s="92"/>
      <c r="H52" s="92"/>
      <c r="I52" s="92"/>
      <c r="J52" s="92"/>
      <c r="K52" s="92"/>
      <c r="L52" s="92"/>
      <c r="M52" s="92"/>
      <c r="N52" s="92"/>
    </row>
    <row r="53" spans="1:14" ht="31.5" x14ac:dyDescent="0.25">
      <c r="A53" s="43">
        <v>48</v>
      </c>
      <c r="B53" s="462" t="s">
        <v>327</v>
      </c>
      <c r="C53" s="146"/>
      <c r="D53" s="146"/>
      <c r="E53" s="151"/>
      <c r="F53" s="92"/>
      <c r="G53" s="92"/>
      <c r="H53" s="92"/>
      <c r="I53" s="92"/>
      <c r="J53" s="92"/>
      <c r="K53" s="92"/>
      <c r="L53" s="92"/>
      <c r="M53" s="92"/>
      <c r="N53" s="92"/>
    </row>
    <row r="54" spans="1:14" x14ac:dyDescent="0.25">
      <c r="A54" s="43">
        <v>49</v>
      </c>
      <c r="B54" s="462" t="s">
        <v>328</v>
      </c>
      <c r="C54" s="146"/>
      <c r="D54" s="146"/>
      <c r="E54" s="151"/>
      <c r="F54" s="92"/>
      <c r="G54" s="92"/>
      <c r="H54" s="92"/>
      <c r="I54" s="92"/>
      <c r="J54" s="92"/>
      <c r="K54" s="92"/>
      <c r="L54" s="92"/>
      <c r="M54" s="92"/>
      <c r="N54" s="92"/>
    </row>
    <row r="55" spans="1:14" ht="16.5" thickBot="1" x14ac:dyDescent="0.3">
      <c r="A55" s="152">
        <v>50</v>
      </c>
      <c r="B55" s="153" t="s">
        <v>188</v>
      </c>
      <c r="C55" s="154">
        <v>43</v>
      </c>
      <c r="D55" s="154">
        <v>2</v>
      </c>
      <c r="E55" s="155" t="s">
        <v>645</v>
      </c>
      <c r="F55" s="92"/>
      <c r="G55" s="92"/>
      <c r="H55" s="92"/>
      <c r="I55" s="92"/>
      <c r="J55" s="92"/>
      <c r="K55" s="92"/>
      <c r="L55" s="92"/>
      <c r="M55" s="92"/>
      <c r="N55" s="92"/>
    </row>
    <row r="56" spans="1:14" x14ac:dyDescent="0.25">
      <c r="F56" s="92"/>
      <c r="G56" s="92"/>
      <c r="H56" s="92"/>
      <c r="I56" s="92"/>
      <c r="J56" s="92"/>
      <c r="K56" s="92"/>
      <c r="L56" s="92"/>
      <c r="M56" s="92"/>
      <c r="N56" s="92"/>
    </row>
  </sheetData>
  <pageMargins left="0.7" right="0.7" top="0.75" bottom="0.75" header="0.3" footer="0.3"/>
  <pageSetup paperSize="9" scale="8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1 lentele</vt:lpstr>
      <vt:lpstr>2 lentele</vt:lpstr>
      <vt:lpstr>3 lentele</vt:lpstr>
      <vt:lpstr>4 lentele</vt:lpstr>
      <vt:lpstr>5 lentele</vt:lpstr>
      <vt:lpstr>6 lentele</vt:lpstr>
      <vt:lpstr>7 lentele</vt:lpstr>
      <vt:lpstr>8 lentele</vt:lpstr>
      <vt:lpstr>'5 lentele'!OLE_LINK1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ANTRAS</dc:creator>
  <cp:lastModifiedBy>ANTRAS</cp:lastModifiedBy>
  <cp:lastPrinted>2017-05-02T13:46:55Z</cp:lastPrinted>
  <dcterms:created xsi:type="dcterms:W3CDTF">2015-07-09T12:05:50Z</dcterms:created>
  <dcterms:modified xsi:type="dcterms:W3CDTF">2017-05-11T07:03:40Z</dcterms:modified>
</cp:coreProperties>
</file>