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7200"/>
  </bookViews>
  <sheets>
    <sheet name="4 priedas" sheetId="12" r:id="rId1"/>
    <sheet name="5 Priedas" sheetId="8" r:id="rId2"/>
    <sheet name="6 Priedas" sheetId="1" r:id="rId3"/>
    <sheet name="Pildymo pavyzdys" sheetId="13" r:id="rId4"/>
    <sheet name="Fiksuotieji įkainiai" sheetId="3" r:id="rId5"/>
  </sheets>
  <definedNames>
    <definedName name="_ftn1" localSheetId="0">'4 priedas'!$L$20</definedName>
    <definedName name="_ftn1" localSheetId="1">'5 Priedas'!$L$20</definedName>
    <definedName name="_ftn1" localSheetId="2">'6 Priedas'!$L$20</definedName>
    <definedName name="_ftn1" localSheetId="3">'Pildymo pavyzdys'!$L$20</definedName>
    <definedName name="_ftnref1" localSheetId="0">'4 priedas'!#REF!</definedName>
    <definedName name="_ftnref1" localSheetId="1">'5 Priedas'!#REF!</definedName>
    <definedName name="_ftnref1" localSheetId="2">'6 Priedas'!#REF!</definedName>
    <definedName name="_ftnref1" localSheetId="3">'Pildymo pavyzdys'!#REF!</definedName>
    <definedName name="_xlnm.Print_Area" localSheetId="0">'4 priedas'!$B$1:$O$37</definedName>
    <definedName name="_xlnm.Print_Area" localSheetId="1">'5 Priedas'!$B$1:$O$37</definedName>
    <definedName name="_xlnm.Print_Area" localSheetId="2">'6 Priedas'!$B$1:$O$37</definedName>
    <definedName name="_xlnm.Print_Area" localSheetId="3">'Pildymo pavyzdys'!$B$1:$O$37</definedName>
  </definedNames>
  <calcPr calcId="145621"/>
</workbook>
</file>

<file path=xl/calcChain.xml><?xml version="1.0" encoding="utf-8"?>
<calcChain xmlns="http://schemas.openxmlformats.org/spreadsheetml/2006/main">
  <c r="O65" i="13" l="1"/>
  <c r="O64" i="13"/>
  <c r="O63" i="13"/>
  <c r="O62" i="13"/>
  <c r="O61" i="13"/>
  <c r="O59" i="13"/>
  <c r="N58" i="13"/>
  <c r="M58" i="13"/>
  <c r="K58" i="13"/>
  <c r="H58" i="13"/>
  <c r="G58" i="13"/>
  <c r="N57" i="13"/>
  <c r="M57" i="13"/>
  <c r="K57" i="13"/>
  <c r="H57" i="13"/>
  <c r="G57" i="13"/>
  <c r="N56" i="13"/>
  <c r="M56" i="13"/>
  <c r="K56" i="13"/>
  <c r="H56" i="13"/>
  <c r="G56" i="13"/>
  <c r="N55" i="13"/>
  <c r="M55" i="13"/>
  <c r="K55" i="13"/>
  <c r="H55" i="13"/>
  <c r="G55" i="13"/>
  <c r="N54" i="13"/>
  <c r="M54" i="13"/>
  <c r="K54" i="13"/>
  <c r="H54" i="13"/>
  <c r="G54" i="13"/>
  <c r="N53" i="13"/>
  <c r="M53" i="13"/>
  <c r="N52" i="13"/>
  <c r="M52" i="13"/>
  <c r="F50" i="13"/>
  <c r="E50" i="13"/>
  <c r="D50" i="13"/>
  <c r="F49" i="13"/>
  <c r="E49" i="13"/>
  <c r="D49" i="13"/>
  <c r="F48" i="13"/>
  <c r="O56" i="13" s="1"/>
  <c r="E48" i="13"/>
  <c r="D48" i="13"/>
  <c r="F47" i="13"/>
  <c r="E47" i="13"/>
  <c r="D47" i="13"/>
  <c r="F46" i="13"/>
  <c r="E46" i="13"/>
  <c r="D46" i="13"/>
  <c r="F45" i="13"/>
  <c r="E45" i="13"/>
  <c r="D45" i="13"/>
  <c r="F44" i="13"/>
  <c r="K44" i="13" s="1"/>
  <c r="K52" i="13" s="1"/>
  <c r="E44" i="13"/>
  <c r="D44" i="13"/>
  <c r="O29" i="13"/>
  <c r="O28" i="13"/>
  <c r="O27" i="13"/>
  <c r="O26" i="13"/>
  <c r="O25" i="13"/>
  <c r="O24" i="13"/>
  <c r="O23" i="13"/>
  <c r="I46" i="13" l="1"/>
  <c r="I47" i="13"/>
  <c r="I48" i="13"/>
  <c r="I49" i="13"/>
  <c r="I50" i="13"/>
  <c r="G49" i="13"/>
  <c r="G50" i="13"/>
  <c r="O58" i="13"/>
  <c r="K45" i="13"/>
  <c r="K53" i="13" s="1"/>
  <c r="K46" i="13"/>
  <c r="K47" i="13"/>
  <c r="K48" i="13"/>
  <c r="K49" i="13"/>
  <c r="K50" i="13"/>
  <c r="O54" i="13"/>
  <c r="O30" i="13"/>
  <c r="O52" i="13"/>
  <c r="M44" i="13"/>
  <c r="M45" i="13"/>
  <c r="M46" i="13"/>
  <c r="M47" i="13"/>
  <c r="M48" i="13"/>
  <c r="M49" i="13"/>
  <c r="M50" i="13"/>
  <c r="O44" i="13"/>
  <c r="O45" i="13"/>
  <c r="G46" i="13"/>
  <c r="O46" i="13"/>
  <c r="G47" i="13"/>
  <c r="O47" i="13"/>
  <c r="G48" i="13"/>
  <c r="O48" i="13"/>
  <c r="O49" i="13"/>
  <c r="O50" i="13"/>
  <c r="O55" i="13"/>
  <c r="O57" i="13"/>
  <c r="O53" i="13"/>
  <c r="G45" i="13"/>
  <c r="G44" i="13"/>
  <c r="I44" i="13"/>
  <c r="I45" i="13"/>
  <c r="O60" i="13" l="1"/>
  <c r="H53" i="13"/>
  <c r="H52" i="13"/>
  <c r="G53" i="13"/>
  <c r="G52" i="13"/>
  <c r="F45" i="1"/>
  <c r="F46" i="1"/>
  <c r="F47" i="1"/>
  <c r="F48" i="1"/>
  <c r="F49" i="1"/>
  <c r="F50" i="1"/>
  <c r="F44" i="1"/>
  <c r="F45" i="12"/>
  <c r="F46" i="12"/>
  <c r="F47" i="12"/>
  <c r="F48" i="12"/>
  <c r="F49" i="12"/>
  <c r="F50" i="12"/>
  <c r="F44" i="12"/>
  <c r="F45" i="8"/>
  <c r="F46" i="8"/>
  <c r="F47" i="8"/>
  <c r="F48" i="8"/>
  <c r="F49" i="8"/>
  <c r="F50" i="8"/>
  <c r="F44" i="8"/>
  <c r="O65" i="12"/>
  <c r="O64" i="12"/>
  <c r="O63" i="12"/>
  <c r="O62" i="12"/>
  <c r="O61" i="12"/>
  <c r="O60" i="12"/>
  <c r="N58" i="12"/>
  <c r="M58" i="12"/>
  <c r="K58" i="12"/>
  <c r="N57" i="12"/>
  <c r="M57" i="12"/>
  <c r="K57" i="12"/>
  <c r="N56" i="12"/>
  <c r="M56" i="12"/>
  <c r="K56" i="12"/>
  <c r="N55" i="12"/>
  <c r="M55" i="12"/>
  <c r="N54" i="12"/>
  <c r="M54" i="12"/>
  <c r="K54" i="12"/>
  <c r="N53" i="12"/>
  <c r="M53" i="12"/>
  <c r="G53" i="12"/>
  <c r="N52" i="12"/>
  <c r="M52" i="12"/>
  <c r="K52" i="12"/>
  <c r="E50" i="12"/>
  <c r="D50" i="12"/>
  <c r="E49" i="12"/>
  <c r="D49" i="12"/>
  <c r="E48" i="12"/>
  <c r="D48" i="12"/>
  <c r="K55" i="12"/>
  <c r="E47" i="12"/>
  <c r="D47" i="12"/>
  <c r="E46" i="12"/>
  <c r="D46" i="12"/>
  <c r="K53" i="12"/>
  <c r="E45" i="12"/>
  <c r="D45" i="12"/>
  <c r="E44" i="12"/>
  <c r="D44" i="12"/>
  <c r="K44" i="12" s="1"/>
  <c r="O29" i="12"/>
  <c r="O28" i="12"/>
  <c r="O27" i="12"/>
  <c r="O26" i="12"/>
  <c r="O25" i="12"/>
  <c r="O24" i="12"/>
  <c r="O23" i="12"/>
  <c r="I44" i="12"/>
  <c r="O52" i="12" l="1"/>
  <c r="I49" i="12"/>
  <c r="I47" i="12"/>
  <c r="G46" i="12"/>
  <c r="I50" i="12"/>
  <c r="I48" i="12"/>
  <c r="O58" i="12"/>
  <c r="B30" i="13"/>
  <c r="G47" i="12"/>
  <c r="I46" i="12"/>
  <c r="G49" i="12"/>
  <c r="K50" i="12"/>
  <c r="K49" i="12"/>
  <c r="M50" i="12"/>
  <c r="G48" i="12"/>
  <c r="G50" i="12"/>
  <c r="K46" i="12"/>
  <c r="K45" i="12"/>
  <c r="O56" i="12"/>
  <c r="M48" i="12"/>
  <c r="M47" i="12"/>
  <c r="O30" i="12"/>
  <c r="M45" i="12"/>
  <c r="M46" i="12"/>
  <c r="K48" i="12"/>
  <c r="M49" i="12"/>
  <c r="M44" i="12"/>
  <c r="K47" i="12"/>
  <c r="O54" i="12"/>
  <c r="H52" i="12"/>
  <c r="H54" i="12"/>
  <c r="H53" i="12"/>
  <c r="H55" i="12"/>
  <c r="H56" i="12"/>
  <c r="H57" i="12"/>
  <c r="H58" i="12"/>
  <c r="O59" i="12"/>
  <c r="O44" i="12"/>
  <c r="O45" i="12"/>
  <c r="O46" i="12"/>
  <c r="O47" i="12"/>
  <c r="O48" i="12"/>
  <c r="O49" i="12"/>
  <c r="O50" i="12"/>
  <c r="O55" i="12"/>
  <c r="M53" i="8"/>
  <c r="M54" i="8"/>
  <c r="M55" i="8"/>
  <c r="M56" i="8"/>
  <c r="M57" i="8"/>
  <c r="M58" i="8"/>
  <c r="M52" i="8"/>
  <c r="O57" i="12"/>
  <c r="O53" i="12"/>
  <c r="I45" i="12"/>
  <c r="G45" i="12"/>
  <c r="G44" i="12"/>
  <c r="G57" i="12" l="1"/>
  <c r="G55" i="12"/>
  <c r="G58" i="12"/>
  <c r="G56" i="12"/>
  <c r="G54" i="12"/>
  <c r="G52" i="12"/>
  <c r="O24" i="1"/>
  <c r="O25" i="1"/>
  <c r="O26" i="1"/>
  <c r="O27" i="1"/>
  <c r="O28" i="1"/>
  <c r="O29" i="1"/>
  <c r="O23" i="1"/>
  <c r="N53" i="1"/>
  <c r="N54" i="1"/>
  <c r="N55" i="1"/>
  <c r="N56" i="1"/>
  <c r="N57" i="1"/>
  <c r="N58" i="1"/>
  <c r="N52" i="1"/>
  <c r="M53" i="1"/>
  <c r="M54" i="1"/>
  <c r="M55" i="1"/>
  <c r="M56" i="1"/>
  <c r="M57" i="1"/>
  <c r="M58" i="1"/>
  <c r="M52" i="1"/>
  <c r="O61" i="1"/>
  <c r="O62" i="1"/>
  <c r="O65" i="1"/>
  <c r="K54" i="8"/>
  <c r="K56" i="8"/>
  <c r="K57" i="8"/>
  <c r="K58" i="8"/>
  <c r="K52" i="8"/>
  <c r="B30" i="12" l="1"/>
  <c r="O24" i="8"/>
  <c r="O25" i="8"/>
  <c r="O26" i="8"/>
  <c r="O27" i="8"/>
  <c r="O28" i="8"/>
  <c r="O29" i="8"/>
  <c r="O23" i="8"/>
  <c r="O60" i="8"/>
  <c r="O63" i="8"/>
  <c r="O64" i="8"/>
  <c r="N53" i="8"/>
  <c r="N54" i="8"/>
  <c r="N55" i="8"/>
  <c r="N56" i="8"/>
  <c r="N57" i="8"/>
  <c r="N58" i="8"/>
  <c r="N52" i="8"/>
  <c r="O59" i="1" l="1"/>
  <c r="H58" i="1"/>
  <c r="G58" i="1"/>
  <c r="H57" i="1"/>
  <c r="G57" i="1"/>
  <c r="H56" i="1"/>
  <c r="G56" i="1"/>
  <c r="H55" i="1"/>
  <c r="G55" i="1"/>
  <c r="H54" i="1"/>
  <c r="G54" i="1"/>
  <c r="H53" i="1"/>
  <c r="G53" i="1"/>
  <c r="H52" i="1"/>
  <c r="G52" i="1"/>
  <c r="B30" i="1" l="1"/>
  <c r="O30" i="1" l="1"/>
  <c r="E50" i="1" l="1"/>
  <c r="D50" i="1"/>
  <c r="E49" i="1"/>
  <c r="D49" i="1"/>
  <c r="E48" i="1"/>
  <c r="D48" i="1"/>
  <c r="E47" i="1"/>
  <c r="D47" i="1"/>
  <c r="E46" i="1"/>
  <c r="D46" i="1"/>
  <c r="E45" i="1"/>
  <c r="D45" i="1"/>
  <c r="E44" i="1"/>
  <c r="D44" i="1"/>
  <c r="O52" i="1"/>
  <c r="O53" i="1"/>
  <c r="G44" i="1" l="1"/>
  <c r="G48" i="1"/>
  <c r="G50" i="1"/>
  <c r="O58" i="1"/>
  <c r="O56" i="1"/>
  <c r="G49" i="1"/>
  <c r="O57" i="1"/>
  <c r="O64" i="1" s="1"/>
  <c r="O50" i="1"/>
  <c r="G45" i="1"/>
  <c r="G46" i="1"/>
  <c r="O54" i="1"/>
  <c r="G47" i="1"/>
  <c r="O55" i="1"/>
  <c r="O63" i="1"/>
  <c r="O60" i="1"/>
  <c r="M49" i="1"/>
  <c r="M48" i="1"/>
  <c r="M45" i="1"/>
  <c r="M46" i="1"/>
  <c r="K48" i="1"/>
  <c r="K49" i="1"/>
  <c r="K50" i="1"/>
  <c r="K44" i="1"/>
  <c r="O45" i="1"/>
  <c r="M50" i="1"/>
  <c r="O44" i="1"/>
  <c r="K46" i="1"/>
  <c r="K45" i="1"/>
  <c r="O49" i="1"/>
  <c r="M44" i="1"/>
  <c r="O48" i="1"/>
  <c r="K47" i="1"/>
  <c r="O47" i="1"/>
  <c r="M47" i="1"/>
  <c r="O46" i="1"/>
  <c r="I50" i="1"/>
  <c r="I49" i="1"/>
  <c r="D45" i="8"/>
  <c r="O53" i="8" s="1"/>
  <c r="D46" i="8"/>
  <c r="D47" i="8"/>
  <c r="I47" i="8" s="1"/>
  <c r="D48" i="8"/>
  <c r="I48" i="8" s="1"/>
  <c r="D49" i="8"/>
  <c r="I49" i="8" s="1"/>
  <c r="D50" i="8"/>
  <c r="D44" i="8"/>
  <c r="I44" i="8" s="1"/>
  <c r="I47" i="1"/>
  <c r="I46" i="1"/>
  <c r="I46" i="8"/>
  <c r="I50" i="8"/>
  <c r="I45" i="1"/>
  <c r="I44" i="1"/>
  <c r="O57" i="8"/>
  <c r="I48" i="1"/>
  <c r="I45" i="8"/>
  <c r="K49" i="8" l="1"/>
  <c r="K45" i="8"/>
  <c r="K48" i="8"/>
  <c r="K44" i="8"/>
  <c r="K47" i="8"/>
  <c r="K50" i="8"/>
  <c r="K46" i="8"/>
  <c r="K55" i="8"/>
  <c r="O55" i="8"/>
  <c r="O62" i="8" s="1"/>
  <c r="O58" i="8"/>
  <c r="O65" i="8" s="1"/>
  <c r="O54" i="8"/>
  <c r="O61" i="8" s="1"/>
  <c r="K53" i="8"/>
  <c r="O56" i="8"/>
  <c r="O49" i="8"/>
  <c r="M47" i="8"/>
  <c r="O48" i="8"/>
  <c r="M49" i="8"/>
  <c r="O50" i="8"/>
  <c r="E45" i="8"/>
  <c r="E46" i="8"/>
  <c r="G46" i="8" s="1"/>
  <c r="E47" i="8"/>
  <c r="G47" i="8" s="1"/>
  <c r="E48" i="8"/>
  <c r="G48" i="8" s="1"/>
  <c r="E49" i="8"/>
  <c r="G49" i="8" s="1"/>
  <c r="E50" i="8"/>
  <c r="G50" i="8" s="1"/>
  <c r="E44" i="8"/>
  <c r="G44" i="8" s="1"/>
  <c r="O52" i="8"/>
  <c r="G45" i="8"/>
  <c r="O59" i="8" l="1"/>
  <c r="H53" i="8"/>
  <c r="G57" i="8"/>
  <c r="G54" i="8"/>
  <c r="M45" i="8"/>
  <c r="M48" i="8"/>
  <c r="M50" i="8"/>
  <c r="O45" i="8"/>
  <c r="O47" i="8"/>
  <c r="O46" i="8"/>
  <c r="M46" i="8"/>
  <c r="O44" i="8"/>
  <c r="M44" i="8"/>
  <c r="O30" i="8"/>
  <c r="H55" i="8" l="1"/>
  <c r="H57" i="8"/>
  <c r="H54" i="8"/>
  <c r="H58" i="8"/>
  <c r="H56" i="8"/>
  <c r="H52" i="8"/>
  <c r="G58" i="8"/>
  <c r="G53" i="8"/>
  <c r="G55" i="8"/>
  <c r="G56" i="8"/>
  <c r="G52" i="8"/>
  <c r="B30" i="8" l="1"/>
</calcChain>
</file>

<file path=xl/sharedStrings.xml><?xml version="1.0" encoding="utf-8"?>
<sst xmlns="http://schemas.openxmlformats.org/spreadsheetml/2006/main" count="356" uniqueCount="78">
  <si>
    <r>
      <t>3. DEKLARACIJA</t>
    </r>
    <r>
      <rPr>
        <sz val="12"/>
        <rFont val="Times New Roman"/>
        <family val="1"/>
        <charset val="186"/>
      </rPr>
      <t xml:space="preserve">              </t>
    </r>
  </si>
  <si>
    <t>Iš viso:</t>
  </si>
  <si>
    <r>
      <t xml:space="preserve">1. BENDROJI DALIS  </t>
    </r>
    <r>
      <rPr>
        <sz val="12"/>
        <rFont val="Times New Roman"/>
        <family val="1"/>
        <charset val="186"/>
      </rPr>
      <t xml:space="preserve">               </t>
    </r>
  </si>
  <si>
    <t>Maitinimo paslaugos</t>
  </si>
  <si>
    <t xml:space="preserve">Projekto vykdytojo institucijos/ organizacijos vadovo arba jo įgalioto asmens pareigos,vardas, pavardė, parašas                                                                                 </t>
  </si>
  <si>
    <t>Kaina be PVM</t>
  </si>
  <si>
    <t>Kaina su PVM</t>
  </si>
  <si>
    <t>Kavos pertraukėlė 1 asm.</t>
  </si>
  <si>
    <t>Pietūs 1 asm.</t>
  </si>
  <si>
    <t>Projekto kodas</t>
  </si>
  <si>
    <t>Projekto vykdytojo pavadinimas</t>
  </si>
  <si>
    <t>Deklaruojama suma, Eur</t>
  </si>
  <si>
    <t>Fizinio veiklos įgyvendinimo rodiklio Nr.</t>
  </si>
  <si>
    <t>Salės nuomos kaina, Eur</t>
  </si>
  <si>
    <t>Pietų kaina, Eur</t>
  </si>
  <si>
    <t xml:space="preserve">Paslauga </t>
  </si>
  <si>
    <t>Tikslinės grupės dydis</t>
  </si>
  <si>
    <t xml:space="preserve">Kaina be PVM </t>
  </si>
  <si>
    <t>Salės dydis</t>
  </si>
  <si>
    <t>Kavos pertraukėlių ir pietų vidutinių rinkos kainų vidurkiai</t>
  </si>
  <si>
    <t>Salės nuomos vidutinė rinkos kaina pagal salės dydį</t>
  </si>
  <si>
    <t>Netaikoma</t>
  </si>
  <si>
    <t xml:space="preserve">20___-___-___ </t>
  </si>
  <si>
    <t>Nr.______</t>
  </si>
  <si>
    <t>Mokymo pavadinimas</t>
  </si>
  <si>
    <t>Tikslinė grupė</t>
  </si>
  <si>
    <t>Lektoriaus paslaugos kaina, Eur</t>
  </si>
  <si>
    <t>Kavos pertraukėlės/-ių kaina, Eur</t>
  </si>
  <si>
    <t>Vakarienės kaina, Eur</t>
  </si>
  <si>
    <t>Vadovai</t>
  </si>
  <si>
    <t>Specialistai ir kiti dalyviai</t>
  </si>
  <si>
    <t xml:space="preserve">Lektoriaus paslaugos vidutinė rinkos kaina </t>
  </si>
  <si>
    <t>iki 25 asmenų grupė</t>
  </si>
  <si>
    <t>26 ir daugiau asmenų grupė</t>
  </si>
  <si>
    <t>Vakarienė 1 asm.</t>
  </si>
  <si>
    <r>
      <t xml:space="preserve">2. INFORMACIJA APIE BENDRŲJŲ ĮGŪDŽIŲ MOKYMO IŠLAIDAS, APSKAIČIUOTAS TAIKANT FIKSUOTUOSIUS ĮKAINIUS              </t>
    </r>
    <r>
      <rPr>
        <sz val="12"/>
        <rFont val="Times New Roman"/>
        <family val="1"/>
        <charset val="186"/>
      </rPr>
      <t xml:space="preserve">         </t>
    </r>
  </si>
  <si>
    <t>(Rekomenduojamos pažymos dėl bendrųjų įgūdžių mokymo išlaidų apskaičiavimo taikant fiksuotuosius įkainius forma)</t>
  </si>
  <si>
    <t>6 PRIEDAS. Pažyma dėl bendrųjų įgūdžių mokymo išlaidų apskaičiavimo taikant fiksuotuosius įkainius (kai Projekto vykdytojui ar partneriui PVM netinkamas finansuoti iš Projekto lėšų).</t>
  </si>
  <si>
    <t>Mokymo trukmė dienomis</t>
  </si>
  <si>
    <t>Maža salė (iki 25 asmenų grupei)</t>
  </si>
  <si>
    <t>Kavos pertraukėlės kaina, Eur</t>
  </si>
  <si>
    <t xml:space="preserve">Kaina su PVM, Eur </t>
  </si>
  <si>
    <t>Kaina be PVM, Eur</t>
  </si>
  <si>
    <t>Kaina su PVM, Eur</t>
  </si>
  <si>
    <t>Vidutinė salė (26 - 50 asmenų grupei)</t>
  </si>
  <si>
    <t>Didelė salė (51 - 100 asmenų grupei)</t>
  </si>
  <si>
    <t>Vietovės statusas</t>
  </si>
  <si>
    <t>Apgyvendinimas (su pusryčiais) ne sezono metu, be PVM, 1 asm.</t>
  </si>
  <si>
    <t>Apgyvendinimas (su pusryčiais) sezono[1] metu, be PVM, 1 asm.</t>
  </si>
  <si>
    <t>Apgyvendinimas (su pusryčiais) ne sezono metu, su PVM, 1 asm.</t>
  </si>
  <si>
    <t>Apgyvendinimas (su pusryčiais) sezono metu, su PVM, 1 asm.</t>
  </si>
  <si>
    <t>Didysis miestas (Vilniaus Kauno ir Klaipėdos miestų ir rajonų savivaldybių teritorijos)</t>
  </si>
  <si>
    <t>Kitas miestas</t>
  </si>
  <si>
    <t>Kurortas (Birštono, Druskininkų, Palangos miesto ir Neringos savivaldybių teritorijos)</t>
  </si>
  <si>
    <t>[1] Sezonu laikomas laikas nuo birželio 1 d. iki rugpjūčio 31 d. ir nuo gruodžio 24 d. iki sausio 1 d.</t>
  </si>
  <si>
    <t>Apgyvendinimo Lietuvoje fiksuotųjų įkainių dydžiai</t>
  </si>
  <si>
    <t>Sezoniškumas</t>
  </si>
  <si>
    <t>Vietovė</t>
  </si>
  <si>
    <t>Apgyvendinimo įkainis</t>
  </si>
  <si>
    <t>4 PRIEDAS. Pažyma dėl bendrųjų įgūdžių mokymo išlaidų apskaičiavimo taikant fiksuotuosius įkainius (kai Projekto vykdytojui ar partneriui PVM tinkamas finansuoti iš Projekto lėšų).</t>
  </si>
  <si>
    <t>1.1.1.</t>
  </si>
  <si>
    <t>Streso valdymas</t>
  </si>
  <si>
    <t>1.1.2.</t>
  </si>
  <si>
    <t>Skaitmeninis raštingumas</t>
  </si>
  <si>
    <t>Projekto vykdytojo/partnerio pavadinimas</t>
  </si>
  <si>
    <t>Už____________m.____________________mėn.</t>
  </si>
  <si>
    <r>
      <t xml:space="preserve">PAŽYMA DĖL BENDRŲJŲ ĮGŪDŽIŲ MOKYMO IŠLAIDŲ APSKAIČIAVIMO  TAIKANT FIKSUOTUOSIUS ĮKAINIUS 
(kai </t>
    </r>
    <r>
      <rPr>
        <b/>
        <u/>
        <sz val="10"/>
        <color indexed="8"/>
        <rFont val="Times New Roman"/>
        <family val="1"/>
        <charset val="186"/>
      </rPr>
      <t>PVM netinkamas</t>
    </r>
    <r>
      <rPr>
        <b/>
        <sz val="10"/>
        <color indexed="8"/>
        <rFont val="Times New Roman"/>
        <family val="1"/>
        <charset val="186"/>
      </rPr>
      <t xml:space="preserve"> finansuoti iš Projekto lėšų)</t>
    </r>
  </si>
  <si>
    <r>
      <t xml:space="preserve">PAŽYMA DĖL BENDRŲJŲ ĮGŪDŽIŲ MOKYMO IŠLAIDŲ APSKAIČIAVIMO  TAIKANT FIKSUOTUOSIUS ĮKAINIUS 
(kai organizuojami Bendrieji mokymai, kurie tiesiogiai </t>
    </r>
    <r>
      <rPr>
        <b/>
        <u/>
        <sz val="10"/>
        <color indexed="8"/>
        <rFont val="Times New Roman"/>
        <family val="1"/>
        <charset val="186"/>
      </rPr>
      <t>nesusiję su amatu arba profesija</t>
    </r>
    <r>
      <rPr>
        <b/>
        <sz val="10"/>
        <color indexed="8"/>
        <rFont val="Times New Roman"/>
        <family val="1"/>
        <charset val="186"/>
      </rPr>
      <t xml:space="preserve"> bei Projekto vykdytojui ar partneriui </t>
    </r>
    <r>
      <rPr>
        <b/>
        <u/>
        <sz val="10"/>
        <color indexed="8"/>
        <rFont val="Times New Roman"/>
        <family val="1"/>
        <charset val="186"/>
      </rPr>
      <t>PVM tinkamas</t>
    </r>
    <r>
      <rPr>
        <b/>
        <sz val="10"/>
        <color indexed="8"/>
        <rFont val="Times New Roman"/>
        <family val="1"/>
        <charset val="186"/>
      </rPr>
      <t xml:space="preserve"> finansuoti iš Projekto lėšų)</t>
    </r>
  </si>
  <si>
    <r>
      <t xml:space="preserve">PAŽYMA DĖL BENDRŲJŲ ĮGŪDŽIŲ MOKYMO IŠLAIDŲ APSKAIČIAVIMO  TAIKANT FIKSUOTUOSIUS ĮKAINIUS 
(kai organizuojami Bendrieji mokymai, kurie tiesiogiai </t>
    </r>
    <r>
      <rPr>
        <b/>
        <u/>
        <sz val="10"/>
        <color indexed="8"/>
        <rFont val="Times New Roman"/>
        <family val="1"/>
        <charset val="186"/>
      </rPr>
      <t>susiję su amatu arba profesija</t>
    </r>
    <r>
      <rPr>
        <b/>
        <sz val="10"/>
        <color indexed="8"/>
        <rFont val="Times New Roman"/>
        <family val="1"/>
        <charset val="186"/>
      </rPr>
      <t xml:space="preserve"> bei </t>
    </r>
    <r>
      <rPr>
        <b/>
        <u/>
        <sz val="10"/>
        <color indexed="8"/>
        <rFont val="Times New Roman"/>
        <family val="1"/>
        <charset val="186"/>
      </rPr>
      <t>dalis išlaidų neapmokestinama PVM</t>
    </r>
    <r>
      <rPr>
        <b/>
        <sz val="10"/>
        <color indexed="8"/>
        <rFont val="Times New Roman"/>
        <family val="1"/>
        <charset val="186"/>
      </rPr>
      <t>)</t>
    </r>
  </si>
  <si>
    <t>5 PRIEDAS. Pažyma dėl bendrųjų įgūdžių mokymo išlaidų apskaičiavimo taikant fiksuotuosius įkainius (kai dalis išlaidų neapmokestinama PVM).</t>
  </si>
  <si>
    <t>Ne sezonas</t>
  </si>
  <si>
    <t>Sezonas</t>
  </si>
  <si>
    <t>Didysis miestas</t>
  </si>
  <si>
    <t>Kurortas</t>
  </si>
  <si>
    <t>Pateikdami šią pažymą dėl bendrųjų įgūdžių mokymo išlaidų apskaičiavimo taikant fiksuotuosius įkainius (toliau – pažyma), patvirtiname, kad: 
- šioje pažymoje pateikta informacija yra teisinga;
- prašomas finansuoti išlaidos skirtos Projekto veiklų įgyvendinimui;
- visos ūkinės, finansinės ir kitos operacijos, susijusios su šioje pažymoje nurodytomis išlaidomis, yra tinkamai užfiksuotos, su šiomis operacijomis susiję dokumentai bus saugomi ne trumpiau kaip Projekto sutartyje nurodytas dokumentų saugojimo terminas;
- deklaruojamos išlaidos nebuvo finansuotos (apmokėtos) iš 2014-2020 ES fondų investicijų veiksmų programos, kitų ES finansinės paramos priemonių ar kitos tarptautinės paramos lėšų;
- nakvynės yra deklaruojamos tik dalyviams, kurių gyvenamoji vieta yra kita nei mokymų vieta.</t>
  </si>
  <si>
    <t>Mokymo dalyvių skaičius, asm.*</t>
  </si>
  <si>
    <t>* Jeigu dalyvių skaičius, kuriems vakarienės ir/arba apgyvendinimo paslaugų poreikis yra mažesnis nei dalyvių dalyvaujančių mokymuose skaičius, išlaidos pažymoje deklaruojamos atskirose eilutėse.</t>
  </si>
  <si>
    <t>*Jeigu dalyvių skaičius, kuriems vakarienės ir/arba apgyvendinimo paslaugų poreikis yra mažesnis nei dalyvių dalyvaujančių mokymuose skaičius, išlaidos pažymoje deklaruojamos atskirose eilutėse.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</si>
</sst>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_L_t_-;\-* #,##0.00\ _L_t_-;_-* &quot;-&quot;??\ _L_t_-;_-@_-"/>
    <numFmt numFmtId="165" formatCode="_(* #,##0.0_);_(* \(#,##0.0\);_(* &quot;-&quot;?_);@_)"/>
    <numFmt numFmtId="166" formatCode="0.0%"/>
    <numFmt numFmtId="167" formatCode="_(* #,##0.00_);_(* \(#,##0.00\);_(* &quot;-&quot;??_);_(@_)"/>
    <numFmt numFmtId="168" formatCode="&quot;£&quot;#,##0;\-&quot;£&quot;#,##0"/>
  </numFmts>
  <fonts count="34" x14ac:knownFonts="1">
    <font>
      <sz val="9"/>
      <color theme="1"/>
      <name val="Calibri"/>
      <family val="2"/>
      <charset val="186"/>
    </font>
    <font>
      <sz val="9"/>
      <color theme="1"/>
      <name val="Calibri"/>
      <family val="2"/>
      <charset val="186"/>
    </font>
    <font>
      <sz val="10"/>
      <name val="Arial"/>
      <family val="2"/>
      <charset val="204"/>
    </font>
    <font>
      <sz val="12"/>
      <color indexed="8"/>
      <name val="Times New Roman"/>
      <family val="1"/>
      <charset val="186"/>
    </font>
    <font>
      <sz val="9"/>
      <name val="Times New Roman"/>
      <family val="1"/>
      <charset val="186"/>
    </font>
    <font>
      <sz val="11"/>
      <color indexed="8"/>
      <name val="Times New Roman"/>
      <family val="1"/>
      <charset val="186"/>
    </font>
    <font>
      <sz val="12"/>
      <name val="Times New Roman"/>
      <family val="1"/>
      <charset val="186"/>
    </font>
    <font>
      <b/>
      <sz val="12"/>
      <name val="Times New Roman"/>
      <family val="1"/>
      <charset val="186"/>
    </font>
    <font>
      <b/>
      <sz val="10"/>
      <name val="Times New Roman"/>
      <family val="1"/>
      <charset val="186"/>
    </font>
    <font>
      <i/>
      <sz val="10"/>
      <color rgb="FFFF0000"/>
      <name val="Times New Roman"/>
      <family val="1"/>
      <charset val="186"/>
    </font>
    <font>
      <sz val="10"/>
      <name val="Times New Roman"/>
      <family val="1"/>
      <charset val="186"/>
    </font>
    <font>
      <sz val="11"/>
      <name val="Times New Roman"/>
      <family val="1"/>
      <charset val="186"/>
    </font>
    <font>
      <b/>
      <sz val="11"/>
      <color indexed="8"/>
      <name val="Times New Roman"/>
      <family val="1"/>
      <charset val="186"/>
    </font>
    <font>
      <b/>
      <sz val="12"/>
      <color indexed="8"/>
      <name val="Times New Roman"/>
      <family val="1"/>
      <charset val="186"/>
    </font>
    <font>
      <b/>
      <sz val="16"/>
      <color indexed="8"/>
      <name val="Times New Roman"/>
      <family val="1"/>
      <charset val="186"/>
    </font>
    <font>
      <b/>
      <sz val="10"/>
      <color indexed="8"/>
      <name val="Times New Roman"/>
      <family val="1"/>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0"/>
      <name val="Arial"/>
      <family val="2"/>
      <charset val="186"/>
    </font>
    <font>
      <sz val="11"/>
      <color indexed="8"/>
      <name val="Calibri"/>
      <family val="2"/>
      <charset val="186"/>
    </font>
    <font>
      <sz val="11"/>
      <color theme="1"/>
      <name val="Calibri"/>
      <family val="2"/>
      <charset val="186"/>
      <scheme val="minor"/>
    </font>
    <font>
      <b/>
      <sz val="11"/>
      <name val="Times New Roman"/>
      <family val="1"/>
      <charset val="186"/>
    </font>
    <font>
      <sz val="9"/>
      <color theme="1"/>
      <name val="Times New Roman"/>
      <family val="1"/>
      <charset val="186"/>
    </font>
    <font>
      <i/>
      <sz val="10"/>
      <name val="Times New Roman"/>
      <family val="1"/>
      <charset val="186"/>
    </font>
    <font>
      <sz val="10"/>
      <name val="Times New Roman"/>
      <family val="1"/>
    </font>
    <font>
      <b/>
      <sz val="10"/>
      <color rgb="FF000000"/>
      <name val="Times New Roman"/>
      <family val="1"/>
      <charset val="186"/>
    </font>
    <font>
      <sz val="10"/>
      <color rgb="FF000000"/>
      <name val="Times New Roman"/>
      <family val="1"/>
      <charset val="186"/>
    </font>
    <font>
      <i/>
      <sz val="11"/>
      <name val="Times New Roman"/>
      <family val="1"/>
      <charset val="186"/>
    </font>
    <font>
      <sz val="10"/>
      <color theme="1"/>
      <name val="Times New Roman"/>
      <family val="1"/>
      <charset val="186"/>
    </font>
    <font>
      <b/>
      <u/>
      <sz val="10"/>
      <color indexed="8"/>
      <name val="Times New Roman"/>
      <family val="1"/>
      <charset val="186"/>
    </font>
    <font>
      <sz val="11"/>
      <color rgb="FF000000"/>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indexed="22"/>
        <bgColor indexed="64"/>
      </patternFill>
    </fill>
    <fill>
      <patternFill patternType="solid">
        <fgColor theme="0" tint="-0.249977111117893"/>
        <bgColor indexed="64"/>
      </patternFill>
    </fill>
    <fill>
      <patternFill patternType="solid">
        <fgColor rgb="FF9BC2E6"/>
        <bgColor indexed="64"/>
      </patternFill>
    </fill>
  </fills>
  <borders count="31">
    <border>
      <left/>
      <right/>
      <top/>
      <bottom/>
      <diagonal/>
    </border>
    <border>
      <left/>
      <right/>
      <top style="thin">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medium">
        <color indexed="2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s>
  <cellStyleXfs count="61">
    <xf numFmtId="0" fontId="0" fillId="0" borderId="0"/>
    <xf numFmtId="0" fontId="2" fillId="0" borderId="0"/>
    <xf numFmtId="49" fontId="16" fillId="0" borderId="0" applyFont="0" applyFill="0" applyBorder="0" applyAlignment="0" applyProtection="0">
      <alignment horizontal="left"/>
    </xf>
    <xf numFmtId="165" fontId="17" fillId="0" borderId="0" applyAlignment="0" applyProtection="0"/>
    <xf numFmtId="166" fontId="18" fillId="0" borderId="0" applyFill="0" applyBorder="0" applyAlignment="0" applyProtection="0"/>
    <xf numFmtId="49" fontId="18" fillId="0" borderId="0" applyNumberFormat="0" applyAlignment="0" applyProtection="0">
      <alignment horizontal="left"/>
    </xf>
    <xf numFmtId="49" fontId="19" fillId="0" borderId="15" applyNumberFormat="0" applyAlignment="0" applyProtection="0">
      <alignment horizontal="left" wrapText="1"/>
    </xf>
    <xf numFmtId="49" fontId="19" fillId="0" borderId="0" applyNumberFormat="0" applyAlignment="0" applyProtection="0">
      <alignment horizontal="left" wrapText="1"/>
    </xf>
    <xf numFmtId="49" fontId="20" fillId="0" borderId="0" applyAlignment="0" applyProtection="0">
      <alignment horizontal="left"/>
    </xf>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0" fontId="22" fillId="0" borderId="0"/>
    <xf numFmtId="0" fontId="23" fillId="0" borderId="0"/>
    <xf numFmtId="0" fontId="21" fillId="0" borderId="0"/>
    <xf numFmtId="0" fontId="1" fillId="0" borderId="0"/>
    <xf numFmtId="0" fontId="22" fillId="0" borderId="0"/>
    <xf numFmtId="0" fontId="1" fillId="0" borderId="0"/>
    <xf numFmtId="164" fontId="22"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0" borderId="0"/>
    <xf numFmtId="0" fontId="21" fillId="0" borderId="0"/>
    <xf numFmtId="0" fontId="23" fillId="0" borderId="0"/>
    <xf numFmtId="0" fontId="21" fillId="0" borderId="0"/>
    <xf numFmtId="0" fontId="2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8" fontId="21" fillId="0" borderId="0" applyFill="0" applyBorder="0" applyAlignment="0" applyProtection="0"/>
    <xf numFmtId="168" fontId="21" fillId="0" borderId="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cellStyleXfs>
  <cellXfs count="127">
    <xf numFmtId="0" fontId="0" fillId="0" borderId="0" xfId="0"/>
    <xf numFmtId="0" fontId="5" fillId="0" borderId="0" xfId="1" applyFont="1" applyBorder="1" applyAlignment="1">
      <alignment vertical="top" wrapText="1"/>
    </xf>
    <xf numFmtId="0" fontId="11" fillId="0" borderId="0" xfId="1" applyFont="1" applyFill="1" applyBorder="1" applyAlignment="1">
      <alignment horizontal="left" vertical="top" wrapText="1"/>
    </xf>
    <xf numFmtId="0" fontId="12" fillId="0" borderId="0" xfId="1" applyFont="1" applyBorder="1" applyAlignment="1">
      <alignment horizontal="left" vertical="top" wrapText="1"/>
    </xf>
    <xf numFmtId="0" fontId="14" fillId="0" borderId="0" xfId="1" applyFont="1" applyAlignment="1">
      <alignment horizontal="center"/>
    </xf>
    <xf numFmtId="0" fontId="12" fillId="0" borderId="0" xfId="1" applyFont="1" applyAlignment="1">
      <alignment horizontal="center"/>
    </xf>
    <xf numFmtId="0" fontId="10" fillId="0" borderId="0" xfId="1" applyFont="1"/>
    <xf numFmtId="0" fontId="24" fillId="0" borderId="0" xfId="1" applyFont="1"/>
    <xf numFmtId="0" fontId="6" fillId="0" borderId="0" xfId="1" applyFont="1"/>
    <xf numFmtId="0" fontId="9" fillId="0" borderId="0" xfId="1" applyFont="1"/>
    <xf numFmtId="0" fontId="25" fillId="0" borderId="0" xfId="0" applyFont="1"/>
    <xf numFmtId="0" fontId="10" fillId="0" borderId="0" xfId="1" applyFont="1" applyBorder="1"/>
    <xf numFmtId="2" fontId="26" fillId="0" borderId="7" xfId="1" applyNumberFormat="1" applyFont="1" applyFill="1" applyBorder="1" applyAlignment="1">
      <alignment horizontal="center" vertical="center"/>
    </xf>
    <xf numFmtId="0" fontId="10" fillId="3" borderId="17" xfId="1" applyFont="1" applyFill="1" applyBorder="1" applyAlignment="1">
      <alignment horizontal="center" vertical="center"/>
    </xf>
    <xf numFmtId="0" fontId="6" fillId="0" borderId="0" xfId="0" applyFont="1" applyBorder="1" applyAlignment="1">
      <alignment wrapText="1"/>
    </xf>
    <xf numFmtId="0" fontId="3" fillId="0" borderId="0" xfId="1" applyFont="1" applyAlignment="1">
      <alignment horizontal="center"/>
    </xf>
    <xf numFmtId="0" fontId="28" fillId="5" borderId="7" xfId="0" applyFont="1" applyFill="1" applyBorder="1" applyAlignment="1">
      <alignment horizontal="center" vertical="center" wrapText="1"/>
    </xf>
    <xf numFmtId="0" fontId="25" fillId="0" borderId="7" xfId="0" applyFont="1" applyBorder="1"/>
    <xf numFmtId="0" fontId="7" fillId="0" borderId="0" xfId="0" applyFont="1" applyBorder="1" applyAlignment="1">
      <alignment horizontal="left"/>
    </xf>
    <xf numFmtId="0" fontId="3" fillId="0" borderId="0" xfId="1" applyFont="1" applyAlignment="1"/>
    <xf numFmtId="0" fontId="10" fillId="0" borderId="11" xfId="1" applyFont="1" applyFill="1" applyBorder="1" applyAlignment="1">
      <alignment horizontal="center" vertical="center" wrapText="1"/>
    </xf>
    <xf numFmtId="0" fontId="27" fillId="0" borderId="11" xfId="1" applyFont="1" applyFill="1" applyBorder="1" applyAlignment="1">
      <alignment horizontal="center" vertical="center" wrapText="1"/>
    </xf>
    <xf numFmtId="0" fontId="10" fillId="0" borderId="11" xfId="1" applyFont="1" applyFill="1" applyBorder="1" applyAlignment="1">
      <alignment vertical="center" wrapText="1"/>
    </xf>
    <xf numFmtId="0" fontId="10" fillId="0" borderId="9" xfId="1" applyFont="1" applyFill="1" applyBorder="1" applyAlignment="1">
      <alignment vertical="center" wrapText="1"/>
    </xf>
    <xf numFmtId="0" fontId="10" fillId="0" borderId="0" xfId="1" applyFont="1" applyAlignment="1">
      <alignment horizontal="center"/>
    </xf>
    <xf numFmtId="0" fontId="29" fillId="0" borderId="7" xfId="0" applyFont="1" applyBorder="1" applyAlignment="1">
      <alignment horizontal="center" vertical="center"/>
    </xf>
    <xf numFmtId="0" fontId="28" fillId="5" borderId="16" xfId="0" applyFont="1" applyFill="1" applyBorder="1" applyAlignment="1">
      <alignment horizontal="center" vertical="center" wrapText="1"/>
    </xf>
    <xf numFmtId="0" fontId="28" fillId="5" borderId="17"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29" fillId="0" borderId="8" xfId="0" applyFont="1" applyBorder="1" applyAlignment="1">
      <alignment horizontal="center" vertical="center"/>
    </xf>
    <xf numFmtId="0" fontId="29" fillId="0" borderId="6" xfId="0" applyFont="1" applyBorder="1" applyAlignment="1">
      <alignment horizontal="center" vertical="center"/>
    </xf>
    <xf numFmtId="0" fontId="7" fillId="0" borderId="0" xfId="0" applyFont="1" applyBorder="1" applyAlignment="1">
      <alignment horizontal="left"/>
    </xf>
    <xf numFmtId="0" fontId="3" fillId="0" borderId="0" xfId="1" applyFont="1" applyAlignment="1" applyProtection="1">
      <protection locked="0"/>
    </xf>
    <xf numFmtId="49" fontId="30" fillId="0" borderId="8" xfId="1" applyNumberFormat="1" applyFont="1" applyBorder="1" applyAlignment="1" applyProtection="1">
      <alignment horizontal="center" vertical="center" wrapText="1"/>
      <protection locked="0"/>
    </xf>
    <xf numFmtId="0" fontId="26" fillId="0" borderId="7" xfId="1" applyFont="1" applyBorder="1" applyAlignment="1" applyProtection="1">
      <alignment vertical="center" wrapText="1"/>
      <protection locked="0"/>
    </xf>
    <xf numFmtId="1" fontId="26" fillId="0" borderId="7" xfId="1" applyNumberFormat="1" applyFont="1" applyFill="1" applyBorder="1" applyAlignment="1" applyProtection="1">
      <alignment horizontal="center" vertical="center" wrapText="1"/>
      <protection locked="0"/>
    </xf>
    <xf numFmtId="2" fontId="26" fillId="0" borderId="7" xfId="1" applyNumberFormat="1" applyFont="1" applyFill="1" applyBorder="1" applyAlignment="1" applyProtection="1">
      <alignment horizontal="center" vertical="center" wrapText="1"/>
      <protection locked="0"/>
    </xf>
    <xf numFmtId="49" fontId="11" fillId="0" borderId="8" xfId="1" applyNumberFormat="1" applyFont="1" applyBorder="1" applyAlignment="1" applyProtection="1">
      <alignment horizontal="center" vertical="center" wrapText="1"/>
      <protection locked="0"/>
    </xf>
    <xf numFmtId="0" fontId="10" fillId="0" borderId="7" xfId="1" applyFont="1" applyBorder="1" applyAlignment="1" applyProtection="1">
      <alignment vertical="center" wrapText="1"/>
      <protection locked="0"/>
    </xf>
    <xf numFmtId="49" fontId="6" fillId="0" borderId="8" xfId="1" applyNumberFormat="1" applyFont="1" applyBorder="1" applyAlignment="1" applyProtection="1">
      <alignment horizontal="center" vertical="center" wrapText="1"/>
      <protection locked="0"/>
    </xf>
    <xf numFmtId="2" fontId="26" fillId="2" borderId="6" xfId="1" applyNumberFormat="1" applyFont="1" applyFill="1" applyBorder="1" applyAlignment="1" applyProtection="1">
      <alignment horizontal="center" vertical="center" wrapText="1"/>
      <protection hidden="1"/>
    </xf>
    <xf numFmtId="2" fontId="8" fillId="2" borderId="14" xfId="1" applyNumberFormat="1" applyFont="1" applyFill="1" applyBorder="1" applyAlignment="1" applyProtection="1">
      <alignment horizontal="center"/>
      <protection hidden="1"/>
    </xf>
    <xf numFmtId="0" fontId="7" fillId="0" borderId="0" xfId="0" applyFont="1" applyBorder="1" applyAlignment="1">
      <alignment horizontal="left"/>
    </xf>
    <xf numFmtId="0" fontId="6" fillId="0" borderId="0" xfId="0" applyFont="1" applyBorder="1" applyAlignment="1">
      <alignment horizontal="left" vertical="top" wrapText="1"/>
    </xf>
    <xf numFmtId="0" fontId="8" fillId="3" borderId="24" xfId="1" applyFont="1" applyFill="1" applyBorder="1" applyAlignment="1"/>
    <xf numFmtId="0" fontId="8" fillId="3" borderId="14" xfId="1" applyFont="1" applyFill="1" applyBorder="1" applyAlignment="1">
      <alignment horizontal="right" wrapText="1"/>
    </xf>
    <xf numFmtId="2" fontId="31" fillId="0" borderId="7" xfId="0" applyNumberFormat="1" applyFont="1" applyBorder="1" applyAlignment="1">
      <alignment horizontal="center" vertical="center" wrapText="1"/>
    </xf>
    <xf numFmtId="2" fontId="31" fillId="0" borderId="6" xfId="0" applyNumberFormat="1" applyFont="1" applyBorder="1" applyAlignment="1">
      <alignment horizontal="center" vertical="center"/>
    </xf>
    <xf numFmtId="2" fontId="31" fillId="0" borderId="20" xfId="0" applyNumberFormat="1" applyFont="1" applyBorder="1" applyAlignment="1">
      <alignment horizontal="center" vertical="center" wrapText="1"/>
    </xf>
    <xf numFmtId="2" fontId="31" fillId="0" borderId="25" xfId="0" applyNumberFormat="1" applyFont="1" applyBorder="1" applyAlignment="1">
      <alignment horizontal="center" vertical="center"/>
    </xf>
    <xf numFmtId="2" fontId="26" fillId="0" borderId="28" xfId="1" applyNumberFormat="1" applyFont="1" applyFill="1" applyBorder="1" applyAlignment="1" applyProtection="1">
      <alignment horizontal="center" vertical="center" wrapText="1"/>
      <protection locked="0"/>
    </xf>
    <xf numFmtId="0" fontId="0" fillId="0" borderId="0" xfId="0" applyAlignment="1">
      <alignment wrapText="1"/>
    </xf>
    <xf numFmtId="0" fontId="0" fillId="0" borderId="0" xfId="0" applyFill="1"/>
    <xf numFmtId="2" fontId="31" fillId="0" borderId="6" xfId="0" applyNumberFormat="1" applyFont="1" applyBorder="1" applyAlignment="1">
      <alignment horizontal="center" vertical="center" wrapText="1"/>
    </xf>
    <xf numFmtId="2" fontId="31" fillId="0" borderId="25" xfId="0" applyNumberFormat="1" applyFont="1" applyBorder="1" applyAlignment="1">
      <alignment horizontal="center" vertical="center" wrapText="1"/>
    </xf>
    <xf numFmtId="0" fontId="28" fillId="5" borderId="29" xfId="0" applyFont="1" applyFill="1" applyBorder="1" applyAlignment="1">
      <alignment horizontal="center" vertical="center" wrapText="1"/>
    </xf>
    <xf numFmtId="0" fontId="25" fillId="0" borderId="0" xfId="0" applyFont="1" applyAlignment="1">
      <alignment horizontal="left" vertical="top"/>
    </xf>
    <xf numFmtId="0" fontId="28" fillId="5" borderId="16" xfId="0" applyFont="1" applyFill="1" applyBorder="1" applyAlignment="1">
      <alignment horizontal="left" vertical="top" wrapText="1"/>
    </xf>
    <xf numFmtId="0" fontId="31" fillId="0" borderId="8" xfId="0" applyFont="1" applyBorder="1" applyAlignment="1">
      <alignment horizontal="left" vertical="top" wrapText="1"/>
    </xf>
    <xf numFmtId="0" fontId="31" fillId="0" borderId="26" xfId="0" applyFont="1" applyBorder="1" applyAlignment="1">
      <alignment horizontal="left" vertical="top" wrapText="1"/>
    </xf>
    <xf numFmtId="0" fontId="31" fillId="0" borderId="19" xfId="0" applyFont="1" applyBorder="1" applyAlignment="1">
      <alignment horizontal="left" vertical="top" wrapText="1"/>
    </xf>
    <xf numFmtId="0" fontId="29" fillId="0" borderId="8" xfId="0" applyFont="1" applyBorder="1" applyAlignment="1">
      <alignment horizontal="left" vertical="top"/>
    </xf>
    <xf numFmtId="0" fontId="29" fillId="0" borderId="19" xfId="0" applyFont="1" applyBorder="1" applyAlignment="1">
      <alignment horizontal="left" vertical="top"/>
    </xf>
    <xf numFmtId="0" fontId="29" fillId="0" borderId="8" xfId="0" applyFont="1" applyBorder="1" applyAlignment="1">
      <alignment horizontal="left" vertical="top" wrapText="1"/>
    </xf>
    <xf numFmtId="0" fontId="29" fillId="0" borderId="19" xfId="0" applyFont="1" applyBorder="1" applyAlignment="1">
      <alignment horizontal="left" vertical="top" wrapText="1"/>
    </xf>
    <xf numFmtId="0" fontId="10" fillId="0" borderId="7" xfId="1" applyFont="1" applyBorder="1"/>
    <xf numFmtId="2" fontId="10" fillId="0" borderId="0" xfId="1" applyNumberFormat="1" applyFont="1"/>
    <xf numFmtId="0" fontId="7" fillId="0" borderId="0" xfId="0" applyFont="1" applyBorder="1" applyAlignment="1">
      <alignment horizontal="left"/>
    </xf>
    <xf numFmtId="0" fontId="6" fillId="0" borderId="0" xfId="0" applyFont="1" applyBorder="1" applyAlignment="1">
      <alignment horizontal="left" vertical="top" wrapText="1"/>
    </xf>
    <xf numFmtId="0" fontId="15" fillId="0" borderId="0" xfId="1" applyFont="1" applyFill="1" applyAlignment="1">
      <alignment horizontal="center" wrapText="1"/>
    </xf>
    <xf numFmtId="0" fontId="13" fillId="0" borderId="0" xfId="1" applyFont="1" applyAlignment="1">
      <alignment horizontal="center"/>
    </xf>
    <xf numFmtId="0" fontId="29" fillId="0" borderId="7" xfId="0" applyFont="1" applyBorder="1" applyAlignment="1">
      <alignment horizontal="left" vertical="center" wrapText="1"/>
    </xf>
    <xf numFmtId="0" fontId="29" fillId="0" borderId="20" xfId="0" applyFont="1" applyBorder="1" applyAlignment="1">
      <alignment horizontal="left" vertical="center" wrapText="1"/>
    </xf>
    <xf numFmtId="0" fontId="31" fillId="0" borderId="8" xfId="0" applyFont="1" applyBorder="1" applyAlignment="1">
      <alignment horizontal="left" vertical="center"/>
    </xf>
    <xf numFmtId="0" fontId="31" fillId="0" borderId="19" xfId="0" applyFont="1" applyBorder="1" applyAlignment="1">
      <alignment horizontal="left" vertical="center"/>
    </xf>
    <xf numFmtId="0" fontId="8" fillId="3" borderId="23" xfId="1" applyFont="1" applyFill="1" applyBorder="1" applyAlignment="1" applyProtection="1">
      <protection hidden="1"/>
    </xf>
    <xf numFmtId="0" fontId="8" fillId="3" borderId="24" xfId="1" applyFont="1" applyFill="1" applyBorder="1" applyAlignment="1" applyProtection="1">
      <protection hidden="1"/>
    </xf>
    <xf numFmtId="0" fontId="8" fillId="0" borderId="0" xfId="1" applyFont="1" applyAlignment="1">
      <alignment horizontal="left"/>
    </xf>
    <xf numFmtId="0" fontId="8" fillId="3" borderId="23" xfId="1" applyFont="1" applyFill="1" applyBorder="1" applyAlignment="1" applyProtection="1">
      <alignment vertical="center"/>
      <protection hidden="1"/>
    </xf>
    <xf numFmtId="0" fontId="8" fillId="3" borderId="24" xfId="1" applyFont="1" applyFill="1" applyBorder="1" applyAlignment="1" applyProtection="1">
      <alignment vertical="center"/>
      <protection hidden="1"/>
    </xf>
    <xf numFmtId="0" fontId="8" fillId="3" borderId="24" xfId="1" applyFont="1" applyFill="1" applyBorder="1" applyAlignment="1">
      <alignment vertical="center"/>
    </xf>
    <xf numFmtId="0" fontId="8" fillId="3" borderId="14" xfId="1" applyFont="1" applyFill="1" applyBorder="1" applyAlignment="1">
      <alignment horizontal="right" vertical="center" wrapText="1"/>
    </xf>
    <xf numFmtId="2" fontId="8" fillId="2" borderId="14" xfId="1" applyNumberFormat="1" applyFont="1" applyFill="1" applyBorder="1" applyAlignment="1" applyProtection="1">
      <alignment horizontal="center" vertical="center"/>
      <protection hidden="1"/>
    </xf>
    <xf numFmtId="0" fontId="10" fillId="0" borderId="0" xfId="1" applyFont="1" applyAlignment="1">
      <alignment vertical="center"/>
    </xf>
    <xf numFmtId="0" fontId="3" fillId="0" borderId="0" xfId="1" applyFont="1" applyAlignment="1" applyProtection="1">
      <alignment horizontal="right"/>
      <protection locked="0"/>
    </xf>
    <xf numFmtId="0" fontId="13" fillId="0" borderId="0" xfId="1" applyFont="1" applyAlignment="1">
      <alignment horizontal="center"/>
    </xf>
    <xf numFmtId="0" fontId="7" fillId="0" borderId="0" xfId="0" applyFont="1" applyBorder="1" applyAlignment="1">
      <alignment horizontal="left"/>
    </xf>
    <xf numFmtId="0" fontId="6" fillId="0" borderId="0" xfId="0" applyFont="1" applyBorder="1" applyAlignment="1">
      <alignment horizontal="left" vertical="top" wrapText="1"/>
    </xf>
    <xf numFmtId="0" fontId="15" fillId="0" borderId="0" xfId="1" applyFont="1" applyFill="1" applyAlignment="1">
      <alignment horizontal="center" wrapText="1"/>
    </xf>
    <xf numFmtId="0" fontId="8" fillId="4" borderId="12"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8" fillId="4" borderId="27"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8" fillId="4" borderId="16" xfId="1" applyFont="1" applyFill="1" applyBorder="1" applyAlignment="1">
      <alignment horizontal="center" vertical="center"/>
    </xf>
    <xf numFmtId="0" fontId="8" fillId="4" borderId="17" xfId="1" applyFont="1" applyFill="1" applyBorder="1" applyAlignment="1">
      <alignment horizontal="center" vertical="center"/>
    </xf>
    <xf numFmtId="0" fontId="10" fillId="0" borderId="0" xfId="20" applyFont="1" applyAlignment="1">
      <alignment horizontal="center"/>
    </xf>
    <xf numFmtId="0" fontId="8" fillId="3" borderId="16" xfId="1" applyFont="1" applyFill="1" applyBorder="1" applyAlignment="1">
      <alignment horizontal="center" vertical="center"/>
    </xf>
    <xf numFmtId="0" fontId="8" fillId="3" borderId="17" xfId="1" applyFont="1" applyFill="1" applyBorder="1" applyAlignment="1">
      <alignment horizontal="center" vertical="center"/>
    </xf>
    <xf numFmtId="0" fontId="8" fillId="4" borderId="18" xfId="1" applyFont="1" applyFill="1" applyBorder="1" applyAlignment="1">
      <alignment horizontal="center" vertical="center"/>
    </xf>
    <xf numFmtId="0" fontId="11" fillId="0" borderId="0" xfId="1" applyFont="1" applyFill="1" applyBorder="1" applyAlignment="1">
      <alignment horizontal="left" wrapText="1"/>
    </xf>
    <xf numFmtId="4" fontId="33" fillId="0" borderId="7" xfId="0" applyNumberFormat="1" applyFont="1" applyBorder="1" applyAlignment="1">
      <alignment horizontal="right" vertical="center"/>
    </xf>
    <xf numFmtId="4" fontId="33" fillId="0" borderId="6" xfId="0" applyNumberFormat="1" applyFont="1" applyBorder="1" applyAlignment="1">
      <alignment horizontal="right" vertical="center" wrapText="1"/>
    </xf>
    <xf numFmtId="4" fontId="33" fillId="0" borderId="20" xfId="0" applyNumberFormat="1" applyFont="1" applyBorder="1" applyAlignment="1">
      <alignment horizontal="right" vertical="center"/>
    </xf>
    <xf numFmtId="4" fontId="33" fillId="0" borderId="25" xfId="0" applyNumberFormat="1" applyFont="1" applyBorder="1" applyAlignment="1">
      <alignment horizontal="right" vertical="center" wrapText="1"/>
    </xf>
    <xf numFmtId="0" fontId="7" fillId="0" borderId="0" xfId="1" applyFont="1" applyBorder="1" applyAlignment="1">
      <alignment horizontal="left"/>
    </xf>
    <xf numFmtId="0" fontId="13" fillId="4" borderId="16" xfId="1" applyFont="1" applyFill="1" applyBorder="1" applyAlignment="1">
      <alignment horizontal="left" vertical="top" wrapText="1"/>
    </xf>
    <xf numFmtId="0" fontId="13" fillId="4" borderId="17" xfId="1" applyFont="1" applyFill="1" applyBorder="1" applyAlignment="1">
      <alignment horizontal="left" vertical="top" wrapText="1"/>
    </xf>
    <xf numFmtId="0" fontId="13" fillId="4" borderId="22" xfId="1" applyFont="1" applyFill="1" applyBorder="1" applyAlignment="1">
      <alignment horizontal="left" vertical="top" wrapText="1"/>
    </xf>
    <xf numFmtId="0" fontId="6" fillId="0" borderId="0" xfId="20" applyFont="1" applyAlignment="1" applyProtection="1">
      <alignment horizontal="center"/>
      <protection locked="0"/>
    </xf>
    <xf numFmtId="0" fontId="15" fillId="0" borderId="0" xfId="1" applyFont="1" applyFill="1" applyAlignment="1">
      <alignment horizontal="center" vertical="center" wrapText="1"/>
    </xf>
    <xf numFmtId="0" fontId="13" fillId="0" borderId="0" xfId="1" applyFont="1" applyAlignment="1">
      <alignment horizontal="center"/>
    </xf>
    <xf numFmtId="0" fontId="3" fillId="0" borderId="0" xfId="1" applyFont="1" applyAlignment="1" applyProtection="1">
      <alignment horizontal="right"/>
      <protection locked="0"/>
    </xf>
    <xf numFmtId="0" fontId="3" fillId="0" borderId="1" xfId="1" applyFont="1" applyBorder="1" applyAlignment="1">
      <alignment horizontal="left" wrapText="1"/>
    </xf>
    <xf numFmtId="0" fontId="10" fillId="0" borderId="5" xfId="1" applyFont="1" applyBorder="1" applyAlignment="1" applyProtection="1">
      <alignment horizontal="center" vertical="top"/>
      <protection locked="0"/>
    </xf>
    <xf numFmtId="0" fontId="10" fillId="0" borderId="4" xfId="1" applyFont="1" applyBorder="1" applyAlignment="1" applyProtection="1">
      <alignment horizontal="center" vertical="top"/>
      <protection locked="0"/>
    </xf>
    <xf numFmtId="0" fontId="10" fillId="0" borderId="3" xfId="1" applyFont="1" applyBorder="1" applyAlignment="1" applyProtection="1">
      <alignment horizontal="center" vertical="top"/>
      <protection locked="0"/>
    </xf>
    <xf numFmtId="0" fontId="13" fillId="4" borderId="19" xfId="1" applyFont="1" applyFill="1" applyBorder="1" applyAlignment="1">
      <alignment horizontal="left" vertical="top"/>
    </xf>
    <xf numFmtId="0" fontId="13" fillId="4" borderId="20" xfId="1" applyFont="1" applyFill="1" applyBorder="1" applyAlignment="1">
      <alignment horizontal="left" vertical="top"/>
    </xf>
    <xf numFmtId="0" fontId="13" fillId="4" borderId="21" xfId="1" applyFont="1" applyFill="1" applyBorder="1" applyAlignment="1">
      <alignment horizontal="left" vertical="top"/>
    </xf>
    <xf numFmtId="0" fontId="7" fillId="0" borderId="13" xfId="1" applyFont="1" applyFill="1" applyBorder="1" applyAlignment="1">
      <alignment horizontal="left"/>
    </xf>
    <xf numFmtId="0" fontId="7" fillId="0" borderId="0" xfId="0" applyFont="1" applyBorder="1" applyAlignment="1">
      <alignment horizontal="left"/>
    </xf>
    <xf numFmtId="0" fontId="6" fillId="0" borderId="0" xfId="0" applyFont="1" applyBorder="1" applyAlignment="1">
      <alignment horizontal="left" vertical="top" wrapText="1"/>
    </xf>
    <xf numFmtId="0" fontId="4" fillId="0" borderId="2" xfId="1" applyFont="1" applyFill="1" applyBorder="1" applyAlignment="1" applyProtection="1">
      <alignment horizontal="center"/>
      <protection locked="0"/>
    </xf>
    <xf numFmtId="0" fontId="11" fillId="0" borderId="30" xfId="1" applyFont="1" applyFill="1" applyBorder="1" applyAlignment="1">
      <alignment horizontal="left" wrapText="1"/>
    </xf>
    <xf numFmtId="0" fontId="15" fillId="0" borderId="0" xfId="1" applyFont="1" applyFill="1" applyAlignment="1">
      <alignment horizontal="center" wrapText="1"/>
    </xf>
    <xf numFmtId="0" fontId="8" fillId="3" borderId="23" xfId="1" applyFont="1" applyFill="1" applyBorder="1" applyAlignment="1" applyProtection="1">
      <alignment wrapText="1"/>
      <protection hidden="1"/>
    </xf>
    <xf numFmtId="0" fontId="8" fillId="3" borderId="24" xfId="1" applyFont="1" applyFill="1" applyBorder="1" applyAlignment="1" applyProtection="1">
      <alignment wrapText="1"/>
      <protection hidden="1"/>
    </xf>
  </cellXfs>
  <cellStyles count="61">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1"/>
    <cellStyle name="Kablelis 2" xfId="24"/>
    <cellStyle name="Normal 10" xfId="25"/>
    <cellStyle name="Normal 10 2" xfId="26"/>
    <cellStyle name="Normal 11" xfId="27"/>
    <cellStyle name="Normal 11 2" xfId="28"/>
    <cellStyle name="Normal 12" xfId="29"/>
    <cellStyle name="Normal 12 2" xfId="30"/>
    <cellStyle name="Normal 13" xfId="31"/>
    <cellStyle name="Normal 13 2" xfId="32"/>
    <cellStyle name="Normal 14" xfId="33"/>
    <cellStyle name="Normal 14 2" xfId="34"/>
    <cellStyle name="Normal 2" xfId="35"/>
    <cellStyle name="Normal 2 2" xfId="36"/>
    <cellStyle name="Normal 2 3" xfId="37"/>
    <cellStyle name="Normal 3" xfId="38"/>
    <cellStyle name="Normal 3 2" xfId="39"/>
    <cellStyle name="Normal 3 3" xfId="40"/>
    <cellStyle name="Normal 4" xfId="41"/>
    <cellStyle name="Normal 5" xfId="42"/>
    <cellStyle name="Normal 5 2" xfId="43"/>
    <cellStyle name="Normal 6" xfId="44"/>
    <cellStyle name="Normal 6 2" xfId="45"/>
    <cellStyle name="Normal 7" xfId="46"/>
    <cellStyle name="Normal 7 2" xfId="47"/>
    <cellStyle name="Normal 8" xfId="48"/>
    <cellStyle name="Normal 8 2" xfId="49"/>
    <cellStyle name="Normal 9" xfId="50"/>
    <cellStyle name="Normal 9 2" xfId="51"/>
    <cellStyle name="Paprastas 2" xfId="52"/>
    <cellStyle name="Paprastas 2 2" xfId="53"/>
    <cellStyle name="Paprastas_Lapas1" xfId="54"/>
    <cellStyle name="Percent 10" xfId="55"/>
    <cellStyle name="Percent 10 2" xfId="56"/>
    <cellStyle name="Percent 3" xfId="57"/>
    <cellStyle name="Percent 3 2" xfId="58"/>
    <cellStyle name="Percent 4" xfId="59"/>
    <cellStyle name="Percent 4 2" xfId="60"/>
  </cellStyles>
  <dxfs count="19">
    <dxf>
      <font>
        <color rgb="FFFF0000"/>
      </font>
      <fill>
        <patternFill>
          <bgColor theme="5" tint="0.59996337778862885"/>
        </patternFill>
      </fill>
    </dxf>
    <dxf>
      <font>
        <color rgb="FFFF0000"/>
      </font>
      <fill>
        <patternFill>
          <bgColor theme="5" tint="0.39994506668294322"/>
        </patternFill>
      </fill>
    </dxf>
    <dxf>
      <font>
        <color rgb="FFFF0000"/>
      </font>
      <fill>
        <patternFill>
          <bgColor theme="5" tint="0.59996337778862885"/>
        </patternFill>
      </fill>
    </dxf>
    <dxf>
      <font>
        <color rgb="FFFF0000"/>
      </font>
      <fill>
        <patternFill>
          <bgColor theme="5" tint="0.59996337778862885"/>
        </patternFill>
      </fill>
    </dxf>
    <dxf>
      <font>
        <color rgb="FFFF0000"/>
      </font>
    </dxf>
    <dxf>
      <font>
        <color rgb="FFFF0000"/>
      </font>
      <fill>
        <patternFill>
          <bgColor theme="5" tint="0.39994506668294322"/>
        </patternFill>
      </fill>
    </dxf>
    <dxf>
      <font>
        <color rgb="FFFF0000"/>
      </font>
      <fill>
        <patternFill>
          <bgColor theme="5" tint="0.59996337778862885"/>
        </patternFill>
      </fill>
    </dxf>
    <dxf>
      <font>
        <color rgb="FFFF0000"/>
      </font>
      <fill>
        <patternFill>
          <bgColor theme="5" tint="0.59996337778862885"/>
        </patternFill>
      </fill>
    </dxf>
    <dxf>
      <font>
        <color rgb="FFFF0000"/>
      </font>
    </dxf>
    <dxf>
      <font>
        <color rgb="FFFF0000"/>
      </font>
      <fill>
        <patternFill>
          <bgColor theme="5" tint="0.59996337778862885"/>
        </patternFill>
      </fill>
    </dxf>
    <dxf>
      <font>
        <color rgb="FFFF0000"/>
      </font>
      <fill>
        <patternFill>
          <bgColor theme="5" tint="0.39994506668294322"/>
        </patternFill>
      </fill>
    </dxf>
    <dxf>
      <font>
        <color rgb="FFFF0000"/>
      </font>
      <fill>
        <patternFill>
          <bgColor theme="5" tint="0.59996337778862885"/>
        </patternFill>
      </fill>
    </dxf>
    <dxf>
      <font>
        <color rgb="FFFF0000"/>
      </font>
      <fill>
        <patternFill>
          <bgColor theme="5" tint="0.59996337778862885"/>
        </patternFill>
      </fill>
    </dxf>
    <dxf>
      <font>
        <color rgb="FFFF0000"/>
      </font>
    </dxf>
    <dxf>
      <font>
        <color rgb="FFFF0000"/>
      </font>
      <fill>
        <patternFill>
          <bgColor theme="5" tint="0.59996337778862885"/>
        </patternFill>
      </fill>
    </dxf>
    <dxf>
      <font>
        <color rgb="FFFF0000"/>
      </font>
      <fill>
        <patternFill>
          <bgColor theme="5" tint="0.39994506668294322"/>
        </patternFill>
      </fill>
    </dxf>
    <dxf>
      <font>
        <color rgb="FFFF0000"/>
      </font>
      <fill>
        <patternFill>
          <bgColor theme="5" tint="0.59996337778862885"/>
        </patternFill>
      </fill>
    </dxf>
    <dxf>
      <font>
        <color rgb="FFFF0000"/>
      </font>
      <fill>
        <patternFill>
          <bgColor theme="5" tint="0.59996337778862885"/>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674453</xdr:colOff>
      <xdr:row>1</xdr:row>
      <xdr:rowOff>67935</xdr:rowOff>
    </xdr:from>
    <xdr:to>
      <xdr:col>7</xdr:col>
      <xdr:colOff>768422</xdr:colOff>
      <xdr:row>6</xdr:row>
      <xdr:rowOff>143014</xdr:rowOff>
    </xdr:to>
    <xdr:pic>
      <xdr:nvPicPr>
        <xdr:cNvPr id="2" name="Picture 2">
          <a:extLst>
            <a:ext uri="{FF2B5EF4-FFF2-40B4-BE49-F238E27FC236}">
              <a16:creationId xmlns:a16="http://schemas.microsoft.com/office/drawing/2014/main" xmlns="" id="{0231E0FE-9E8D-4B3C-BB5A-FB76D0E23A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0266" y="234623"/>
          <a:ext cx="2189469" cy="96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674453</xdr:colOff>
      <xdr:row>1</xdr:row>
      <xdr:rowOff>20311</xdr:rowOff>
    </xdr:from>
    <xdr:to>
      <xdr:col>7</xdr:col>
      <xdr:colOff>768422</xdr:colOff>
      <xdr:row>6</xdr:row>
      <xdr:rowOff>95390</xdr:rowOff>
    </xdr:to>
    <xdr:pic>
      <xdr:nvPicPr>
        <xdr:cNvPr id="2" name="Picture 2">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0266" y="186999"/>
          <a:ext cx="2189469" cy="96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58730</xdr:colOff>
      <xdr:row>1</xdr:row>
      <xdr:rowOff>74740</xdr:rowOff>
    </xdr:from>
    <xdr:to>
      <xdr:col>8</xdr:col>
      <xdr:colOff>474509</xdr:colOff>
      <xdr:row>6</xdr:row>
      <xdr:rowOff>149819</xdr:rowOff>
    </xdr:to>
    <xdr:pic>
      <xdr:nvPicPr>
        <xdr:cNvPr id="2" name="Picture 2">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8480" y="253334"/>
          <a:ext cx="2189810" cy="968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674453</xdr:colOff>
      <xdr:row>1</xdr:row>
      <xdr:rowOff>20311</xdr:rowOff>
    </xdr:from>
    <xdr:to>
      <xdr:col>7</xdr:col>
      <xdr:colOff>768422</xdr:colOff>
      <xdr:row>6</xdr:row>
      <xdr:rowOff>95390</xdr:rowOff>
    </xdr:to>
    <xdr:pic>
      <xdr:nvPicPr>
        <xdr:cNvPr id="2" name="Picture 2">
          <a:extLst>
            <a:ext uri="{FF2B5EF4-FFF2-40B4-BE49-F238E27FC236}">
              <a16:creationId xmlns:a16="http://schemas.microsoft.com/office/drawing/2014/main" xmlns="" id="{5219401C-3C69-4F1E-9BC1-914DE8974C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5978" y="182236"/>
          <a:ext cx="2189469" cy="979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5"/>
  <sheetViews>
    <sheetView showGridLines="0" tabSelected="1" zoomScale="70" zoomScaleNormal="70" zoomScaleSheetLayoutView="70" workbookViewId="0">
      <selection activeCell="B26" sqref="B26"/>
    </sheetView>
  </sheetViews>
  <sheetFormatPr defaultRowHeight="12.75" x14ac:dyDescent="0.2"/>
  <cols>
    <col min="1" max="1" width="4.5" style="6" customWidth="1"/>
    <col min="2" max="2" width="16.6640625" style="6" customWidth="1"/>
    <col min="3" max="3" width="23.6640625" style="6" customWidth="1"/>
    <col min="4" max="4" width="16.83203125" style="6" customWidth="1"/>
    <col min="5" max="5" width="18.5" style="6" customWidth="1"/>
    <col min="6" max="6" width="20.6640625" style="6" customWidth="1"/>
    <col min="7" max="7" width="16" style="6" customWidth="1"/>
    <col min="8" max="8" width="15" style="6" customWidth="1"/>
    <col min="9" max="9" width="15.1640625" style="6" customWidth="1"/>
    <col min="10" max="10" width="15" style="6" customWidth="1"/>
    <col min="11" max="11" width="14.5" style="6" customWidth="1"/>
    <col min="12" max="13" width="15.1640625" style="6" customWidth="1"/>
    <col min="14" max="14" width="19.5" style="6" customWidth="1"/>
    <col min="15" max="15" width="16.83203125" style="6" customWidth="1"/>
    <col min="16" max="16" width="14.6640625" style="6" customWidth="1"/>
    <col min="17" max="227" width="9.33203125" style="6"/>
    <col min="228" max="228" width="8.1640625" style="6" customWidth="1"/>
    <col min="229" max="229" width="22.83203125" style="6" customWidth="1"/>
    <col min="230" max="230" width="19" style="6" customWidth="1"/>
    <col min="231" max="231" width="15" style="6" customWidth="1"/>
    <col min="232" max="232" width="19" style="6" customWidth="1"/>
    <col min="233" max="233" width="15.5" style="6" customWidth="1"/>
    <col min="234" max="234" width="17" style="6" customWidth="1"/>
    <col min="235" max="235" width="16" style="6" customWidth="1"/>
    <col min="236" max="236" width="12.1640625" style="6" customWidth="1"/>
    <col min="237" max="237" width="10.33203125" style="6" customWidth="1"/>
    <col min="238" max="238" width="12.1640625" style="6" customWidth="1"/>
    <col min="239" max="239" width="12.5" style="6" customWidth="1"/>
    <col min="240" max="241" width="14" style="6" customWidth="1"/>
    <col min="242" max="242" width="25.33203125" style="6" customWidth="1"/>
    <col min="243" max="483" width="9.33203125" style="6"/>
    <col min="484" max="484" width="8.1640625" style="6" customWidth="1"/>
    <col min="485" max="485" width="22.83203125" style="6" customWidth="1"/>
    <col min="486" max="486" width="19" style="6" customWidth="1"/>
    <col min="487" max="487" width="15" style="6" customWidth="1"/>
    <col min="488" max="488" width="19" style="6" customWidth="1"/>
    <col min="489" max="489" width="15.5" style="6" customWidth="1"/>
    <col min="490" max="490" width="17" style="6" customWidth="1"/>
    <col min="491" max="491" width="16" style="6" customWidth="1"/>
    <col min="492" max="492" width="12.1640625" style="6" customWidth="1"/>
    <col min="493" max="493" width="10.33203125" style="6" customWidth="1"/>
    <col min="494" max="494" width="12.1640625" style="6" customWidth="1"/>
    <col min="495" max="495" width="12.5" style="6" customWidth="1"/>
    <col min="496" max="497" width="14" style="6" customWidth="1"/>
    <col min="498" max="498" width="25.33203125" style="6" customWidth="1"/>
    <col min="499" max="739" width="9.33203125" style="6"/>
    <col min="740" max="740" width="8.1640625" style="6" customWidth="1"/>
    <col min="741" max="741" width="22.83203125" style="6" customWidth="1"/>
    <col min="742" max="742" width="19" style="6" customWidth="1"/>
    <col min="743" max="743" width="15" style="6" customWidth="1"/>
    <col min="744" max="744" width="19" style="6" customWidth="1"/>
    <col min="745" max="745" width="15.5" style="6" customWidth="1"/>
    <col min="746" max="746" width="17" style="6" customWidth="1"/>
    <col min="747" max="747" width="16" style="6" customWidth="1"/>
    <col min="748" max="748" width="12.1640625" style="6" customWidth="1"/>
    <col min="749" max="749" width="10.33203125" style="6" customWidth="1"/>
    <col min="750" max="750" width="12.1640625" style="6" customWidth="1"/>
    <col min="751" max="751" width="12.5" style="6" customWidth="1"/>
    <col min="752" max="753" width="14" style="6" customWidth="1"/>
    <col min="754" max="754" width="25.33203125" style="6" customWidth="1"/>
    <col min="755" max="995" width="9.33203125" style="6"/>
    <col min="996" max="996" width="8.1640625" style="6" customWidth="1"/>
    <col min="997" max="997" width="22.83203125" style="6" customWidth="1"/>
    <col min="998" max="998" width="19" style="6" customWidth="1"/>
    <col min="999" max="999" width="15" style="6" customWidth="1"/>
    <col min="1000" max="1000" width="19" style="6" customWidth="1"/>
    <col min="1001" max="1001" width="15.5" style="6" customWidth="1"/>
    <col min="1002" max="1002" width="17" style="6" customWidth="1"/>
    <col min="1003" max="1003" width="16" style="6" customWidth="1"/>
    <col min="1004" max="1004" width="12.1640625" style="6" customWidth="1"/>
    <col min="1005" max="1005" width="10.33203125" style="6" customWidth="1"/>
    <col min="1006" max="1006" width="12.1640625" style="6" customWidth="1"/>
    <col min="1007" max="1007" width="12.5" style="6" customWidth="1"/>
    <col min="1008" max="1009" width="14" style="6" customWidth="1"/>
    <col min="1010" max="1010" width="25.33203125" style="6" customWidth="1"/>
    <col min="1011" max="1251" width="9.33203125" style="6"/>
    <col min="1252" max="1252" width="8.1640625" style="6" customWidth="1"/>
    <col min="1253" max="1253" width="22.83203125" style="6" customWidth="1"/>
    <col min="1254" max="1254" width="19" style="6" customWidth="1"/>
    <col min="1255" max="1255" width="15" style="6" customWidth="1"/>
    <col min="1256" max="1256" width="19" style="6" customWidth="1"/>
    <col min="1257" max="1257" width="15.5" style="6" customWidth="1"/>
    <col min="1258" max="1258" width="17" style="6" customWidth="1"/>
    <col min="1259" max="1259" width="16" style="6" customWidth="1"/>
    <col min="1260" max="1260" width="12.1640625" style="6" customWidth="1"/>
    <col min="1261" max="1261" width="10.33203125" style="6" customWidth="1"/>
    <col min="1262" max="1262" width="12.1640625" style="6" customWidth="1"/>
    <col min="1263" max="1263" width="12.5" style="6" customWidth="1"/>
    <col min="1264" max="1265" width="14" style="6" customWidth="1"/>
    <col min="1266" max="1266" width="25.33203125" style="6" customWidth="1"/>
    <col min="1267" max="1507" width="9.33203125" style="6"/>
    <col min="1508" max="1508" width="8.1640625" style="6" customWidth="1"/>
    <col min="1509" max="1509" width="22.83203125" style="6" customWidth="1"/>
    <col min="1510" max="1510" width="19" style="6" customWidth="1"/>
    <col min="1511" max="1511" width="15" style="6" customWidth="1"/>
    <col min="1512" max="1512" width="19" style="6" customWidth="1"/>
    <col min="1513" max="1513" width="15.5" style="6" customWidth="1"/>
    <col min="1514" max="1514" width="17" style="6" customWidth="1"/>
    <col min="1515" max="1515" width="16" style="6" customWidth="1"/>
    <col min="1516" max="1516" width="12.1640625" style="6" customWidth="1"/>
    <col min="1517" max="1517" width="10.33203125" style="6" customWidth="1"/>
    <col min="1518" max="1518" width="12.1640625" style="6" customWidth="1"/>
    <col min="1519" max="1519" width="12.5" style="6" customWidth="1"/>
    <col min="1520" max="1521" width="14" style="6" customWidth="1"/>
    <col min="1522" max="1522" width="25.33203125" style="6" customWidth="1"/>
    <col min="1523" max="1763" width="9.33203125" style="6"/>
    <col min="1764" max="1764" width="8.1640625" style="6" customWidth="1"/>
    <col min="1765" max="1765" width="22.83203125" style="6" customWidth="1"/>
    <col min="1766" max="1766" width="19" style="6" customWidth="1"/>
    <col min="1767" max="1767" width="15" style="6" customWidth="1"/>
    <col min="1768" max="1768" width="19" style="6" customWidth="1"/>
    <col min="1769" max="1769" width="15.5" style="6" customWidth="1"/>
    <col min="1770" max="1770" width="17" style="6" customWidth="1"/>
    <col min="1771" max="1771" width="16" style="6" customWidth="1"/>
    <col min="1772" max="1772" width="12.1640625" style="6" customWidth="1"/>
    <col min="1773" max="1773" width="10.33203125" style="6" customWidth="1"/>
    <col min="1774" max="1774" width="12.1640625" style="6" customWidth="1"/>
    <col min="1775" max="1775" width="12.5" style="6" customWidth="1"/>
    <col min="1776" max="1777" width="14" style="6" customWidth="1"/>
    <col min="1778" max="1778" width="25.33203125" style="6" customWidth="1"/>
    <col min="1779" max="2019" width="9.33203125" style="6"/>
    <col min="2020" max="2020" width="8.1640625" style="6" customWidth="1"/>
    <col min="2021" max="2021" width="22.83203125" style="6" customWidth="1"/>
    <col min="2022" max="2022" width="19" style="6" customWidth="1"/>
    <col min="2023" max="2023" width="15" style="6" customWidth="1"/>
    <col min="2024" max="2024" width="19" style="6" customWidth="1"/>
    <col min="2025" max="2025" width="15.5" style="6" customWidth="1"/>
    <col min="2026" max="2026" width="17" style="6" customWidth="1"/>
    <col min="2027" max="2027" width="16" style="6" customWidth="1"/>
    <col min="2028" max="2028" width="12.1640625" style="6" customWidth="1"/>
    <col min="2029" max="2029" width="10.33203125" style="6" customWidth="1"/>
    <col min="2030" max="2030" width="12.1640625" style="6" customWidth="1"/>
    <col min="2031" max="2031" width="12.5" style="6" customWidth="1"/>
    <col min="2032" max="2033" width="14" style="6" customWidth="1"/>
    <col min="2034" max="2034" width="25.33203125" style="6" customWidth="1"/>
    <col min="2035" max="2275" width="9.33203125" style="6"/>
    <col min="2276" max="2276" width="8.1640625" style="6" customWidth="1"/>
    <col min="2277" max="2277" width="22.83203125" style="6" customWidth="1"/>
    <col min="2278" max="2278" width="19" style="6" customWidth="1"/>
    <col min="2279" max="2279" width="15" style="6" customWidth="1"/>
    <col min="2280" max="2280" width="19" style="6" customWidth="1"/>
    <col min="2281" max="2281" width="15.5" style="6" customWidth="1"/>
    <col min="2282" max="2282" width="17" style="6" customWidth="1"/>
    <col min="2283" max="2283" width="16" style="6" customWidth="1"/>
    <col min="2284" max="2284" width="12.1640625" style="6" customWidth="1"/>
    <col min="2285" max="2285" width="10.33203125" style="6" customWidth="1"/>
    <col min="2286" max="2286" width="12.1640625" style="6" customWidth="1"/>
    <col min="2287" max="2287" width="12.5" style="6" customWidth="1"/>
    <col min="2288" max="2289" width="14" style="6" customWidth="1"/>
    <col min="2290" max="2290" width="25.33203125" style="6" customWidth="1"/>
    <col min="2291" max="2531" width="9.33203125" style="6"/>
    <col min="2532" max="2532" width="8.1640625" style="6" customWidth="1"/>
    <col min="2533" max="2533" width="22.83203125" style="6" customWidth="1"/>
    <col min="2534" max="2534" width="19" style="6" customWidth="1"/>
    <col min="2535" max="2535" width="15" style="6" customWidth="1"/>
    <col min="2536" max="2536" width="19" style="6" customWidth="1"/>
    <col min="2537" max="2537" width="15.5" style="6" customWidth="1"/>
    <col min="2538" max="2538" width="17" style="6" customWidth="1"/>
    <col min="2539" max="2539" width="16" style="6" customWidth="1"/>
    <col min="2540" max="2540" width="12.1640625" style="6" customWidth="1"/>
    <col min="2541" max="2541" width="10.33203125" style="6" customWidth="1"/>
    <col min="2542" max="2542" width="12.1640625" style="6" customWidth="1"/>
    <col min="2543" max="2543" width="12.5" style="6" customWidth="1"/>
    <col min="2544" max="2545" width="14" style="6" customWidth="1"/>
    <col min="2546" max="2546" width="25.33203125" style="6" customWidth="1"/>
    <col min="2547" max="2787" width="9.33203125" style="6"/>
    <col min="2788" max="2788" width="8.1640625" style="6" customWidth="1"/>
    <col min="2789" max="2789" width="22.83203125" style="6" customWidth="1"/>
    <col min="2790" max="2790" width="19" style="6" customWidth="1"/>
    <col min="2791" max="2791" width="15" style="6" customWidth="1"/>
    <col min="2792" max="2792" width="19" style="6" customWidth="1"/>
    <col min="2793" max="2793" width="15.5" style="6" customWidth="1"/>
    <col min="2794" max="2794" width="17" style="6" customWidth="1"/>
    <col min="2795" max="2795" width="16" style="6" customWidth="1"/>
    <col min="2796" max="2796" width="12.1640625" style="6" customWidth="1"/>
    <col min="2797" max="2797" width="10.33203125" style="6" customWidth="1"/>
    <col min="2798" max="2798" width="12.1640625" style="6" customWidth="1"/>
    <col min="2799" max="2799" width="12.5" style="6" customWidth="1"/>
    <col min="2800" max="2801" width="14" style="6" customWidth="1"/>
    <col min="2802" max="2802" width="25.33203125" style="6" customWidth="1"/>
    <col min="2803" max="3043" width="9.33203125" style="6"/>
    <col min="3044" max="3044" width="8.1640625" style="6" customWidth="1"/>
    <col min="3045" max="3045" width="22.83203125" style="6" customWidth="1"/>
    <col min="3046" max="3046" width="19" style="6" customWidth="1"/>
    <col min="3047" max="3047" width="15" style="6" customWidth="1"/>
    <col min="3048" max="3048" width="19" style="6" customWidth="1"/>
    <col min="3049" max="3049" width="15.5" style="6" customWidth="1"/>
    <col min="3050" max="3050" width="17" style="6" customWidth="1"/>
    <col min="3051" max="3051" width="16" style="6" customWidth="1"/>
    <col min="3052" max="3052" width="12.1640625" style="6" customWidth="1"/>
    <col min="3053" max="3053" width="10.33203125" style="6" customWidth="1"/>
    <col min="3054" max="3054" width="12.1640625" style="6" customWidth="1"/>
    <col min="3055" max="3055" width="12.5" style="6" customWidth="1"/>
    <col min="3056" max="3057" width="14" style="6" customWidth="1"/>
    <col min="3058" max="3058" width="25.33203125" style="6" customWidth="1"/>
    <col min="3059" max="3299" width="9.33203125" style="6"/>
    <col min="3300" max="3300" width="8.1640625" style="6" customWidth="1"/>
    <col min="3301" max="3301" width="22.83203125" style="6" customWidth="1"/>
    <col min="3302" max="3302" width="19" style="6" customWidth="1"/>
    <col min="3303" max="3303" width="15" style="6" customWidth="1"/>
    <col min="3304" max="3304" width="19" style="6" customWidth="1"/>
    <col min="3305" max="3305" width="15.5" style="6" customWidth="1"/>
    <col min="3306" max="3306" width="17" style="6" customWidth="1"/>
    <col min="3307" max="3307" width="16" style="6" customWidth="1"/>
    <col min="3308" max="3308" width="12.1640625" style="6" customWidth="1"/>
    <col min="3309" max="3309" width="10.33203125" style="6" customWidth="1"/>
    <col min="3310" max="3310" width="12.1640625" style="6" customWidth="1"/>
    <col min="3311" max="3311" width="12.5" style="6" customWidth="1"/>
    <col min="3312" max="3313" width="14" style="6" customWidth="1"/>
    <col min="3314" max="3314" width="25.33203125" style="6" customWidth="1"/>
    <col min="3315" max="3555" width="9.33203125" style="6"/>
    <col min="3556" max="3556" width="8.1640625" style="6" customWidth="1"/>
    <col min="3557" max="3557" width="22.83203125" style="6" customWidth="1"/>
    <col min="3558" max="3558" width="19" style="6" customWidth="1"/>
    <col min="3559" max="3559" width="15" style="6" customWidth="1"/>
    <col min="3560" max="3560" width="19" style="6" customWidth="1"/>
    <col min="3561" max="3561" width="15.5" style="6" customWidth="1"/>
    <col min="3562" max="3562" width="17" style="6" customWidth="1"/>
    <col min="3563" max="3563" width="16" style="6" customWidth="1"/>
    <col min="3564" max="3564" width="12.1640625" style="6" customWidth="1"/>
    <col min="3565" max="3565" width="10.33203125" style="6" customWidth="1"/>
    <col min="3566" max="3566" width="12.1640625" style="6" customWidth="1"/>
    <col min="3567" max="3567" width="12.5" style="6" customWidth="1"/>
    <col min="3568" max="3569" width="14" style="6" customWidth="1"/>
    <col min="3570" max="3570" width="25.33203125" style="6" customWidth="1"/>
    <col min="3571" max="3811" width="9.33203125" style="6"/>
    <col min="3812" max="3812" width="8.1640625" style="6" customWidth="1"/>
    <col min="3813" max="3813" width="22.83203125" style="6" customWidth="1"/>
    <col min="3814" max="3814" width="19" style="6" customWidth="1"/>
    <col min="3815" max="3815" width="15" style="6" customWidth="1"/>
    <col min="3816" max="3816" width="19" style="6" customWidth="1"/>
    <col min="3817" max="3817" width="15.5" style="6" customWidth="1"/>
    <col min="3818" max="3818" width="17" style="6" customWidth="1"/>
    <col min="3819" max="3819" width="16" style="6" customWidth="1"/>
    <col min="3820" max="3820" width="12.1640625" style="6" customWidth="1"/>
    <col min="3821" max="3821" width="10.33203125" style="6" customWidth="1"/>
    <col min="3822" max="3822" width="12.1640625" style="6" customWidth="1"/>
    <col min="3823" max="3823" width="12.5" style="6" customWidth="1"/>
    <col min="3824" max="3825" width="14" style="6" customWidth="1"/>
    <col min="3826" max="3826" width="25.33203125" style="6" customWidth="1"/>
    <col min="3827" max="4067" width="9.33203125" style="6"/>
    <col min="4068" max="4068" width="8.1640625" style="6" customWidth="1"/>
    <col min="4069" max="4069" width="22.83203125" style="6" customWidth="1"/>
    <col min="4070" max="4070" width="19" style="6" customWidth="1"/>
    <col min="4071" max="4071" width="15" style="6" customWidth="1"/>
    <col min="4072" max="4072" width="19" style="6" customWidth="1"/>
    <col min="4073" max="4073" width="15.5" style="6" customWidth="1"/>
    <col min="4074" max="4074" width="17" style="6" customWidth="1"/>
    <col min="4075" max="4075" width="16" style="6" customWidth="1"/>
    <col min="4076" max="4076" width="12.1640625" style="6" customWidth="1"/>
    <col min="4077" max="4077" width="10.33203125" style="6" customWidth="1"/>
    <col min="4078" max="4078" width="12.1640625" style="6" customWidth="1"/>
    <col min="4079" max="4079" width="12.5" style="6" customWidth="1"/>
    <col min="4080" max="4081" width="14" style="6" customWidth="1"/>
    <col min="4082" max="4082" width="25.33203125" style="6" customWidth="1"/>
    <col min="4083" max="4323" width="9.33203125" style="6"/>
    <col min="4324" max="4324" width="8.1640625" style="6" customWidth="1"/>
    <col min="4325" max="4325" width="22.83203125" style="6" customWidth="1"/>
    <col min="4326" max="4326" width="19" style="6" customWidth="1"/>
    <col min="4327" max="4327" width="15" style="6" customWidth="1"/>
    <col min="4328" max="4328" width="19" style="6" customWidth="1"/>
    <col min="4329" max="4329" width="15.5" style="6" customWidth="1"/>
    <col min="4330" max="4330" width="17" style="6" customWidth="1"/>
    <col min="4331" max="4331" width="16" style="6" customWidth="1"/>
    <col min="4332" max="4332" width="12.1640625" style="6" customWidth="1"/>
    <col min="4333" max="4333" width="10.33203125" style="6" customWidth="1"/>
    <col min="4334" max="4334" width="12.1640625" style="6" customWidth="1"/>
    <col min="4335" max="4335" width="12.5" style="6" customWidth="1"/>
    <col min="4336" max="4337" width="14" style="6" customWidth="1"/>
    <col min="4338" max="4338" width="25.33203125" style="6" customWidth="1"/>
    <col min="4339" max="4579" width="9.33203125" style="6"/>
    <col min="4580" max="4580" width="8.1640625" style="6" customWidth="1"/>
    <col min="4581" max="4581" width="22.83203125" style="6" customWidth="1"/>
    <col min="4582" max="4582" width="19" style="6" customWidth="1"/>
    <col min="4583" max="4583" width="15" style="6" customWidth="1"/>
    <col min="4584" max="4584" width="19" style="6" customWidth="1"/>
    <col min="4585" max="4585" width="15.5" style="6" customWidth="1"/>
    <col min="4586" max="4586" width="17" style="6" customWidth="1"/>
    <col min="4587" max="4587" width="16" style="6" customWidth="1"/>
    <col min="4588" max="4588" width="12.1640625" style="6" customWidth="1"/>
    <col min="4589" max="4589" width="10.33203125" style="6" customWidth="1"/>
    <col min="4590" max="4590" width="12.1640625" style="6" customWidth="1"/>
    <col min="4591" max="4591" width="12.5" style="6" customWidth="1"/>
    <col min="4592" max="4593" width="14" style="6" customWidth="1"/>
    <col min="4594" max="4594" width="25.33203125" style="6" customWidth="1"/>
    <col min="4595" max="4835" width="9.33203125" style="6"/>
    <col min="4836" max="4836" width="8.1640625" style="6" customWidth="1"/>
    <col min="4837" max="4837" width="22.83203125" style="6" customWidth="1"/>
    <col min="4838" max="4838" width="19" style="6" customWidth="1"/>
    <col min="4839" max="4839" width="15" style="6" customWidth="1"/>
    <col min="4840" max="4840" width="19" style="6" customWidth="1"/>
    <col min="4841" max="4841" width="15.5" style="6" customWidth="1"/>
    <col min="4842" max="4842" width="17" style="6" customWidth="1"/>
    <col min="4843" max="4843" width="16" style="6" customWidth="1"/>
    <col min="4844" max="4844" width="12.1640625" style="6" customWidth="1"/>
    <col min="4845" max="4845" width="10.33203125" style="6" customWidth="1"/>
    <col min="4846" max="4846" width="12.1640625" style="6" customWidth="1"/>
    <col min="4847" max="4847" width="12.5" style="6" customWidth="1"/>
    <col min="4848" max="4849" width="14" style="6" customWidth="1"/>
    <col min="4850" max="4850" width="25.33203125" style="6" customWidth="1"/>
    <col min="4851" max="5091" width="9.33203125" style="6"/>
    <col min="5092" max="5092" width="8.1640625" style="6" customWidth="1"/>
    <col min="5093" max="5093" width="22.83203125" style="6" customWidth="1"/>
    <col min="5094" max="5094" width="19" style="6" customWidth="1"/>
    <col min="5095" max="5095" width="15" style="6" customWidth="1"/>
    <col min="5096" max="5096" width="19" style="6" customWidth="1"/>
    <col min="5097" max="5097" width="15.5" style="6" customWidth="1"/>
    <col min="5098" max="5098" width="17" style="6" customWidth="1"/>
    <col min="5099" max="5099" width="16" style="6" customWidth="1"/>
    <col min="5100" max="5100" width="12.1640625" style="6" customWidth="1"/>
    <col min="5101" max="5101" width="10.33203125" style="6" customWidth="1"/>
    <col min="5102" max="5102" width="12.1640625" style="6" customWidth="1"/>
    <col min="5103" max="5103" width="12.5" style="6" customWidth="1"/>
    <col min="5104" max="5105" width="14" style="6" customWidth="1"/>
    <col min="5106" max="5106" width="25.33203125" style="6" customWidth="1"/>
    <col min="5107" max="5347" width="9.33203125" style="6"/>
    <col min="5348" max="5348" width="8.1640625" style="6" customWidth="1"/>
    <col min="5349" max="5349" width="22.83203125" style="6" customWidth="1"/>
    <col min="5350" max="5350" width="19" style="6" customWidth="1"/>
    <col min="5351" max="5351" width="15" style="6" customWidth="1"/>
    <col min="5352" max="5352" width="19" style="6" customWidth="1"/>
    <col min="5353" max="5353" width="15.5" style="6" customWidth="1"/>
    <col min="5354" max="5354" width="17" style="6" customWidth="1"/>
    <col min="5355" max="5355" width="16" style="6" customWidth="1"/>
    <col min="5356" max="5356" width="12.1640625" style="6" customWidth="1"/>
    <col min="5357" max="5357" width="10.33203125" style="6" customWidth="1"/>
    <col min="5358" max="5358" width="12.1640625" style="6" customWidth="1"/>
    <col min="5359" max="5359" width="12.5" style="6" customWidth="1"/>
    <col min="5360" max="5361" width="14" style="6" customWidth="1"/>
    <col min="5362" max="5362" width="25.33203125" style="6" customWidth="1"/>
    <col min="5363" max="5603" width="9.33203125" style="6"/>
    <col min="5604" max="5604" width="8.1640625" style="6" customWidth="1"/>
    <col min="5605" max="5605" width="22.83203125" style="6" customWidth="1"/>
    <col min="5606" max="5606" width="19" style="6" customWidth="1"/>
    <col min="5607" max="5607" width="15" style="6" customWidth="1"/>
    <col min="5608" max="5608" width="19" style="6" customWidth="1"/>
    <col min="5609" max="5609" width="15.5" style="6" customWidth="1"/>
    <col min="5610" max="5610" width="17" style="6" customWidth="1"/>
    <col min="5611" max="5611" width="16" style="6" customWidth="1"/>
    <col min="5612" max="5612" width="12.1640625" style="6" customWidth="1"/>
    <col min="5613" max="5613" width="10.33203125" style="6" customWidth="1"/>
    <col min="5614" max="5614" width="12.1640625" style="6" customWidth="1"/>
    <col min="5615" max="5615" width="12.5" style="6" customWidth="1"/>
    <col min="5616" max="5617" width="14" style="6" customWidth="1"/>
    <col min="5618" max="5618" width="25.33203125" style="6" customWidth="1"/>
    <col min="5619" max="5859" width="9.33203125" style="6"/>
    <col min="5860" max="5860" width="8.1640625" style="6" customWidth="1"/>
    <col min="5861" max="5861" width="22.83203125" style="6" customWidth="1"/>
    <col min="5862" max="5862" width="19" style="6" customWidth="1"/>
    <col min="5863" max="5863" width="15" style="6" customWidth="1"/>
    <col min="5864" max="5864" width="19" style="6" customWidth="1"/>
    <col min="5865" max="5865" width="15.5" style="6" customWidth="1"/>
    <col min="5866" max="5866" width="17" style="6" customWidth="1"/>
    <col min="5867" max="5867" width="16" style="6" customWidth="1"/>
    <col min="5868" max="5868" width="12.1640625" style="6" customWidth="1"/>
    <col min="5869" max="5869" width="10.33203125" style="6" customWidth="1"/>
    <col min="5870" max="5870" width="12.1640625" style="6" customWidth="1"/>
    <col min="5871" max="5871" width="12.5" style="6" customWidth="1"/>
    <col min="5872" max="5873" width="14" style="6" customWidth="1"/>
    <col min="5874" max="5874" width="25.33203125" style="6" customWidth="1"/>
    <col min="5875" max="6115" width="9.33203125" style="6"/>
    <col min="6116" max="6116" width="8.1640625" style="6" customWidth="1"/>
    <col min="6117" max="6117" width="22.83203125" style="6" customWidth="1"/>
    <col min="6118" max="6118" width="19" style="6" customWidth="1"/>
    <col min="6119" max="6119" width="15" style="6" customWidth="1"/>
    <col min="6120" max="6120" width="19" style="6" customWidth="1"/>
    <col min="6121" max="6121" width="15.5" style="6" customWidth="1"/>
    <col min="6122" max="6122" width="17" style="6" customWidth="1"/>
    <col min="6123" max="6123" width="16" style="6" customWidth="1"/>
    <col min="6124" max="6124" width="12.1640625" style="6" customWidth="1"/>
    <col min="6125" max="6125" width="10.33203125" style="6" customWidth="1"/>
    <col min="6126" max="6126" width="12.1640625" style="6" customWidth="1"/>
    <col min="6127" max="6127" width="12.5" style="6" customWidth="1"/>
    <col min="6128" max="6129" width="14" style="6" customWidth="1"/>
    <col min="6130" max="6130" width="25.33203125" style="6" customWidth="1"/>
    <col min="6131" max="6371" width="9.33203125" style="6"/>
    <col min="6372" max="6372" width="8.1640625" style="6" customWidth="1"/>
    <col min="6373" max="6373" width="22.83203125" style="6" customWidth="1"/>
    <col min="6374" max="6374" width="19" style="6" customWidth="1"/>
    <col min="6375" max="6375" width="15" style="6" customWidth="1"/>
    <col min="6376" max="6376" width="19" style="6" customWidth="1"/>
    <col min="6377" max="6377" width="15.5" style="6" customWidth="1"/>
    <col min="6378" max="6378" width="17" style="6" customWidth="1"/>
    <col min="6379" max="6379" width="16" style="6" customWidth="1"/>
    <col min="6380" max="6380" width="12.1640625" style="6" customWidth="1"/>
    <col min="6381" max="6381" width="10.33203125" style="6" customWidth="1"/>
    <col min="6382" max="6382" width="12.1640625" style="6" customWidth="1"/>
    <col min="6383" max="6383" width="12.5" style="6" customWidth="1"/>
    <col min="6384" max="6385" width="14" style="6" customWidth="1"/>
    <col min="6386" max="6386" width="25.33203125" style="6" customWidth="1"/>
    <col min="6387" max="6627" width="9.33203125" style="6"/>
    <col min="6628" max="6628" width="8.1640625" style="6" customWidth="1"/>
    <col min="6629" max="6629" width="22.83203125" style="6" customWidth="1"/>
    <col min="6630" max="6630" width="19" style="6" customWidth="1"/>
    <col min="6631" max="6631" width="15" style="6" customWidth="1"/>
    <col min="6632" max="6632" width="19" style="6" customWidth="1"/>
    <col min="6633" max="6633" width="15.5" style="6" customWidth="1"/>
    <col min="6634" max="6634" width="17" style="6" customWidth="1"/>
    <col min="6635" max="6635" width="16" style="6" customWidth="1"/>
    <col min="6636" max="6636" width="12.1640625" style="6" customWidth="1"/>
    <col min="6637" max="6637" width="10.33203125" style="6" customWidth="1"/>
    <col min="6638" max="6638" width="12.1640625" style="6" customWidth="1"/>
    <col min="6639" max="6639" width="12.5" style="6" customWidth="1"/>
    <col min="6640" max="6641" width="14" style="6" customWidth="1"/>
    <col min="6642" max="6642" width="25.33203125" style="6" customWidth="1"/>
    <col min="6643" max="6883" width="9.33203125" style="6"/>
    <col min="6884" max="6884" width="8.1640625" style="6" customWidth="1"/>
    <col min="6885" max="6885" width="22.83203125" style="6" customWidth="1"/>
    <col min="6886" max="6886" width="19" style="6" customWidth="1"/>
    <col min="6887" max="6887" width="15" style="6" customWidth="1"/>
    <col min="6888" max="6888" width="19" style="6" customWidth="1"/>
    <col min="6889" max="6889" width="15.5" style="6" customWidth="1"/>
    <col min="6890" max="6890" width="17" style="6" customWidth="1"/>
    <col min="6891" max="6891" width="16" style="6" customWidth="1"/>
    <col min="6892" max="6892" width="12.1640625" style="6" customWidth="1"/>
    <col min="6893" max="6893" width="10.33203125" style="6" customWidth="1"/>
    <col min="6894" max="6894" width="12.1640625" style="6" customWidth="1"/>
    <col min="6895" max="6895" width="12.5" style="6" customWidth="1"/>
    <col min="6896" max="6897" width="14" style="6" customWidth="1"/>
    <col min="6898" max="6898" width="25.33203125" style="6" customWidth="1"/>
    <col min="6899" max="7139" width="9.33203125" style="6"/>
    <col min="7140" max="7140" width="8.1640625" style="6" customWidth="1"/>
    <col min="7141" max="7141" width="22.83203125" style="6" customWidth="1"/>
    <col min="7142" max="7142" width="19" style="6" customWidth="1"/>
    <col min="7143" max="7143" width="15" style="6" customWidth="1"/>
    <col min="7144" max="7144" width="19" style="6" customWidth="1"/>
    <col min="7145" max="7145" width="15.5" style="6" customWidth="1"/>
    <col min="7146" max="7146" width="17" style="6" customWidth="1"/>
    <col min="7147" max="7147" width="16" style="6" customWidth="1"/>
    <col min="7148" max="7148" width="12.1640625" style="6" customWidth="1"/>
    <col min="7149" max="7149" width="10.33203125" style="6" customWidth="1"/>
    <col min="7150" max="7150" width="12.1640625" style="6" customWidth="1"/>
    <col min="7151" max="7151" width="12.5" style="6" customWidth="1"/>
    <col min="7152" max="7153" width="14" style="6" customWidth="1"/>
    <col min="7154" max="7154" width="25.33203125" style="6" customWidth="1"/>
    <col min="7155" max="7395" width="9.33203125" style="6"/>
    <col min="7396" max="7396" width="8.1640625" style="6" customWidth="1"/>
    <col min="7397" max="7397" width="22.83203125" style="6" customWidth="1"/>
    <col min="7398" max="7398" width="19" style="6" customWidth="1"/>
    <col min="7399" max="7399" width="15" style="6" customWidth="1"/>
    <col min="7400" max="7400" width="19" style="6" customWidth="1"/>
    <col min="7401" max="7401" width="15.5" style="6" customWidth="1"/>
    <col min="7402" max="7402" width="17" style="6" customWidth="1"/>
    <col min="7403" max="7403" width="16" style="6" customWidth="1"/>
    <col min="7404" max="7404" width="12.1640625" style="6" customWidth="1"/>
    <col min="7405" max="7405" width="10.33203125" style="6" customWidth="1"/>
    <col min="7406" max="7406" width="12.1640625" style="6" customWidth="1"/>
    <col min="7407" max="7407" width="12.5" style="6" customWidth="1"/>
    <col min="7408" max="7409" width="14" style="6" customWidth="1"/>
    <col min="7410" max="7410" width="25.33203125" style="6" customWidth="1"/>
    <col min="7411" max="7651" width="9.33203125" style="6"/>
    <col min="7652" max="7652" width="8.1640625" style="6" customWidth="1"/>
    <col min="7653" max="7653" width="22.83203125" style="6" customWidth="1"/>
    <col min="7654" max="7654" width="19" style="6" customWidth="1"/>
    <col min="7655" max="7655" width="15" style="6" customWidth="1"/>
    <col min="7656" max="7656" width="19" style="6" customWidth="1"/>
    <col min="7657" max="7657" width="15.5" style="6" customWidth="1"/>
    <col min="7658" max="7658" width="17" style="6" customWidth="1"/>
    <col min="7659" max="7659" width="16" style="6" customWidth="1"/>
    <col min="7660" max="7660" width="12.1640625" style="6" customWidth="1"/>
    <col min="7661" max="7661" width="10.33203125" style="6" customWidth="1"/>
    <col min="7662" max="7662" width="12.1640625" style="6" customWidth="1"/>
    <col min="7663" max="7663" width="12.5" style="6" customWidth="1"/>
    <col min="7664" max="7665" width="14" style="6" customWidth="1"/>
    <col min="7666" max="7666" width="25.33203125" style="6" customWidth="1"/>
    <col min="7667" max="7907" width="9.33203125" style="6"/>
    <col min="7908" max="7908" width="8.1640625" style="6" customWidth="1"/>
    <col min="7909" max="7909" width="22.83203125" style="6" customWidth="1"/>
    <col min="7910" max="7910" width="19" style="6" customWidth="1"/>
    <col min="7911" max="7911" width="15" style="6" customWidth="1"/>
    <col min="7912" max="7912" width="19" style="6" customWidth="1"/>
    <col min="7913" max="7913" width="15.5" style="6" customWidth="1"/>
    <col min="7914" max="7914" width="17" style="6" customWidth="1"/>
    <col min="7915" max="7915" width="16" style="6" customWidth="1"/>
    <col min="7916" max="7916" width="12.1640625" style="6" customWidth="1"/>
    <col min="7917" max="7917" width="10.33203125" style="6" customWidth="1"/>
    <col min="7918" max="7918" width="12.1640625" style="6" customWidth="1"/>
    <col min="7919" max="7919" width="12.5" style="6" customWidth="1"/>
    <col min="7920" max="7921" width="14" style="6" customWidth="1"/>
    <col min="7922" max="7922" width="25.33203125" style="6" customWidth="1"/>
    <col min="7923" max="8163" width="9.33203125" style="6"/>
    <col min="8164" max="8164" width="8.1640625" style="6" customWidth="1"/>
    <col min="8165" max="8165" width="22.83203125" style="6" customWidth="1"/>
    <col min="8166" max="8166" width="19" style="6" customWidth="1"/>
    <col min="8167" max="8167" width="15" style="6" customWidth="1"/>
    <col min="8168" max="8168" width="19" style="6" customWidth="1"/>
    <col min="8169" max="8169" width="15.5" style="6" customWidth="1"/>
    <col min="8170" max="8170" width="17" style="6" customWidth="1"/>
    <col min="8171" max="8171" width="16" style="6" customWidth="1"/>
    <col min="8172" max="8172" width="12.1640625" style="6" customWidth="1"/>
    <col min="8173" max="8173" width="10.33203125" style="6" customWidth="1"/>
    <col min="8174" max="8174" width="12.1640625" style="6" customWidth="1"/>
    <col min="8175" max="8175" width="12.5" style="6" customWidth="1"/>
    <col min="8176" max="8177" width="14" style="6" customWidth="1"/>
    <col min="8178" max="8178" width="25.33203125" style="6" customWidth="1"/>
    <col min="8179" max="8419" width="9.33203125" style="6"/>
    <col min="8420" max="8420" width="8.1640625" style="6" customWidth="1"/>
    <col min="8421" max="8421" width="22.83203125" style="6" customWidth="1"/>
    <col min="8422" max="8422" width="19" style="6" customWidth="1"/>
    <col min="8423" max="8423" width="15" style="6" customWidth="1"/>
    <col min="8424" max="8424" width="19" style="6" customWidth="1"/>
    <col min="8425" max="8425" width="15.5" style="6" customWidth="1"/>
    <col min="8426" max="8426" width="17" style="6" customWidth="1"/>
    <col min="8427" max="8427" width="16" style="6" customWidth="1"/>
    <col min="8428" max="8428" width="12.1640625" style="6" customWidth="1"/>
    <col min="8429" max="8429" width="10.33203125" style="6" customWidth="1"/>
    <col min="8430" max="8430" width="12.1640625" style="6" customWidth="1"/>
    <col min="8431" max="8431" width="12.5" style="6" customWidth="1"/>
    <col min="8432" max="8433" width="14" style="6" customWidth="1"/>
    <col min="8434" max="8434" width="25.33203125" style="6" customWidth="1"/>
    <col min="8435" max="8675" width="9.33203125" style="6"/>
    <col min="8676" max="8676" width="8.1640625" style="6" customWidth="1"/>
    <col min="8677" max="8677" width="22.83203125" style="6" customWidth="1"/>
    <col min="8678" max="8678" width="19" style="6" customWidth="1"/>
    <col min="8679" max="8679" width="15" style="6" customWidth="1"/>
    <col min="8680" max="8680" width="19" style="6" customWidth="1"/>
    <col min="8681" max="8681" width="15.5" style="6" customWidth="1"/>
    <col min="8682" max="8682" width="17" style="6" customWidth="1"/>
    <col min="8683" max="8683" width="16" style="6" customWidth="1"/>
    <col min="8684" max="8684" width="12.1640625" style="6" customWidth="1"/>
    <col min="8685" max="8685" width="10.33203125" style="6" customWidth="1"/>
    <col min="8686" max="8686" width="12.1640625" style="6" customWidth="1"/>
    <col min="8687" max="8687" width="12.5" style="6" customWidth="1"/>
    <col min="8688" max="8689" width="14" style="6" customWidth="1"/>
    <col min="8690" max="8690" width="25.33203125" style="6" customWidth="1"/>
    <col min="8691" max="8931" width="9.33203125" style="6"/>
    <col min="8932" max="8932" width="8.1640625" style="6" customWidth="1"/>
    <col min="8933" max="8933" width="22.83203125" style="6" customWidth="1"/>
    <col min="8934" max="8934" width="19" style="6" customWidth="1"/>
    <col min="8935" max="8935" width="15" style="6" customWidth="1"/>
    <col min="8936" max="8936" width="19" style="6" customWidth="1"/>
    <col min="8937" max="8937" width="15.5" style="6" customWidth="1"/>
    <col min="8938" max="8938" width="17" style="6" customWidth="1"/>
    <col min="8939" max="8939" width="16" style="6" customWidth="1"/>
    <col min="8940" max="8940" width="12.1640625" style="6" customWidth="1"/>
    <col min="8941" max="8941" width="10.33203125" style="6" customWidth="1"/>
    <col min="8942" max="8942" width="12.1640625" style="6" customWidth="1"/>
    <col min="8943" max="8943" width="12.5" style="6" customWidth="1"/>
    <col min="8944" max="8945" width="14" style="6" customWidth="1"/>
    <col min="8946" max="8946" width="25.33203125" style="6" customWidth="1"/>
    <col min="8947" max="9187" width="9.33203125" style="6"/>
    <col min="9188" max="9188" width="8.1640625" style="6" customWidth="1"/>
    <col min="9189" max="9189" width="22.83203125" style="6" customWidth="1"/>
    <col min="9190" max="9190" width="19" style="6" customWidth="1"/>
    <col min="9191" max="9191" width="15" style="6" customWidth="1"/>
    <col min="9192" max="9192" width="19" style="6" customWidth="1"/>
    <col min="9193" max="9193" width="15.5" style="6" customWidth="1"/>
    <col min="9194" max="9194" width="17" style="6" customWidth="1"/>
    <col min="9195" max="9195" width="16" style="6" customWidth="1"/>
    <col min="9196" max="9196" width="12.1640625" style="6" customWidth="1"/>
    <col min="9197" max="9197" width="10.33203125" style="6" customWidth="1"/>
    <col min="9198" max="9198" width="12.1640625" style="6" customWidth="1"/>
    <col min="9199" max="9199" width="12.5" style="6" customWidth="1"/>
    <col min="9200" max="9201" width="14" style="6" customWidth="1"/>
    <col min="9202" max="9202" width="25.33203125" style="6" customWidth="1"/>
    <col min="9203" max="9443" width="9.33203125" style="6"/>
    <col min="9444" max="9444" width="8.1640625" style="6" customWidth="1"/>
    <col min="9445" max="9445" width="22.83203125" style="6" customWidth="1"/>
    <col min="9446" max="9446" width="19" style="6" customWidth="1"/>
    <col min="9447" max="9447" width="15" style="6" customWidth="1"/>
    <col min="9448" max="9448" width="19" style="6" customWidth="1"/>
    <col min="9449" max="9449" width="15.5" style="6" customWidth="1"/>
    <col min="9450" max="9450" width="17" style="6" customWidth="1"/>
    <col min="9451" max="9451" width="16" style="6" customWidth="1"/>
    <col min="9452" max="9452" width="12.1640625" style="6" customWidth="1"/>
    <col min="9453" max="9453" width="10.33203125" style="6" customWidth="1"/>
    <col min="9454" max="9454" width="12.1640625" style="6" customWidth="1"/>
    <col min="9455" max="9455" width="12.5" style="6" customWidth="1"/>
    <col min="9456" max="9457" width="14" style="6" customWidth="1"/>
    <col min="9458" max="9458" width="25.33203125" style="6" customWidth="1"/>
    <col min="9459" max="9699" width="9.33203125" style="6"/>
    <col min="9700" max="9700" width="8.1640625" style="6" customWidth="1"/>
    <col min="9701" max="9701" width="22.83203125" style="6" customWidth="1"/>
    <col min="9702" max="9702" width="19" style="6" customWidth="1"/>
    <col min="9703" max="9703" width="15" style="6" customWidth="1"/>
    <col min="9704" max="9704" width="19" style="6" customWidth="1"/>
    <col min="9705" max="9705" width="15.5" style="6" customWidth="1"/>
    <col min="9706" max="9706" width="17" style="6" customWidth="1"/>
    <col min="9707" max="9707" width="16" style="6" customWidth="1"/>
    <col min="9708" max="9708" width="12.1640625" style="6" customWidth="1"/>
    <col min="9709" max="9709" width="10.33203125" style="6" customWidth="1"/>
    <col min="9710" max="9710" width="12.1640625" style="6" customWidth="1"/>
    <col min="9711" max="9711" width="12.5" style="6" customWidth="1"/>
    <col min="9712" max="9713" width="14" style="6" customWidth="1"/>
    <col min="9714" max="9714" width="25.33203125" style="6" customWidth="1"/>
    <col min="9715" max="9955" width="9.33203125" style="6"/>
    <col min="9956" max="9956" width="8.1640625" style="6" customWidth="1"/>
    <col min="9957" max="9957" width="22.83203125" style="6" customWidth="1"/>
    <col min="9958" max="9958" width="19" style="6" customWidth="1"/>
    <col min="9959" max="9959" width="15" style="6" customWidth="1"/>
    <col min="9960" max="9960" width="19" style="6" customWidth="1"/>
    <col min="9961" max="9961" width="15.5" style="6" customWidth="1"/>
    <col min="9962" max="9962" width="17" style="6" customWidth="1"/>
    <col min="9963" max="9963" width="16" style="6" customWidth="1"/>
    <col min="9964" max="9964" width="12.1640625" style="6" customWidth="1"/>
    <col min="9965" max="9965" width="10.33203125" style="6" customWidth="1"/>
    <col min="9966" max="9966" width="12.1640625" style="6" customWidth="1"/>
    <col min="9967" max="9967" width="12.5" style="6" customWidth="1"/>
    <col min="9968" max="9969" width="14" style="6" customWidth="1"/>
    <col min="9970" max="9970" width="25.33203125" style="6" customWidth="1"/>
    <col min="9971" max="10211" width="9.33203125" style="6"/>
    <col min="10212" max="10212" width="8.1640625" style="6" customWidth="1"/>
    <col min="10213" max="10213" width="22.83203125" style="6" customWidth="1"/>
    <col min="10214" max="10214" width="19" style="6" customWidth="1"/>
    <col min="10215" max="10215" width="15" style="6" customWidth="1"/>
    <col min="10216" max="10216" width="19" style="6" customWidth="1"/>
    <col min="10217" max="10217" width="15.5" style="6" customWidth="1"/>
    <col min="10218" max="10218" width="17" style="6" customWidth="1"/>
    <col min="10219" max="10219" width="16" style="6" customWidth="1"/>
    <col min="10220" max="10220" width="12.1640625" style="6" customWidth="1"/>
    <col min="10221" max="10221" width="10.33203125" style="6" customWidth="1"/>
    <col min="10222" max="10222" width="12.1640625" style="6" customWidth="1"/>
    <col min="10223" max="10223" width="12.5" style="6" customWidth="1"/>
    <col min="10224" max="10225" width="14" style="6" customWidth="1"/>
    <col min="10226" max="10226" width="25.33203125" style="6" customWidth="1"/>
    <col min="10227" max="10467" width="9.33203125" style="6"/>
    <col min="10468" max="10468" width="8.1640625" style="6" customWidth="1"/>
    <col min="10469" max="10469" width="22.83203125" style="6" customWidth="1"/>
    <col min="10470" max="10470" width="19" style="6" customWidth="1"/>
    <col min="10471" max="10471" width="15" style="6" customWidth="1"/>
    <col min="10472" max="10472" width="19" style="6" customWidth="1"/>
    <col min="10473" max="10473" width="15.5" style="6" customWidth="1"/>
    <col min="10474" max="10474" width="17" style="6" customWidth="1"/>
    <col min="10475" max="10475" width="16" style="6" customWidth="1"/>
    <col min="10476" max="10476" width="12.1640625" style="6" customWidth="1"/>
    <col min="10477" max="10477" width="10.33203125" style="6" customWidth="1"/>
    <col min="10478" max="10478" width="12.1640625" style="6" customWidth="1"/>
    <col min="10479" max="10479" width="12.5" style="6" customWidth="1"/>
    <col min="10480" max="10481" width="14" style="6" customWidth="1"/>
    <col min="10482" max="10482" width="25.33203125" style="6" customWidth="1"/>
    <col min="10483" max="10723" width="9.33203125" style="6"/>
    <col min="10724" max="10724" width="8.1640625" style="6" customWidth="1"/>
    <col min="10725" max="10725" width="22.83203125" style="6" customWidth="1"/>
    <col min="10726" max="10726" width="19" style="6" customWidth="1"/>
    <col min="10727" max="10727" width="15" style="6" customWidth="1"/>
    <col min="10728" max="10728" width="19" style="6" customWidth="1"/>
    <col min="10729" max="10729" width="15.5" style="6" customWidth="1"/>
    <col min="10730" max="10730" width="17" style="6" customWidth="1"/>
    <col min="10731" max="10731" width="16" style="6" customWidth="1"/>
    <col min="10732" max="10732" width="12.1640625" style="6" customWidth="1"/>
    <col min="10733" max="10733" width="10.33203125" style="6" customWidth="1"/>
    <col min="10734" max="10734" width="12.1640625" style="6" customWidth="1"/>
    <col min="10735" max="10735" width="12.5" style="6" customWidth="1"/>
    <col min="10736" max="10737" width="14" style="6" customWidth="1"/>
    <col min="10738" max="10738" width="25.33203125" style="6" customWidth="1"/>
    <col min="10739" max="10979" width="9.33203125" style="6"/>
    <col min="10980" max="10980" width="8.1640625" style="6" customWidth="1"/>
    <col min="10981" max="10981" width="22.83203125" style="6" customWidth="1"/>
    <col min="10982" max="10982" width="19" style="6" customWidth="1"/>
    <col min="10983" max="10983" width="15" style="6" customWidth="1"/>
    <col min="10984" max="10984" width="19" style="6" customWidth="1"/>
    <col min="10985" max="10985" width="15.5" style="6" customWidth="1"/>
    <col min="10986" max="10986" width="17" style="6" customWidth="1"/>
    <col min="10987" max="10987" width="16" style="6" customWidth="1"/>
    <col min="10988" max="10988" width="12.1640625" style="6" customWidth="1"/>
    <col min="10989" max="10989" width="10.33203125" style="6" customWidth="1"/>
    <col min="10990" max="10990" width="12.1640625" style="6" customWidth="1"/>
    <col min="10991" max="10991" width="12.5" style="6" customWidth="1"/>
    <col min="10992" max="10993" width="14" style="6" customWidth="1"/>
    <col min="10994" max="10994" width="25.33203125" style="6" customWidth="1"/>
    <col min="10995" max="11235" width="9.33203125" style="6"/>
    <col min="11236" max="11236" width="8.1640625" style="6" customWidth="1"/>
    <col min="11237" max="11237" width="22.83203125" style="6" customWidth="1"/>
    <col min="11238" max="11238" width="19" style="6" customWidth="1"/>
    <col min="11239" max="11239" width="15" style="6" customWidth="1"/>
    <col min="11240" max="11240" width="19" style="6" customWidth="1"/>
    <col min="11241" max="11241" width="15.5" style="6" customWidth="1"/>
    <col min="11242" max="11242" width="17" style="6" customWidth="1"/>
    <col min="11243" max="11243" width="16" style="6" customWidth="1"/>
    <col min="11244" max="11244" width="12.1640625" style="6" customWidth="1"/>
    <col min="11245" max="11245" width="10.33203125" style="6" customWidth="1"/>
    <col min="11246" max="11246" width="12.1640625" style="6" customWidth="1"/>
    <col min="11247" max="11247" width="12.5" style="6" customWidth="1"/>
    <col min="11248" max="11249" width="14" style="6" customWidth="1"/>
    <col min="11250" max="11250" width="25.33203125" style="6" customWidth="1"/>
    <col min="11251" max="11491" width="9.33203125" style="6"/>
    <col min="11492" max="11492" width="8.1640625" style="6" customWidth="1"/>
    <col min="11493" max="11493" width="22.83203125" style="6" customWidth="1"/>
    <col min="11494" max="11494" width="19" style="6" customWidth="1"/>
    <col min="11495" max="11495" width="15" style="6" customWidth="1"/>
    <col min="11496" max="11496" width="19" style="6" customWidth="1"/>
    <col min="11497" max="11497" width="15.5" style="6" customWidth="1"/>
    <col min="11498" max="11498" width="17" style="6" customWidth="1"/>
    <col min="11499" max="11499" width="16" style="6" customWidth="1"/>
    <col min="11500" max="11500" width="12.1640625" style="6" customWidth="1"/>
    <col min="11501" max="11501" width="10.33203125" style="6" customWidth="1"/>
    <col min="11502" max="11502" width="12.1640625" style="6" customWidth="1"/>
    <col min="11503" max="11503" width="12.5" style="6" customWidth="1"/>
    <col min="11504" max="11505" width="14" style="6" customWidth="1"/>
    <col min="11506" max="11506" width="25.33203125" style="6" customWidth="1"/>
    <col min="11507" max="11747" width="9.33203125" style="6"/>
    <col min="11748" max="11748" width="8.1640625" style="6" customWidth="1"/>
    <col min="11749" max="11749" width="22.83203125" style="6" customWidth="1"/>
    <col min="11750" max="11750" width="19" style="6" customWidth="1"/>
    <col min="11751" max="11751" width="15" style="6" customWidth="1"/>
    <col min="11752" max="11752" width="19" style="6" customWidth="1"/>
    <col min="11753" max="11753" width="15.5" style="6" customWidth="1"/>
    <col min="11754" max="11754" width="17" style="6" customWidth="1"/>
    <col min="11755" max="11755" width="16" style="6" customWidth="1"/>
    <col min="11756" max="11756" width="12.1640625" style="6" customWidth="1"/>
    <col min="11757" max="11757" width="10.33203125" style="6" customWidth="1"/>
    <col min="11758" max="11758" width="12.1640625" style="6" customWidth="1"/>
    <col min="11759" max="11759" width="12.5" style="6" customWidth="1"/>
    <col min="11760" max="11761" width="14" style="6" customWidth="1"/>
    <col min="11762" max="11762" width="25.33203125" style="6" customWidth="1"/>
    <col min="11763" max="12003" width="9.33203125" style="6"/>
    <col min="12004" max="12004" width="8.1640625" style="6" customWidth="1"/>
    <col min="12005" max="12005" width="22.83203125" style="6" customWidth="1"/>
    <col min="12006" max="12006" width="19" style="6" customWidth="1"/>
    <col min="12007" max="12007" width="15" style="6" customWidth="1"/>
    <col min="12008" max="12008" width="19" style="6" customWidth="1"/>
    <col min="12009" max="12009" width="15.5" style="6" customWidth="1"/>
    <col min="12010" max="12010" width="17" style="6" customWidth="1"/>
    <col min="12011" max="12011" width="16" style="6" customWidth="1"/>
    <col min="12012" max="12012" width="12.1640625" style="6" customWidth="1"/>
    <col min="12013" max="12013" width="10.33203125" style="6" customWidth="1"/>
    <col min="12014" max="12014" width="12.1640625" style="6" customWidth="1"/>
    <col min="12015" max="12015" width="12.5" style="6" customWidth="1"/>
    <col min="12016" max="12017" width="14" style="6" customWidth="1"/>
    <col min="12018" max="12018" width="25.33203125" style="6" customWidth="1"/>
    <col min="12019" max="12259" width="9.33203125" style="6"/>
    <col min="12260" max="12260" width="8.1640625" style="6" customWidth="1"/>
    <col min="12261" max="12261" width="22.83203125" style="6" customWidth="1"/>
    <col min="12262" max="12262" width="19" style="6" customWidth="1"/>
    <col min="12263" max="12263" width="15" style="6" customWidth="1"/>
    <col min="12264" max="12264" width="19" style="6" customWidth="1"/>
    <col min="12265" max="12265" width="15.5" style="6" customWidth="1"/>
    <col min="12266" max="12266" width="17" style="6" customWidth="1"/>
    <col min="12267" max="12267" width="16" style="6" customWidth="1"/>
    <col min="12268" max="12268" width="12.1640625" style="6" customWidth="1"/>
    <col min="12269" max="12269" width="10.33203125" style="6" customWidth="1"/>
    <col min="12270" max="12270" width="12.1640625" style="6" customWidth="1"/>
    <col min="12271" max="12271" width="12.5" style="6" customWidth="1"/>
    <col min="12272" max="12273" width="14" style="6" customWidth="1"/>
    <col min="12274" max="12274" width="25.33203125" style="6" customWidth="1"/>
    <col min="12275" max="12515" width="9.33203125" style="6"/>
    <col min="12516" max="12516" width="8.1640625" style="6" customWidth="1"/>
    <col min="12517" max="12517" width="22.83203125" style="6" customWidth="1"/>
    <col min="12518" max="12518" width="19" style="6" customWidth="1"/>
    <col min="12519" max="12519" width="15" style="6" customWidth="1"/>
    <col min="12520" max="12520" width="19" style="6" customWidth="1"/>
    <col min="12521" max="12521" width="15.5" style="6" customWidth="1"/>
    <col min="12522" max="12522" width="17" style="6" customWidth="1"/>
    <col min="12523" max="12523" width="16" style="6" customWidth="1"/>
    <col min="12524" max="12524" width="12.1640625" style="6" customWidth="1"/>
    <col min="12525" max="12525" width="10.33203125" style="6" customWidth="1"/>
    <col min="12526" max="12526" width="12.1640625" style="6" customWidth="1"/>
    <col min="12527" max="12527" width="12.5" style="6" customWidth="1"/>
    <col min="12528" max="12529" width="14" style="6" customWidth="1"/>
    <col min="12530" max="12530" width="25.33203125" style="6" customWidth="1"/>
    <col min="12531" max="12771" width="9.33203125" style="6"/>
    <col min="12772" max="12772" width="8.1640625" style="6" customWidth="1"/>
    <col min="12773" max="12773" width="22.83203125" style="6" customWidth="1"/>
    <col min="12774" max="12774" width="19" style="6" customWidth="1"/>
    <col min="12775" max="12775" width="15" style="6" customWidth="1"/>
    <col min="12776" max="12776" width="19" style="6" customWidth="1"/>
    <col min="12777" max="12777" width="15.5" style="6" customWidth="1"/>
    <col min="12778" max="12778" width="17" style="6" customWidth="1"/>
    <col min="12779" max="12779" width="16" style="6" customWidth="1"/>
    <col min="12780" max="12780" width="12.1640625" style="6" customWidth="1"/>
    <col min="12781" max="12781" width="10.33203125" style="6" customWidth="1"/>
    <col min="12782" max="12782" width="12.1640625" style="6" customWidth="1"/>
    <col min="12783" max="12783" width="12.5" style="6" customWidth="1"/>
    <col min="12784" max="12785" width="14" style="6" customWidth="1"/>
    <col min="12786" max="12786" width="25.33203125" style="6" customWidth="1"/>
    <col min="12787" max="13027" width="9.33203125" style="6"/>
    <col min="13028" max="13028" width="8.1640625" style="6" customWidth="1"/>
    <col min="13029" max="13029" width="22.83203125" style="6" customWidth="1"/>
    <col min="13030" max="13030" width="19" style="6" customWidth="1"/>
    <col min="13031" max="13031" width="15" style="6" customWidth="1"/>
    <col min="13032" max="13032" width="19" style="6" customWidth="1"/>
    <col min="13033" max="13033" width="15.5" style="6" customWidth="1"/>
    <col min="13034" max="13034" width="17" style="6" customWidth="1"/>
    <col min="13035" max="13035" width="16" style="6" customWidth="1"/>
    <col min="13036" max="13036" width="12.1640625" style="6" customWidth="1"/>
    <col min="13037" max="13037" width="10.33203125" style="6" customWidth="1"/>
    <col min="13038" max="13038" width="12.1640625" style="6" customWidth="1"/>
    <col min="13039" max="13039" width="12.5" style="6" customWidth="1"/>
    <col min="13040" max="13041" width="14" style="6" customWidth="1"/>
    <col min="13042" max="13042" width="25.33203125" style="6" customWidth="1"/>
    <col min="13043" max="13283" width="9.33203125" style="6"/>
    <col min="13284" max="13284" width="8.1640625" style="6" customWidth="1"/>
    <col min="13285" max="13285" width="22.83203125" style="6" customWidth="1"/>
    <col min="13286" max="13286" width="19" style="6" customWidth="1"/>
    <col min="13287" max="13287" width="15" style="6" customWidth="1"/>
    <col min="13288" max="13288" width="19" style="6" customWidth="1"/>
    <col min="13289" max="13289" width="15.5" style="6" customWidth="1"/>
    <col min="13290" max="13290" width="17" style="6" customWidth="1"/>
    <col min="13291" max="13291" width="16" style="6" customWidth="1"/>
    <col min="13292" max="13292" width="12.1640625" style="6" customWidth="1"/>
    <col min="13293" max="13293" width="10.33203125" style="6" customWidth="1"/>
    <col min="13294" max="13294" width="12.1640625" style="6" customWidth="1"/>
    <col min="13295" max="13295" width="12.5" style="6" customWidth="1"/>
    <col min="13296" max="13297" width="14" style="6" customWidth="1"/>
    <col min="13298" max="13298" width="25.33203125" style="6" customWidth="1"/>
    <col min="13299" max="13539" width="9.33203125" style="6"/>
    <col min="13540" max="13540" width="8.1640625" style="6" customWidth="1"/>
    <col min="13541" max="13541" width="22.83203125" style="6" customWidth="1"/>
    <col min="13542" max="13542" width="19" style="6" customWidth="1"/>
    <col min="13543" max="13543" width="15" style="6" customWidth="1"/>
    <col min="13544" max="13544" width="19" style="6" customWidth="1"/>
    <col min="13545" max="13545" width="15.5" style="6" customWidth="1"/>
    <col min="13546" max="13546" width="17" style="6" customWidth="1"/>
    <col min="13547" max="13547" width="16" style="6" customWidth="1"/>
    <col min="13548" max="13548" width="12.1640625" style="6" customWidth="1"/>
    <col min="13549" max="13549" width="10.33203125" style="6" customWidth="1"/>
    <col min="13550" max="13550" width="12.1640625" style="6" customWidth="1"/>
    <col min="13551" max="13551" width="12.5" style="6" customWidth="1"/>
    <col min="13552" max="13553" width="14" style="6" customWidth="1"/>
    <col min="13554" max="13554" width="25.33203125" style="6" customWidth="1"/>
    <col min="13555" max="13795" width="9.33203125" style="6"/>
    <col min="13796" max="13796" width="8.1640625" style="6" customWidth="1"/>
    <col min="13797" max="13797" width="22.83203125" style="6" customWidth="1"/>
    <col min="13798" max="13798" width="19" style="6" customWidth="1"/>
    <col min="13799" max="13799" width="15" style="6" customWidth="1"/>
    <col min="13800" max="13800" width="19" style="6" customWidth="1"/>
    <col min="13801" max="13801" width="15.5" style="6" customWidth="1"/>
    <col min="13802" max="13802" width="17" style="6" customWidth="1"/>
    <col min="13803" max="13803" width="16" style="6" customWidth="1"/>
    <col min="13804" max="13804" width="12.1640625" style="6" customWidth="1"/>
    <col min="13805" max="13805" width="10.33203125" style="6" customWidth="1"/>
    <col min="13806" max="13806" width="12.1640625" style="6" customWidth="1"/>
    <col min="13807" max="13807" width="12.5" style="6" customWidth="1"/>
    <col min="13808" max="13809" width="14" style="6" customWidth="1"/>
    <col min="13810" max="13810" width="25.33203125" style="6" customWidth="1"/>
    <col min="13811" max="14051" width="9.33203125" style="6"/>
    <col min="14052" max="14052" width="8.1640625" style="6" customWidth="1"/>
    <col min="14053" max="14053" width="22.83203125" style="6" customWidth="1"/>
    <col min="14054" max="14054" width="19" style="6" customWidth="1"/>
    <col min="14055" max="14055" width="15" style="6" customWidth="1"/>
    <col min="14056" max="14056" width="19" style="6" customWidth="1"/>
    <col min="14057" max="14057" width="15.5" style="6" customWidth="1"/>
    <col min="14058" max="14058" width="17" style="6" customWidth="1"/>
    <col min="14059" max="14059" width="16" style="6" customWidth="1"/>
    <col min="14060" max="14060" width="12.1640625" style="6" customWidth="1"/>
    <col min="14061" max="14061" width="10.33203125" style="6" customWidth="1"/>
    <col min="14062" max="14062" width="12.1640625" style="6" customWidth="1"/>
    <col min="14063" max="14063" width="12.5" style="6" customWidth="1"/>
    <col min="14064" max="14065" width="14" style="6" customWidth="1"/>
    <col min="14066" max="14066" width="25.33203125" style="6" customWidth="1"/>
    <col min="14067" max="14307" width="9.33203125" style="6"/>
    <col min="14308" max="14308" width="8.1640625" style="6" customWidth="1"/>
    <col min="14309" max="14309" width="22.83203125" style="6" customWidth="1"/>
    <col min="14310" max="14310" width="19" style="6" customWidth="1"/>
    <col min="14311" max="14311" width="15" style="6" customWidth="1"/>
    <col min="14312" max="14312" width="19" style="6" customWidth="1"/>
    <col min="14313" max="14313" width="15.5" style="6" customWidth="1"/>
    <col min="14314" max="14314" width="17" style="6" customWidth="1"/>
    <col min="14315" max="14315" width="16" style="6" customWidth="1"/>
    <col min="14316" max="14316" width="12.1640625" style="6" customWidth="1"/>
    <col min="14317" max="14317" width="10.33203125" style="6" customWidth="1"/>
    <col min="14318" max="14318" width="12.1640625" style="6" customWidth="1"/>
    <col min="14319" max="14319" width="12.5" style="6" customWidth="1"/>
    <col min="14320" max="14321" width="14" style="6" customWidth="1"/>
    <col min="14322" max="14322" width="25.33203125" style="6" customWidth="1"/>
    <col min="14323" max="14563" width="9.33203125" style="6"/>
    <col min="14564" max="14564" width="8.1640625" style="6" customWidth="1"/>
    <col min="14565" max="14565" width="22.83203125" style="6" customWidth="1"/>
    <col min="14566" max="14566" width="19" style="6" customWidth="1"/>
    <col min="14567" max="14567" width="15" style="6" customWidth="1"/>
    <col min="14568" max="14568" width="19" style="6" customWidth="1"/>
    <col min="14569" max="14569" width="15.5" style="6" customWidth="1"/>
    <col min="14570" max="14570" width="17" style="6" customWidth="1"/>
    <col min="14571" max="14571" width="16" style="6" customWidth="1"/>
    <col min="14572" max="14572" width="12.1640625" style="6" customWidth="1"/>
    <col min="14573" max="14573" width="10.33203125" style="6" customWidth="1"/>
    <col min="14574" max="14574" width="12.1640625" style="6" customWidth="1"/>
    <col min="14575" max="14575" width="12.5" style="6" customWidth="1"/>
    <col min="14576" max="14577" width="14" style="6" customWidth="1"/>
    <col min="14578" max="14578" width="25.33203125" style="6" customWidth="1"/>
    <col min="14579" max="14819" width="9.33203125" style="6"/>
    <col min="14820" max="14820" width="8.1640625" style="6" customWidth="1"/>
    <col min="14821" max="14821" width="22.83203125" style="6" customWidth="1"/>
    <col min="14822" max="14822" width="19" style="6" customWidth="1"/>
    <col min="14823" max="14823" width="15" style="6" customWidth="1"/>
    <col min="14824" max="14824" width="19" style="6" customWidth="1"/>
    <col min="14825" max="14825" width="15.5" style="6" customWidth="1"/>
    <col min="14826" max="14826" width="17" style="6" customWidth="1"/>
    <col min="14827" max="14827" width="16" style="6" customWidth="1"/>
    <col min="14828" max="14828" width="12.1640625" style="6" customWidth="1"/>
    <col min="14829" max="14829" width="10.33203125" style="6" customWidth="1"/>
    <col min="14830" max="14830" width="12.1640625" style="6" customWidth="1"/>
    <col min="14831" max="14831" width="12.5" style="6" customWidth="1"/>
    <col min="14832" max="14833" width="14" style="6" customWidth="1"/>
    <col min="14834" max="14834" width="25.33203125" style="6" customWidth="1"/>
    <col min="14835" max="15075" width="9.33203125" style="6"/>
    <col min="15076" max="15076" width="8.1640625" style="6" customWidth="1"/>
    <col min="15077" max="15077" width="22.83203125" style="6" customWidth="1"/>
    <col min="15078" max="15078" width="19" style="6" customWidth="1"/>
    <col min="15079" max="15079" width="15" style="6" customWidth="1"/>
    <col min="15080" max="15080" width="19" style="6" customWidth="1"/>
    <col min="15081" max="15081" width="15.5" style="6" customWidth="1"/>
    <col min="15082" max="15082" width="17" style="6" customWidth="1"/>
    <col min="15083" max="15083" width="16" style="6" customWidth="1"/>
    <col min="15084" max="15084" width="12.1640625" style="6" customWidth="1"/>
    <col min="15085" max="15085" width="10.33203125" style="6" customWidth="1"/>
    <col min="15086" max="15086" width="12.1640625" style="6" customWidth="1"/>
    <col min="15087" max="15087" width="12.5" style="6" customWidth="1"/>
    <col min="15088" max="15089" width="14" style="6" customWidth="1"/>
    <col min="15090" max="15090" width="25.33203125" style="6" customWidth="1"/>
    <col min="15091" max="15331" width="9.33203125" style="6"/>
    <col min="15332" max="15332" width="8.1640625" style="6" customWidth="1"/>
    <col min="15333" max="15333" width="22.83203125" style="6" customWidth="1"/>
    <col min="15334" max="15334" width="19" style="6" customWidth="1"/>
    <col min="15335" max="15335" width="15" style="6" customWidth="1"/>
    <col min="15336" max="15336" width="19" style="6" customWidth="1"/>
    <col min="15337" max="15337" width="15.5" style="6" customWidth="1"/>
    <col min="15338" max="15338" width="17" style="6" customWidth="1"/>
    <col min="15339" max="15339" width="16" style="6" customWidth="1"/>
    <col min="15340" max="15340" width="12.1640625" style="6" customWidth="1"/>
    <col min="15341" max="15341" width="10.33203125" style="6" customWidth="1"/>
    <col min="15342" max="15342" width="12.1640625" style="6" customWidth="1"/>
    <col min="15343" max="15343" width="12.5" style="6" customWidth="1"/>
    <col min="15344" max="15345" width="14" style="6" customWidth="1"/>
    <col min="15346" max="15346" width="25.33203125" style="6" customWidth="1"/>
    <col min="15347" max="15587" width="9.33203125" style="6"/>
    <col min="15588" max="15588" width="8.1640625" style="6" customWidth="1"/>
    <col min="15589" max="15589" width="22.83203125" style="6" customWidth="1"/>
    <col min="15590" max="15590" width="19" style="6" customWidth="1"/>
    <col min="15591" max="15591" width="15" style="6" customWidth="1"/>
    <col min="15592" max="15592" width="19" style="6" customWidth="1"/>
    <col min="15593" max="15593" width="15.5" style="6" customWidth="1"/>
    <col min="15594" max="15594" width="17" style="6" customWidth="1"/>
    <col min="15595" max="15595" width="16" style="6" customWidth="1"/>
    <col min="15596" max="15596" width="12.1640625" style="6" customWidth="1"/>
    <col min="15597" max="15597" width="10.33203125" style="6" customWidth="1"/>
    <col min="15598" max="15598" width="12.1640625" style="6" customWidth="1"/>
    <col min="15599" max="15599" width="12.5" style="6" customWidth="1"/>
    <col min="15600" max="15601" width="14" style="6" customWidth="1"/>
    <col min="15602" max="15602" width="25.33203125" style="6" customWidth="1"/>
    <col min="15603" max="15843" width="9.33203125" style="6"/>
    <col min="15844" max="15844" width="8.1640625" style="6" customWidth="1"/>
    <col min="15845" max="15845" width="22.83203125" style="6" customWidth="1"/>
    <col min="15846" max="15846" width="19" style="6" customWidth="1"/>
    <col min="15847" max="15847" width="15" style="6" customWidth="1"/>
    <col min="15848" max="15848" width="19" style="6" customWidth="1"/>
    <col min="15849" max="15849" width="15.5" style="6" customWidth="1"/>
    <col min="15850" max="15850" width="17" style="6" customWidth="1"/>
    <col min="15851" max="15851" width="16" style="6" customWidth="1"/>
    <col min="15852" max="15852" width="12.1640625" style="6" customWidth="1"/>
    <col min="15853" max="15853" width="10.33203125" style="6" customWidth="1"/>
    <col min="15854" max="15854" width="12.1640625" style="6" customWidth="1"/>
    <col min="15855" max="15855" width="12.5" style="6" customWidth="1"/>
    <col min="15856" max="15857" width="14" style="6" customWidth="1"/>
    <col min="15858" max="15858" width="25.33203125" style="6" customWidth="1"/>
    <col min="15859" max="16099" width="9.33203125" style="6"/>
    <col min="16100" max="16100" width="8.1640625" style="6" customWidth="1"/>
    <col min="16101" max="16101" width="22.83203125" style="6" customWidth="1"/>
    <col min="16102" max="16102" width="19" style="6" customWidth="1"/>
    <col min="16103" max="16103" width="15" style="6" customWidth="1"/>
    <col min="16104" max="16104" width="19" style="6" customWidth="1"/>
    <col min="16105" max="16105" width="15.5" style="6" customWidth="1"/>
    <col min="16106" max="16106" width="17" style="6" customWidth="1"/>
    <col min="16107" max="16107" width="16" style="6" customWidth="1"/>
    <col min="16108" max="16108" width="12.1640625" style="6" customWidth="1"/>
    <col min="16109" max="16109" width="10.33203125" style="6" customWidth="1"/>
    <col min="16110" max="16110" width="12.1640625" style="6" customWidth="1"/>
    <col min="16111" max="16111" width="12.5" style="6" customWidth="1"/>
    <col min="16112" max="16113" width="14" style="6" customWidth="1"/>
    <col min="16114" max="16114" width="25.33203125" style="6" customWidth="1"/>
    <col min="16115" max="16357" width="9.33203125" style="6"/>
    <col min="16358" max="16362" width="9.33203125" style="6" customWidth="1"/>
    <col min="16363" max="16384" width="9.33203125" style="6"/>
  </cols>
  <sheetData>
    <row r="1" spans="1:21" ht="12.75" customHeight="1" x14ac:dyDescent="0.2">
      <c r="B1" s="77" t="s">
        <v>59</v>
      </c>
      <c r="C1" s="77"/>
      <c r="D1" s="77"/>
      <c r="E1" s="77"/>
      <c r="F1" s="77"/>
      <c r="G1" s="77"/>
      <c r="H1" s="77"/>
      <c r="I1" s="77"/>
      <c r="J1" s="77"/>
      <c r="K1" s="77"/>
      <c r="L1" s="77"/>
      <c r="M1" s="77"/>
      <c r="N1" s="77"/>
      <c r="O1" s="77"/>
      <c r="P1" s="77"/>
    </row>
    <row r="2" spans="1:21" ht="14.25" x14ac:dyDescent="0.2">
      <c r="B2" s="7"/>
    </row>
    <row r="3" spans="1:21" ht="14.25" x14ac:dyDescent="0.2">
      <c r="B3" s="7"/>
    </row>
    <row r="4" spans="1:21" ht="14.25" x14ac:dyDescent="0.2">
      <c r="B4" s="7"/>
    </row>
    <row r="5" spans="1:21" ht="14.25" x14ac:dyDescent="0.2">
      <c r="B5" s="7"/>
    </row>
    <row r="6" spans="1:21" ht="14.25" x14ac:dyDescent="0.2">
      <c r="B6" s="7"/>
    </row>
    <row r="8" spans="1:21" ht="15.75" customHeight="1" x14ac:dyDescent="0.25">
      <c r="B8" s="110" t="s">
        <v>36</v>
      </c>
      <c r="C8" s="110"/>
      <c r="D8" s="110"/>
      <c r="E8" s="110"/>
      <c r="F8" s="110"/>
      <c r="G8" s="110"/>
      <c r="H8" s="110"/>
      <c r="I8" s="110"/>
      <c r="J8" s="110"/>
      <c r="K8" s="110"/>
      <c r="L8" s="110"/>
      <c r="M8" s="110"/>
      <c r="N8" s="110"/>
      <c r="O8" s="110"/>
      <c r="P8" s="70"/>
    </row>
    <row r="9" spans="1:21" ht="15.75" customHeight="1" x14ac:dyDescent="0.2">
      <c r="B9" s="5"/>
      <c r="C9" s="5"/>
      <c r="D9" s="5"/>
      <c r="E9" s="5"/>
      <c r="F9" s="5"/>
      <c r="G9" s="5"/>
      <c r="H9" s="5"/>
      <c r="I9" s="5"/>
    </row>
    <row r="10" spans="1:21" ht="35.25" customHeight="1" x14ac:dyDescent="0.2">
      <c r="B10" s="109" t="s">
        <v>67</v>
      </c>
      <c r="C10" s="109"/>
      <c r="D10" s="109"/>
      <c r="E10" s="109"/>
      <c r="F10" s="109"/>
      <c r="G10" s="109"/>
      <c r="H10" s="109"/>
      <c r="I10" s="109"/>
      <c r="J10" s="109"/>
      <c r="K10" s="109"/>
      <c r="L10" s="109"/>
      <c r="M10" s="109"/>
      <c r="N10" s="109"/>
      <c r="O10" s="109"/>
      <c r="P10" s="69"/>
    </row>
    <row r="11" spans="1:21" ht="20.25" x14ac:dyDescent="0.3">
      <c r="F11" s="4"/>
      <c r="G11" s="4"/>
      <c r="H11" s="4"/>
      <c r="I11" s="4"/>
    </row>
    <row r="12" spans="1:21" ht="15" customHeight="1" x14ac:dyDescent="0.25">
      <c r="B12" s="111" t="s">
        <v>22</v>
      </c>
      <c r="C12" s="111"/>
      <c r="D12" s="111"/>
      <c r="E12" s="111"/>
      <c r="F12" s="111"/>
      <c r="G12" s="111"/>
      <c r="H12" s="32" t="s">
        <v>23</v>
      </c>
      <c r="J12" s="19"/>
    </row>
    <row r="13" spans="1:21" ht="15" customHeight="1" x14ac:dyDescent="0.25">
      <c r="C13" s="19"/>
      <c r="F13" s="84"/>
      <c r="G13" s="84"/>
      <c r="H13" s="32"/>
      <c r="J13" s="19"/>
    </row>
    <row r="14" spans="1:21" ht="15.75" x14ac:dyDescent="0.25">
      <c r="A14" s="108" t="s">
        <v>65</v>
      </c>
      <c r="B14" s="108"/>
      <c r="C14" s="108"/>
      <c r="D14" s="108"/>
      <c r="E14" s="108"/>
      <c r="F14" s="108"/>
      <c r="G14" s="108"/>
      <c r="H14" s="108"/>
      <c r="I14" s="108"/>
      <c r="J14" s="108"/>
      <c r="K14" s="108"/>
      <c r="L14" s="108"/>
      <c r="M14" s="108"/>
      <c r="N14" s="108"/>
      <c r="O14" s="108"/>
      <c r="P14" s="95"/>
      <c r="Q14" s="95"/>
      <c r="R14" s="95"/>
      <c r="S14" s="95"/>
      <c r="T14" s="95"/>
      <c r="U14" s="95"/>
    </row>
    <row r="15" spans="1:21" x14ac:dyDescent="0.2">
      <c r="A15" s="95"/>
      <c r="B15" s="95"/>
      <c r="C15" s="95"/>
      <c r="D15" s="95"/>
      <c r="E15" s="95"/>
      <c r="F15" s="95"/>
      <c r="G15" s="95"/>
      <c r="H15" s="95"/>
      <c r="I15" s="95"/>
      <c r="J15" s="95"/>
      <c r="K15" s="95"/>
      <c r="L15" s="95"/>
      <c r="M15" s="95"/>
      <c r="N15" s="95"/>
      <c r="O15" s="95"/>
      <c r="P15" s="95"/>
      <c r="Q15" s="95"/>
      <c r="R15" s="95"/>
      <c r="S15" s="95"/>
      <c r="T15" s="95"/>
      <c r="U15" s="95"/>
    </row>
    <row r="16" spans="1:21" ht="16.5" customHeight="1" thickBot="1" x14ac:dyDescent="0.3">
      <c r="B16" s="104" t="s">
        <v>2</v>
      </c>
      <c r="C16" s="104"/>
      <c r="D16" s="104"/>
      <c r="E16" s="104"/>
      <c r="F16" s="104"/>
      <c r="G16" s="104"/>
      <c r="H16" s="104"/>
      <c r="I16" s="104"/>
    </row>
    <row r="17" spans="2:15" ht="15.75" customHeight="1" thickBot="1" x14ac:dyDescent="0.25">
      <c r="B17" s="105" t="s">
        <v>9</v>
      </c>
      <c r="C17" s="106"/>
      <c r="D17" s="107"/>
      <c r="E17" s="113"/>
      <c r="F17" s="114"/>
      <c r="G17" s="114"/>
      <c r="H17" s="114"/>
      <c r="I17" s="114"/>
      <c r="J17" s="114"/>
      <c r="K17" s="114"/>
      <c r="L17" s="114"/>
      <c r="M17" s="114"/>
      <c r="N17" s="114"/>
      <c r="O17" s="115"/>
    </row>
    <row r="18" spans="2:15" ht="16.5" thickBot="1" x14ac:dyDescent="0.25">
      <c r="B18" s="116" t="s">
        <v>64</v>
      </c>
      <c r="C18" s="117"/>
      <c r="D18" s="118"/>
      <c r="E18" s="113"/>
      <c r="F18" s="114"/>
      <c r="G18" s="114"/>
      <c r="H18" s="114"/>
      <c r="I18" s="114"/>
      <c r="J18" s="114"/>
      <c r="K18" s="114"/>
      <c r="L18" s="114"/>
      <c r="M18" s="114"/>
      <c r="N18" s="114"/>
      <c r="O18" s="115"/>
    </row>
    <row r="19" spans="2:15" ht="18.75" customHeight="1" x14ac:dyDescent="0.2">
      <c r="B19" s="3"/>
      <c r="C19" s="3"/>
      <c r="D19" s="3"/>
      <c r="E19" s="3"/>
      <c r="F19" s="2"/>
      <c r="G19" s="2"/>
      <c r="H19" s="2"/>
      <c r="I19" s="2"/>
    </row>
    <row r="20" spans="2:15" ht="16.5" thickBot="1" x14ac:dyDescent="0.3">
      <c r="B20" s="119" t="s">
        <v>35</v>
      </c>
      <c r="C20" s="119"/>
      <c r="D20" s="119"/>
      <c r="E20" s="119"/>
      <c r="F20" s="119"/>
      <c r="G20" s="119"/>
      <c r="H20" s="119"/>
      <c r="I20" s="119"/>
      <c r="J20" s="119"/>
      <c r="K20" s="119"/>
    </row>
    <row r="21" spans="2:15" s="24" customFormat="1" ht="39" thickBot="1" x14ac:dyDescent="0.25">
      <c r="B21" s="89" t="s">
        <v>12</v>
      </c>
      <c r="C21" s="90" t="s">
        <v>24</v>
      </c>
      <c r="D21" s="90" t="s">
        <v>38</v>
      </c>
      <c r="E21" s="90" t="s">
        <v>25</v>
      </c>
      <c r="F21" s="90" t="s">
        <v>75</v>
      </c>
      <c r="G21" s="90" t="s">
        <v>26</v>
      </c>
      <c r="H21" s="90" t="s">
        <v>13</v>
      </c>
      <c r="I21" s="90" t="s">
        <v>40</v>
      </c>
      <c r="J21" s="90" t="s">
        <v>14</v>
      </c>
      <c r="K21" s="90" t="s">
        <v>28</v>
      </c>
      <c r="L21" s="91" t="s">
        <v>56</v>
      </c>
      <c r="M21" s="91" t="s">
        <v>57</v>
      </c>
      <c r="N21" s="91" t="s">
        <v>58</v>
      </c>
      <c r="O21" s="92" t="s">
        <v>11</v>
      </c>
    </row>
    <row r="22" spans="2:15" ht="15.75" customHeight="1" x14ac:dyDescent="0.2">
      <c r="B22" s="93">
        <v>1</v>
      </c>
      <c r="C22" s="94">
        <v>2</v>
      </c>
      <c r="D22" s="94">
        <v>3</v>
      </c>
      <c r="E22" s="94">
        <v>4</v>
      </c>
      <c r="F22" s="94">
        <v>5</v>
      </c>
      <c r="G22" s="94">
        <v>6</v>
      </c>
      <c r="H22" s="94">
        <v>7</v>
      </c>
      <c r="I22" s="94">
        <v>8</v>
      </c>
      <c r="J22" s="94">
        <v>9</v>
      </c>
      <c r="K22" s="94">
        <v>10</v>
      </c>
      <c r="L22" s="94">
        <v>11</v>
      </c>
      <c r="M22" s="94">
        <v>12</v>
      </c>
      <c r="N22" s="94">
        <v>13</v>
      </c>
      <c r="O22" s="94">
        <v>14</v>
      </c>
    </row>
    <row r="23" spans="2:15" s="9" customFormat="1" ht="15" x14ac:dyDescent="0.2">
      <c r="B23" s="33"/>
      <c r="C23" s="34"/>
      <c r="D23" s="35"/>
      <c r="E23" s="36"/>
      <c r="F23" s="35"/>
      <c r="G23" s="36"/>
      <c r="H23" s="36"/>
      <c r="I23" s="36"/>
      <c r="J23" s="36"/>
      <c r="K23" s="36"/>
      <c r="L23" s="50"/>
      <c r="M23" s="50"/>
      <c r="N23" s="50"/>
      <c r="O23" s="40">
        <f t="shared" ref="O23:O29" si="0">SUM(G23:H23)*D23+SUM(I23)*2*D23*F23+SUM(J23)*D23*F23+SUM(K23)*(D23-1)*F23+SUM(N23)*(D23-1)*F23</f>
        <v>0</v>
      </c>
    </row>
    <row r="24" spans="2:15" s="9" customFormat="1" ht="15" x14ac:dyDescent="0.2">
      <c r="B24" s="33"/>
      <c r="C24" s="34"/>
      <c r="D24" s="35"/>
      <c r="E24" s="36"/>
      <c r="F24" s="35"/>
      <c r="G24" s="36"/>
      <c r="H24" s="36"/>
      <c r="I24" s="36"/>
      <c r="J24" s="36"/>
      <c r="K24" s="36"/>
      <c r="L24" s="50"/>
      <c r="M24" s="50"/>
      <c r="N24" s="50"/>
      <c r="O24" s="40">
        <f t="shared" si="0"/>
        <v>0</v>
      </c>
    </row>
    <row r="25" spans="2:15" ht="15" x14ac:dyDescent="0.2">
      <c r="B25" s="37"/>
      <c r="C25" s="38"/>
      <c r="D25" s="35"/>
      <c r="E25" s="36"/>
      <c r="F25" s="35"/>
      <c r="G25" s="36"/>
      <c r="H25" s="36"/>
      <c r="I25" s="36"/>
      <c r="J25" s="36"/>
      <c r="K25" s="36"/>
      <c r="L25" s="50"/>
      <c r="M25" s="50"/>
      <c r="N25" s="50"/>
      <c r="O25" s="40">
        <f t="shared" si="0"/>
        <v>0</v>
      </c>
    </row>
    <row r="26" spans="2:15" ht="15" x14ac:dyDescent="0.2">
      <c r="B26" s="37"/>
      <c r="C26" s="38"/>
      <c r="D26" s="35"/>
      <c r="E26" s="36"/>
      <c r="F26" s="35"/>
      <c r="G26" s="36"/>
      <c r="H26" s="36"/>
      <c r="I26" s="36"/>
      <c r="J26" s="36"/>
      <c r="K26" s="36"/>
      <c r="L26" s="50"/>
      <c r="M26" s="50"/>
      <c r="N26" s="50"/>
      <c r="O26" s="40">
        <f t="shared" si="0"/>
        <v>0</v>
      </c>
    </row>
    <row r="27" spans="2:15" ht="15.75" x14ac:dyDescent="0.2">
      <c r="B27" s="39"/>
      <c r="C27" s="38"/>
      <c r="D27" s="35"/>
      <c r="E27" s="36"/>
      <c r="F27" s="35"/>
      <c r="G27" s="36"/>
      <c r="H27" s="36"/>
      <c r="I27" s="36"/>
      <c r="J27" s="36"/>
      <c r="K27" s="36"/>
      <c r="L27" s="50"/>
      <c r="M27" s="50"/>
      <c r="N27" s="50"/>
      <c r="O27" s="40">
        <f t="shared" si="0"/>
        <v>0</v>
      </c>
    </row>
    <row r="28" spans="2:15" ht="15.75" x14ac:dyDescent="0.2">
      <c r="B28" s="39"/>
      <c r="C28" s="38"/>
      <c r="D28" s="35"/>
      <c r="E28" s="36"/>
      <c r="F28" s="35"/>
      <c r="G28" s="36"/>
      <c r="H28" s="36"/>
      <c r="I28" s="36"/>
      <c r="J28" s="36"/>
      <c r="K28" s="36"/>
      <c r="L28" s="50"/>
      <c r="M28" s="50"/>
      <c r="N28" s="50"/>
      <c r="O28" s="40">
        <f t="shared" si="0"/>
        <v>0</v>
      </c>
    </row>
    <row r="29" spans="2:15" ht="15.75" x14ac:dyDescent="0.2">
      <c r="B29" s="39"/>
      <c r="C29" s="38"/>
      <c r="D29" s="35"/>
      <c r="E29" s="36"/>
      <c r="F29" s="35"/>
      <c r="G29" s="36"/>
      <c r="H29" s="36"/>
      <c r="I29" s="36"/>
      <c r="J29" s="36"/>
      <c r="K29" s="36"/>
      <c r="L29" s="50"/>
      <c r="M29" s="50"/>
      <c r="N29" s="50"/>
      <c r="O29" s="40">
        <f t="shared" si="0"/>
        <v>0</v>
      </c>
    </row>
    <row r="30" spans="2:15" ht="13.5" customHeight="1" thickBot="1" x14ac:dyDescent="0.25">
      <c r="B30" s="75" t="str">
        <f>IF(SUM(G52:K58)&gt;0,"Jei pakeitėte PVM požymį, tikslinę grupę ar dalyvių skaičių, atnaujinkite lektoriaus paslaugų kainą ir (arba) salės nuomos bei kavos pertraukų kainą.","")</f>
        <v/>
      </c>
      <c r="C30" s="76"/>
      <c r="D30" s="76"/>
      <c r="E30" s="76"/>
      <c r="F30" s="76"/>
      <c r="G30" s="76"/>
      <c r="H30" s="76"/>
      <c r="I30" s="76"/>
      <c r="J30" s="76"/>
      <c r="K30" s="44"/>
      <c r="L30" s="44"/>
      <c r="M30" s="44"/>
      <c r="N30" s="45" t="s">
        <v>1</v>
      </c>
      <c r="O30" s="41">
        <f>SUM(O23:O29)</f>
        <v>0</v>
      </c>
    </row>
    <row r="31" spans="2:15" ht="15" customHeight="1" x14ac:dyDescent="0.25">
      <c r="B31" s="123" t="s">
        <v>76</v>
      </c>
      <c r="C31" s="123"/>
      <c r="D31" s="123"/>
      <c r="E31" s="123"/>
      <c r="F31" s="123"/>
      <c r="G31" s="123"/>
      <c r="H31" s="123"/>
      <c r="I31" s="123"/>
      <c r="J31" s="123"/>
      <c r="K31" s="123"/>
      <c r="L31" s="123"/>
      <c r="M31" s="123"/>
      <c r="N31" s="123"/>
      <c r="O31" s="123"/>
    </row>
    <row r="32" spans="2:15" ht="15" x14ac:dyDescent="0.25">
      <c r="B32" s="99"/>
      <c r="C32" s="99"/>
      <c r="D32" s="99"/>
      <c r="E32" s="99"/>
      <c r="F32" s="99"/>
      <c r="G32" s="99"/>
      <c r="H32" s="99"/>
      <c r="I32" s="99"/>
    </row>
    <row r="33" spans="2:16" ht="16.5" customHeight="1" x14ac:dyDescent="0.25">
      <c r="B33" s="120" t="s">
        <v>0</v>
      </c>
      <c r="C33" s="120"/>
      <c r="D33" s="120"/>
      <c r="E33" s="120"/>
      <c r="F33" s="120"/>
      <c r="G33" s="120"/>
      <c r="H33" s="120"/>
      <c r="I33" s="120"/>
      <c r="J33" s="120"/>
      <c r="K33" s="120"/>
      <c r="L33" s="67"/>
      <c r="M33" s="67"/>
      <c r="N33" s="67"/>
      <c r="O33" s="67"/>
      <c r="P33" s="10"/>
    </row>
    <row r="34" spans="2:16" ht="133.5" customHeight="1" x14ac:dyDescent="0.25">
      <c r="B34" s="121" t="s">
        <v>74</v>
      </c>
      <c r="C34" s="121"/>
      <c r="D34" s="121"/>
      <c r="E34" s="121"/>
      <c r="F34" s="121"/>
      <c r="G34" s="121"/>
      <c r="H34" s="121"/>
      <c r="I34" s="121"/>
      <c r="J34" s="121"/>
      <c r="K34" s="121"/>
      <c r="L34" s="121"/>
      <c r="M34" s="68"/>
      <c r="N34" s="68"/>
      <c r="O34" s="68"/>
      <c r="P34" s="14"/>
    </row>
    <row r="35" spans="2:16" ht="15" x14ac:dyDescent="0.2">
      <c r="B35" s="1"/>
      <c r="C35" s="11"/>
      <c r="D35" s="11"/>
      <c r="E35" s="11"/>
      <c r="F35" s="11"/>
      <c r="G35" s="11"/>
      <c r="H35" s="11"/>
      <c r="I35" s="11"/>
    </row>
    <row r="36" spans="2:16" ht="14.25" customHeight="1" x14ac:dyDescent="0.2">
      <c r="B36" s="122"/>
      <c r="C36" s="122"/>
      <c r="D36" s="122"/>
      <c r="E36" s="122"/>
      <c r="F36" s="122"/>
      <c r="G36" s="122"/>
      <c r="H36" s="122"/>
      <c r="I36" s="122"/>
      <c r="J36" s="122"/>
    </row>
    <row r="37" spans="2:16" ht="15.75" customHeight="1" x14ac:dyDescent="0.25">
      <c r="B37" s="112" t="s">
        <v>4</v>
      </c>
      <c r="C37" s="112"/>
      <c r="D37" s="112"/>
      <c r="E37" s="112"/>
      <c r="F37" s="112"/>
      <c r="G37" s="112"/>
      <c r="H37" s="112"/>
      <c r="I37" s="112"/>
    </row>
    <row r="38" spans="2:16" x14ac:dyDescent="0.2">
      <c r="B38" s="11"/>
      <c r="C38" s="11"/>
      <c r="D38" s="11"/>
      <c r="E38" s="11"/>
      <c r="F38" s="11"/>
      <c r="G38" s="11"/>
      <c r="H38" s="11"/>
      <c r="I38" s="11"/>
    </row>
    <row r="40" spans="2:16" hidden="1" x14ac:dyDescent="0.2">
      <c r="G40" s="22"/>
      <c r="I40" s="22"/>
    </row>
    <row r="41" spans="2:16" ht="13.5" hidden="1" thickBot="1" x14ac:dyDescent="0.25">
      <c r="G41" s="23"/>
      <c r="I41" s="23"/>
    </row>
    <row r="42" spans="2:16" ht="39" hidden="1" thickBot="1" x14ac:dyDescent="0.25">
      <c r="G42" s="20" t="s">
        <v>26</v>
      </c>
      <c r="I42" s="20" t="s">
        <v>13</v>
      </c>
      <c r="K42" s="21" t="s">
        <v>27</v>
      </c>
      <c r="M42" s="20" t="s">
        <v>14</v>
      </c>
      <c r="O42" s="20" t="s">
        <v>28</v>
      </c>
    </row>
    <row r="43" spans="2:16" hidden="1" x14ac:dyDescent="0.2">
      <c r="G43" s="13">
        <v>6</v>
      </c>
      <c r="I43" s="13">
        <v>7</v>
      </c>
    </row>
    <row r="44" spans="2:16" hidden="1" x14ac:dyDescent="0.2">
      <c r="D44" s="6" t="str">
        <f t="shared" ref="D44:D50" si="1">IF(D23="","",D23)</f>
        <v/>
      </c>
      <c r="E44" s="6" t="str">
        <f>IF(E23='Fiksuotieji įkainiai'!$F$3,0,IF(E23='Fiksuotieji įkainiai'!$F$4,2,""))</f>
        <v/>
      </c>
      <c r="F44" s="6" t="str">
        <f t="shared" ref="F44:F50" si="2">IF(AND(F23&gt;0,F23&lt;=25),0,IF(AND(F23&gt;25,F23&lt;=50),1,IF(F23&gt;50,2,"")))</f>
        <v/>
      </c>
      <c r="G44" s="12" t="str">
        <f ca="1">IF(OR(D44="",E44="",F44=""),"na",INDIRECT("'Fiksuotieji įkainiai'!D"&amp;IF(F44&lt;2,SUM(E44:F44)+4,SUM(E44:F44)+3)))</f>
        <v>na</v>
      </c>
      <c r="H44" s="6" t="s">
        <v>21</v>
      </c>
      <c r="I44" s="12" t="str">
        <f ca="1">IF(OR(D44="", F44=""),"na",INDIRECT("'Fiksuotieji įkainiai'!C"&amp;SUM(F44)+11))</f>
        <v>na</v>
      </c>
      <c r="J44" s="6" t="s">
        <v>21</v>
      </c>
      <c r="K44" s="66" t="str">
        <f>IF(OR(D44="",F44=""),"na",'Fiksuotieji įkainiai'!$C$17)</f>
        <v>na</v>
      </c>
      <c r="L44" s="6" t="s">
        <v>21</v>
      </c>
      <c r="M44" s="6" t="str">
        <f>IF(OR(D44="",F44=""),"na",'Fiksuotieji įkainiai'!$C$18)</f>
        <v>na</v>
      </c>
      <c r="N44" s="6" t="s">
        <v>21</v>
      </c>
      <c r="O44" s="6" t="str">
        <f>IF(OR(D44="",F44="",D44&lt;2),"na",'Fiksuotieji įkainiai'!$C$19)</f>
        <v>na</v>
      </c>
      <c r="P44" s="6" t="s">
        <v>21</v>
      </c>
    </row>
    <row r="45" spans="2:16" hidden="1" x14ac:dyDescent="0.2">
      <c r="D45" s="6" t="str">
        <f t="shared" si="1"/>
        <v/>
      </c>
      <c r="E45" s="6" t="str">
        <f>IF(E24='Fiksuotieji įkainiai'!$F$3,0,IF(E24='Fiksuotieji įkainiai'!$F$4,2,""))</f>
        <v/>
      </c>
      <c r="F45" s="6" t="str">
        <f t="shared" si="2"/>
        <v/>
      </c>
      <c r="G45" s="12" t="str">
        <f t="shared" ref="G45:G50" ca="1" si="3">IF(OR(D45="",E45="",F45=""),"na",INDIRECT("'Fiksuotieji įkainiai'!D"&amp;IF(F45&lt;2,SUM(E45:F45)+4,SUM(E45:F45)+3)))</f>
        <v>na</v>
      </c>
      <c r="H45" s="6" t="s">
        <v>21</v>
      </c>
      <c r="I45" s="12" t="str">
        <f t="shared" ref="I45:I50" ca="1" si="4">IF(OR(D45="", F45=""),"na",INDIRECT("'Fiksuotieji įkainiai'!C"&amp;SUM(F45)+11))</f>
        <v>na</v>
      </c>
      <c r="J45" s="6" t="s">
        <v>21</v>
      </c>
      <c r="K45" s="66" t="str">
        <f>IF(OR(D45="",F45=""),"na",'Fiksuotieji įkainiai'!$C$17)</f>
        <v>na</v>
      </c>
      <c r="L45" s="6" t="s">
        <v>21</v>
      </c>
      <c r="M45" s="6" t="str">
        <f>IF(OR(D45="",F45=""),"na",'Fiksuotieji įkainiai'!$C$18)</f>
        <v>na</v>
      </c>
      <c r="N45" s="6" t="s">
        <v>21</v>
      </c>
      <c r="O45" s="6" t="str">
        <f>IF(OR(D45="",F45="",D45&lt;2),"na",'Fiksuotieji įkainiai'!$C$19)</f>
        <v>na</v>
      </c>
      <c r="P45" s="6" t="s">
        <v>21</v>
      </c>
    </row>
    <row r="46" spans="2:16" hidden="1" x14ac:dyDescent="0.2">
      <c r="D46" s="6" t="str">
        <f t="shared" si="1"/>
        <v/>
      </c>
      <c r="E46" s="6" t="str">
        <f>IF(E25='Fiksuotieji įkainiai'!$F$3,0,IF(E25='Fiksuotieji įkainiai'!$F$4,2,""))</f>
        <v/>
      </c>
      <c r="F46" s="6" t="str">
        <f t="shared" si="2"/>
        <v/>
      </c>
      <c r="G46" s="12" t="str">
        <f t="shared" ca="1" si="3"/>
        <v>na</v>
      </c>
      <c r="H46" s="6" t="s">
        <v>21</v>
      </c>
      <c r="I46" s="12" t="str">
        <f t="shared" ca="1" si="4"/>
        <v>na</v>
      </c>
      <c r="J46" s="6" t="s">
        <v>21</v>
      </c>
      <c r="K46" s="66" t="str">
        <f>IF(OR(D46="",F46=""),"na",'Fiksuotieji įkainiai'!$C$17)</f>
        <v>na</v>
      </c>
      <c r="L46" s="6" t="s">
        <v>21</v>
      </c>
      <c r="M46" s="6" t="str">
        <f>IF(OR(D46="",F46=""),"na",'Fiksuotieji įkainiai'!$C$18)</f>
        <v>na</v>
      </c>
      <c r="N46" s="6" t="s">
        <v>21</v>
      </c>
      <c r="O46" s="6" t="str">
        <f>IF(OR(D46="",F46="",D46&lt;2),"na",'Fiksuotieji įkainiai'!$C$19)</f>
        <v>na</v>
      </c>
      <c r="P46" s="6" t="s">
        <v>21</v>
      </c>
    </row>
    <row r="47" spans="2:16" hidden="1" x14ac:dyDescent="0.2">
      <c r="D47" s="6" t="str">
        <f t="shared" si="1"/>
        <v/>
      </c>
      <c r="E47" s="6" t="str">
        <f>IF(E26='Fiksuotieji įkainiai'!$F$3,0,IF(E26='Fiksuotieji įkainiai'!$F$4,2,""))</f>
        <v/>
      </c>
      <c r="F47" s="6" t="str">
        <f t="shared" si="2"/>
        <v/>
      </c>
      <c r="G47" s="12" t="str">
        <f t="shared" ca="1" si="3"/>
        <v>na</v>
      </c>
      <c r="H47" s="6" t="s">
        <v>21</v>
      </c>
      <c r="I47" s="12" t="str">
        <f t="shared" ca="1" si="4"/>
        <v>na</v>
      </c>
      <c r="J47" s="6" t="s">
        <v>21</v>
      </c>
      <c r="K47" s="66" t="str">
        <f>IF(OR(D47="",F47=""),"na",'Fiksuotieji įkainiai'!$C$17)</f>
        <v>na</v>
      </c>
      <c r="L47" s="6" t="s">
        <v>21</v>
      </c>
      <c r="M47" s="6" t="str">
        <f>IF(OR(D47="",F47=""),"na",'Fiksuotieji įkainiai'!$C$18)</f>
        <v>na</v>
      </c>
      <c r="N47" s="6" t="s">
        <v>21</v>
      </c>
      <c r="O47" s="6" t="str">
        <f>IF(OR(D47="",F47="",D47&lt;2),"na",'Fiksuotieji įkainiai'!$C$19)</f>
        <v>na</v>
      </c>
      <c r="P47" s="6" t="s">
        <v>21</v>
      </c>
    </row>
    <row r="48" spans="2:16" hidden="1" x14ac:dyDescent="0.2">
      <c r="D48" s="6" t="str">
        <f t="shared" si="1"/>
        <v/>
      </c>
      <c r="E48" s="6" t="str">
        <f>IF(E27='Fiksuotieji įkainiai'!$F$3,0,IF(E27='Fiksuotieji įkainiai'!$F$4,2,""))</f>
        <v/>
      </c>
      <c r="F48" s="6" t="str">
        <f t="shared" si="2"/>
        <v/>
      </c>
      <c r="G48" s="12" t="str">
        <f t="shared" ca="1" si="3"/>
        <v>na</v>
      </c>
      <c r="H48" s="6" t="s">
        <v>21</v>
      </c>
      <c r="I48" s="12" t="str">
        <f t="shared" ca="1" si="4"/>
        <v>na</v>
      </c>
      <c r="J48" s="6" t="s">
        <v>21</v>
      </c>
      <c r="K48" s="66" t="str">
        <f>IF(OR(D48="",F48=""),"na",'Fiksuotieji įkainiai'!$C$17)</f>
        <v>na</v>
      </c>
      <c r="L48" s="6" t="s">
        <v>21</v>
      </c>
      <c r="M48" s="6" t="str">
        <f>IF(OR(D48="",F48=""),"na",'Fiksuotieji įkainiai'!$C$18)</f>
        <v>na</v>
      </c>
      <c r="N48" s="6" t="s">
        <v>21</v>
      </c>
      <c r="O48" s="6" t="str">
        <f>IF(OR(D48="",F48="",D48&lt;2),"na",'Fiksuotieji įkainiai'!$C$19)</f>
        <v>na</v>
      </c>
      <c r="P48" s="6" t="s">
        <v>21</v>
      </c>
    </row>
    <row r="49" spans="4:16" hidden="1" x14ac:dyDescent="0.2">
      <c r="D49" s="6" t="str">
        <f t="shared" si="1"/>
        <v/>
      </c>
      <c r="E49" s="6" t="str">
        <f>IF(E28='Fiksuotieji įkainiai'!$F$3,0,IF(E28='Fiksuotieji įkainiai'!$F$4,2,""))</f>
        <v/>
      </c>
      <c r="F49" s="6" t="str">
        <f t="shared" si="2"/>
        <v/>
      </c>
      <c r="G49" s="12" t="str">
        <f t="shared" ca="1" si="3"/>
        <v>na</v>
      </c>
      <c r="H49" s="6" t="s">
        <v>21</v>
      </c>
      <c r="I49" s="12" t="str">
        <f t="shared" ca="1" si="4"/>
        <v>na</v>
      </c>
      <c r="J49" s="6" t="s">
        <v>21</v>
      </c>
      <c r="K49" s="66" t="str">
        <f>IF(OR(D49="",F49=""),"na",'Fiksuotieji įkainiai'!$C$17)</f>
        <v>na</v>
      </c>
      <c r="L49" s="6" t="s">
        <v>21</v>
      </c>
      <c r="M49" s="6" t="str">
        <f>IF(OR(D49="",F49=""),"na",'Fiksuotieji įkainiai'!$C$18)</f>
        <v>na</v>
      </c>
      <c r="N49" s="6" t="s">
        <v>21</v>
      </c>
      <c r="O49" s="6" t="str">
        <f>IF(OR(D49="",F49="",D49&lt;2),"na",'Fiksuotieji įkainiai'!$C$19)</f>
        <v>na</v>
      </c>
      <c r="P49" s="6" t="s">
        <v>21</v>
      </c>
    </row>
    <row r="50" spans="4:16" hidden="1" x14ac:dyDescent="0.2">
      <c r="D50" s="6" t="str">
        <f t="shared" si="1"/>
        <v/>
      </c>
      <c r="E50" s="6" t="str">
        <f>IF(E29='Fiksuotieji įkainiai'!$F$3,0,IF(E29='Fiksuotieji įkainiai'!$F$4,2,""))</f>
        <v/>
      </c>
      <c r="F50" s="6" t="str">
        <f t="shared" si="2"/>
        <v/>
      </c>
      <c r="G50" s="12" t="str">
        <f t="shared" ca="1" si="3"/>
        <v>na</v>
      </c>
      <c r="H50" s="6" t="s">
        <v>21</v>
      </c>
      <c r="I50" s="12" t="str">
        <f t="shared" ca="1" si="4"/>
        <v>na</v>
      </c>
      <c r="J50" s="6" t="s">
        <v>21</v>
      </c>
      <c r="K50" s="66" t="str">
        <f>IF(OR(D50="",F50=""),"na",'Fiksuotieji įkainiai'!$C$17)</f>
        <v>na</v>
      </c>
      <c r="L50" s="6" t="s">
        <v>21</v>
      </c>
      <c r="M50" s="6" t="str">
        <f>IF(OR(D50="",F50=""),"na",'Fiksuotieji įkainiai'!$C$18)</f>
        <v>na</v>
      </c>
      <c r="N50" s="6" t="s">
        <v>21</v>
      </c>
      <c r="O50" s="6" t="str">
        <f>IF(OR(D50="",F50="",D50&lt;2),"na",'Fiksuotieji įkainiai'!$C$19)</f>
        <v>na</v>
      </c>
      <c r="P50" s="6" t="s">
        <v>21</v>
      </c>
    </row>
    <row r="51" spans="4:16" hidden="1" x14ac:dyDescent="0.2"/>
    <row r="52" spans="4:16" hidden="1" x14ac:dyDescent="0.2">
      <c r="G52" s="65">
        <f t="shared" ref="G52:G58" si="5">IF(OR(G23="Netaikoma",G23=""),0,IF(G23&lt;&gt;G44,1,0))</f>
        <v>0</v>
      </c>
      <c r="H52" s="65">
        <f t="shared" ref="H52:H58" si="6">IF(OR(H23="Netaikoma",H23=""),0,IF(H23&lt;&gt;I44,1,0))</f>
        <v>0</v>
      </c>
      <c r="I52" s="65"/>
      <c r="J52" s="65"/>
      <c r="K52" s="65">
        <f t="shared" ref="K52:K58" si="7">IF(OR(I23="Netaikoma",I23=""),0,IF(I23&lt;&gt;K44,1,0))</f>
        <v>0</v>
      </c>
      <c r="L52" s="65"/>
      <c r="M52" s="65" t="str">
        <f t="shared" ref="M52:M58" si="8">IF(L23="Ne sezonas","D",IF(L23="Sezonas","E",""))</f>
        <v/>
      </c>
      <c r="N52" s="6" t="str">
        <f t="shared" ref="N52:N58" si="9">IF(M23="Didysis miestas",1,IF(M23="Kitas miestas",2,IF(M23="Kurortas",3,"")))</f>
        <v/>
      </c>
      <c r="O52" s="66" t="str">
        <f ca="1">IF(OR(D44="",M52="",N52="",F44="",D44&lt;2),"na",INDIRECT("'Fiksuotieji įkainiai'!$" &amp; M52 &amp;"$" &amp; N52 +22))</f>
        <v>na</v>
      </c>
      <c r="P52" s="6" t="s">
        <v>21</v>
      </c>
    </row>
    <row r="53" spans="4:16" hidden="1" x14ac:dyDescent="0.2">
      <c r="G53" s="65">
        <f t="shared" si="5"/>
        <v>0</v>
      </c>
      <c r="H53" s="65">
        <f t="shared" si="6"/>
        <v>0</v>
      </c>
      <c r="I53" s="65"/>
      <c r="J53" s="65"/>
      <c r="K53" s="65">
        <f t="shared" si="7"/>
        <v>0</v>
      </c>
      <c r="L53" s="65"/>
      <c r="M53" s="65" t="str">
        <f t="shared" si="8"/>
        <v/>
      </c>
      <c r="N53" s="6" t="str">
        <f t="shared" si="9"/>
        <v/>
      </c>
      <c r="O53" s="66" t="str">
        <f t="shared" ref="O53:O58" ca="1" si="10">IF(OR(D45="",M53="",N53="",F45="",D45&lt;2),"na",INDIRECT("'Fiksuotieji įkainiai'!$" &amp; M53 &amp;"$" &amp; N53 +22))</f>
        <v>na</v>
      </c>
      <c r="P53" s="6" t="s">
        <v>21</v>
      </c>
    </row>
    <row r="54" spans="4:16" hidden="1" x14ac:dyDescent="0.2">
      <c r="G54" s="65">
        <f t="shared" si="5"/>
        <v>0</v>
      </c>
      <c r="H54" s="65">
        <f t="shared" si="6"/>
        <v>0</v>
      </c>
      <c r="I54" s="65"/>
      <c r="J54" s="65"/>
      <c r="K54" s="65">
        <f t="shared" si="7"/>
        <v>0</v>
      </c>
      <c r="L54" s="65"/>
      <c r="M54" s="65" t="str">
        <f t="shared" si="8"/>
        <v/>
      </c>
      <c r="N54" s="6" t="str">
        <f t="shared" si="9"/>
        <v/>
      </c>
      <c r="O54" s="66" t="str">
        <f t="shared" ca="1" si="10"/>
        <v>na</v>
      </c>
      <c r="P54" s="6" t="s">
        <v>21</v>
      </c>
    </row>
    <row r="55" spans="4:16" hidden="1" x14ac:dyDescent="0.2">
      <c r="G55" s="65">
        <f t="shared" si="5"/>
        <v>0</v>
      </c>
      <c r="H55" s="65">
        <f t="shared" si="6"/>
        <v>0</v>
      </c>
      <c r="I55" s="65"/>
      <c r="J55" s="65"/>
      <c r="K55" s="65">
        <f t="shared" si="7"/>
        <v>0</v>
      </c>
      <c r="L55" s="65"/>
      <c r="M55" s="65" t="str">
        <f t="shared" si="8"/>
        <v/>
      </c>
      <c r="N55" s="6" t="str">
        <f t="shared" si="9"/>
        <v/>
      </c>
      <c r="O55" s="66" t="str">
        <f t="shared" ca="1" si="10"/>
        <v>na</v>
      </c>
      <c r="P55" s="6" t="s">
        <v>21</v>
      </c>
    </row>
    <row r="56" spans="4:16" hidden="1" x14ac:dyDescent="0.2">
      <c r="G56" s="65">
        <f t="shared" si="5"/>
        <v>0</v>
      </c>
      <c r="H56" s="65">
        <f t="shared" si="6"/>
        <v>0</v>
      </c>
      <c r="I56" s="65"/>
      <c r="J56" s="65"/>
      <c r="K56" s="65">
        <f t="shared" si="7"/>
        <v>0</v>
      </c>
      <c r="L56" s="65"/>
      <c r="M56" s="65" t="str">
        <f t="shared" si="8"/>
        <v/>
      </c>
      <c r="N56" s="6" t="str">
        <f t="shared" si="9"/>
        <v/>
      </c>
      <c r="O56" s="66" t="str">
        <f t="shared" ca="1" si="10"/>
        <v>na</v>
      </c>
      <c r="P56" s="6" t="s">
        <v>21</v>
      </c>
    </row>
    <row r="57" spans="4:16" hidden="1" x14ac:dyDescent="0.2">
      <c r="G57" s="65">
        <f t="shared" si="5"/>
        <v>0</v>
      </c>
      <c r="H57" s="65">
        <f t="shared" si="6"/>
        <v>0</v>
      </c>
      <c r="I57" s="65"/>
      <c r="J57" s="65"/>
      <c r="K57" s="65">
        <f t="shared" si="7"/>
        <v>0</v>
      </c>
      <c r="L57" s="65"/>
      <c r="M57" s="65" t="str">
        <f t="shared" si="8"/>
        <v/>
      </c>
      <c r="N57" s="6" t="str">
        <f t="shared" si="9"/>
        <v/>
      </c>
      <c r="O57" s="66" t="str">
        <f t="shared" ca="1" si="10"/>
        <v>na</v>
      </c>
      <c r="P57" s="6" t="s">
        <v>21</v>
      </c>
    </row>
    <row r="58" spans="4:16" hidden="1" x14ac:dyDescent="0.2">
      <c r="G58" s="65">
        <f t="shared" si="5"/>
        <v>0</v>
      </c>
      <c r="H58" s="65">
        <f t="shared" si="6"/>
        <v>0</v>
      </c>
      <c r="I58" s="65"/>
      <c r="J58" s="65"/>
      <c r="K58" s="65">
        <f t="shared" si="7"/>
        <v>0</v>
      </c>
      <c r="L58" s="65"/>
      <c r="M58" s="65" t="str">
        <f t="shared" si="8"/>
        <v/>
      </c>
      <c r="N58" s="6" t="str">
        <f t="shared" si="9"/>
        <v/>
      </c>
      <c r="O58" s="66" t="str">
        <f t="shared" ca="1" si="10"/>
        <v>na</v>
      </c>
      <c r="P58" s="6" t="s">
        <v>21</v>
      </c>
    </row>
    <row r="59" spans="4:16" hidden="1" x14ac:dyDescent="0.2">
      <c r="O59" s="6">
        <f t="shared" ref="O59:O65" si="11">IF(OR(N23="Netaikoma",N23=""),0,IF(N23&lt;&gt;O52,1,0))</f>
        <v>0</v>
      </c>
    </row>
    <row r="60" spans="4:16" hidden="1" x14ac:dyDescent="0.2">
      <c r="O60" s="6">
        <f t="shared" si="11"/>
        <v>0</v>
      </c>
    </row>
    <row r="61" spans="4:16" hidden="1" x14ac:dyDescent="0.2">
      <c r="O61" s="6">
        <f t="shared" si="11"/>
        <v>0</v>
      </c>
    </row>
    <row r="62" spans="4:16" hidden="1" x14ac:dyDescent="0.2">
      <c r="O62" s="6">
        <f t="shared" si="11"/>
        <v>0</v>
      </c>
    </row>
    <row r="63" spans="4:16" hidden="1" x14ac:dyDescent="0.2">
      <c r="O63" s="6">
        <f t="shared" si="11"/>
        <v>0</v>
      </c>
    </row>
    <row r="64" spans="4:16" hidden="1" x14ac:dyDescent="0.2">
      <c r="O64" s="6">
        <f t="shared" si="11"/>
        <v>0</v>
      </c>
    </row>
    <row r="65" spans="15:15" hidden="1" x14ac:dyDescent="0.2">
      <c r="O65" s="6">
        <f t="shared" si="11"/>
        <v>0</v>
      </c>
    </row>
  </sheetData>
  <sheetProtection sheet="1" selectLockedCells="1"/>
  <mergeCells count="15">
    <mergeCell ref="B37:I37"/>
    <mergeCell ref="E17:O17"/>
    <mergeCell ref="E18:O18"/>
    <mergeCell ref="B18:D18"/>
    <mergeCell ref="B20:K20"/>
    <mergeCell ref="B33:K33"/>
    <mergeCell ref="B34:L34"/>
    <mergeCell ref="B36:J36"/>
    <mergeCell ref="B31:O31"/>
    <mergeCell ref="B16:I16"/>
    <mergeCell ref="B17:D17"/>
    <mergeCell ref="A14:O14"/>
    <mergeCell ref="B10:O10"/>
    <mergeCell ref="B8:O8"/>
    <mergeCell ref="B12:G12"/>
  </mergeCells>
  <conditionalFormatting sqref="B30:I30">
    <cfRule type="expression" dxfId="18" priority="5">
      <formula>$B$33&lt;&gt;""</formula>
    </cfRule>
  </conditionalFormatting>
  <conditionalFormatting sqref="G23:G29">
    <cfRule type="expression" dxfId="17" priority="4">
      <formula>$G52&gt;0</formula>
    </cfRule>
  </conditionalFormatting>
  <conditionalFormatting sqref="H23:H29">
    <cfRule type="expression" dxfId="16" priority="3">
      <formula>$H52&gt;0</formula>
    </cfRule>
  </conditionalFormatting>
  <conditionalFormatting sqref="N23:N29">
    <cfRule type="expression" dxfId="15" priority="2">
      <formula>$O59&gt;0</formula>
    </cfRule>
  </conditionalFormatting>
  <conditionalFormatting sqref="I23:I29">
    <cfRule type="expression" dxfId="14" priority="1">
      <formula>$K52&gt;0</formula>
    </cfRule>
  </conditionalFormatting>
  <dataValidations count="11">
    <dataValidation type="list" allowBlank="1" showInputMessage="1" showErrorMessage="1" sqref="N23:N29">
      <formula1>IF(O52="na",$P$52,$O52:$P52)</formula1>
    </dataValidation>
    <dataValidation type="list" allowBlank="1" showInputMessage="1" showErrorMessage="1" promptTitle="Informacija" prompt="Didieji miestai - Vilniaus Kauno ir Klaipėdos miestų ir rajonų savivaldybių teritorijos. _x000a_Kurortai - Birštono, Druskininkų, Palangos miesto ir Neringos savivaldybių teritorijos." sqref="M23:M29">
      <formula1>"Didysis miestas,Kitas miestas,Kurortas"</formula1>
    </dataValidation>
    <dataValidation type="list" allowBlank="1" showInputMessage="1" showErrorMessage="1" promptTitle="Informacija" prompt="Sezonu laikomas laikas nuo birželio 1 d. iki rugpjūčio 31 d. ir nuo gruodžio 24 d. iki sausio 1 d." sqref="L23:L29">
      <formula1>"Ne sezonas,Sezonas"</formula1>
    </dataValidation>
    <dataValidation type="list" allowBlank="1" showInputMessage="1" showErrorMessage="1" sqref="K23:K29">
      <formula1>IF(O44="na",J44,$O44:$P44)</formula1>
    </dataValidation>
    <dataValidation type="list" allowBlank="1" showInputMessage="1" showErrorMessage="1" sqref="J23:J29">
      <formula1>IF(M44="na",J44,$M44:$N44)</formula1>
    </dataValidation>
    <dataValidation type="list" allowBlank="1" promptTitle="Informacija" prompt="Pasirinkite vienos arba dviejų kavos pertraukėlių įkainį asmeniui, jei kavos pertraukėlės nedeklaruojamos - rinkitės &quot;Netaikoma&quot;" sqref="I23:I29">
      <formula1>IF(K44="na",J44,$K44:$L44)</formula1>
    </dataValidation>
    <dataValidation type="date" allowBlank="1" showInputMessage="1" showErrorMessage="1" errorTitle="Klaida!" error="Įveskite datą formatu YYYY-MM-DD" sqref="B12 F13">
      <formula1>42005</formula1>
      <formula2>45291</formula2>
    </dataValidation>
    <dataValidation type="list" allowBlank="1" showInputMessage="1" showErrorMessage="1" sqref="H23:H29">
      <formula1>IF(I44="na",J44,$I44:$J44)</formula1>
    </dataValidation>
    <dataValidation type="whole" allowBlank="1" showInputMessage="1" showErrorMessage="1" sqref="D23:D29">
      <formula1>1</formula1>
      <formula2>100</formula2>
    </dataValidation>
    <dataValidation type="whole" allowBlank="1" showInputMessage="1" showErrorMessage="1" errorTitle="Klaida" error="Įvesta netinkama reikšmė." sqref="F23:F29">
      <formula1>1</formula1>
      <formula2>1000</formula2>
    </dataValidation>
    <dataValidation type="list" allowBlank="1" showInputMessage="1" showErrorMessage="1" errorTitle="Klaida!" error="Netinkama reikšmė arba neužpildyti renginio duomenys." sqref="G23:G29">
      <formula1>IF(G44="na",H44,$G44:$H44)</formula1>
    </dataValidation>
  </dataValidations>
  <pageMargins left="0.23622047244094491" right="0.23622047244094491" top="0.23622047244094491" bottom="0.35433070866141736" header="0.19685039370078741" footer="0.23622047244094491"/>
  <pageSetup paperSize="9" scale="7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'Fiksuotieji įkainiai'!$F$3:$F$4</xm:f>
          </x14:formula1>
          <xm:sqref>E23:E29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showGridLines="0" zoomScale="70" zoomScaleNormal="70" zoomScaleSheetLayoutView="70" workbookViewId="0">
      <selection activeCell="B27" sqref="B27"/>
    </sheetView>
  </sheetViews>
  <sheetFormatPr defaultRowHeight="12.75" x14ac:dyDescent="0.2"/>
  <cols>
    <col min="1" max="1" width="4.5" style="6" customWidth="1"/>
    <col min="2" max="2" width="16.6640625" style="6" customWidth="1"/>
    <col min="3" max="3" width="23.6640625" style="6" customWidth="1"/>
    <col min="4" max="4" width="16.83203125" style="6" customWidth="1"/>
    <col min="5" max="5" width="18.5" style="6" customWidth="1"/>
    <col min="6" max="6" width="20.6640625" style="6" customWidth="1"/>
    <col min="7" max="7" width="16" style="6" customWidth="1"/>
    <col min="8" max="8" width="15" style="6" customWidth="1"/>
    <col min="9" max="9" width="15.1640625" style="6" customWidth="1"/>
    <col min="10" max="10" width="15" style="6" customWidth="1"/>
    <col min="11" max="11" width="14.5" style="6" customWidth="1"/>
    <col min="12" max="13" width="15.1640625" style="6" customWidth="1"/>
    <col min="14" max="14" width="19.5" style="6" customWidth="1"/>
    <col min="15" max="15" width="16.83203125" style="6" customWidth="1"/>
    <col min="16" max="16" width="14.6640625" style="6" customWidth="1"/>
    <col min="17" max="227" width="9.33203125" style="6"/>
    <col min="228" max="228" width="8.1640625" style="6" customWidth="1"/>
    <col min="229" max="229" width="22.83203125" style="6" customWidth="1"/>
    <col min="230" max="230" width="19" style="6" customWidth="1"/>
    <col min="231" max="231" width="15" style="6" customWidth="1"/>
    <col min="232" max="232" width="19" style="6" customWidth="1"/>
    <col min="233" max="233" width="15.5" style="6" customWidth="1"/>
    <col min="234" max="234" width="17" style="6" customWidth="1"/>
    <col min="235" max="235" width="16" style="6" customWidth="1"/>
    <col min="236" max="236" width="12.1640625" style="6" customWidth="1"/>
    <col min="237" max="237" width="10.33203125" style="6" customWidth="1"/>
    <col min="238" max="238" width="12.1640625" style="6" customWidth="1"/>
    <col min="239" max="239" width="12.5" style="6" customWidth="1"/>
    <col min="240" max="241" width="14" style="6" customWidth="1"/>
    <col min="242" max="242" width="25.33203125" style="6" customWidth="1"/>
    <col min="243" max="483" width="9.33203125" style="6"/>
    <col min="484" max="484" width="8.1640625" style="6" customWidth="1"/>
    <col min="485" max="485" width="22.83203125" style="6" customWidth="1"/>
    <col min="486" max="486" width="19" style="6" customWidth="1"/>
    <col min="487" max="487" width="15" style="6" customWidth="1"/>
    <col min="488" max="488" width="19" style="6" customWidth="1"/>
    <col min="489" max="489" width="15.5" style="6" customWidth="1"/>
    <col min="490" max="490" width="17" style="6" customWidth="1"/>
    <col min="491" max="491" width="16" style="6" customWidth="1"/>
    <col min="492" max="492" width="12.1640625" style="6" customWidth="1"/>
    <col min="493" max="493" width="10.33203125" style="6" customWidth="1"/>
    <col min="494" max="494" width="12.1640625" style="6" customWidth="1"/>
    <col min="495" max="495" width="12.5" style="6" customWidth="1"/>
    <col min="496" max="497" width="14" style="6" customWidth="1"/>
    <col min="498" max="498" width="25.33203125" style="6" customWidth="1"/>
    <col min="499" max="739" width="9.33203125" style="6"/>
    <col min="740" max="740" width="8.1640625" style="6" customWidth="1"/>
    <col min="741" max="741" width="22.83203125" style="6" customWidth="1"/>
    <col min="742" max="742" width="19" style="6" customWidth="1"/>
    <col min="743" max="743" width="15" style="6" customWidth="1"/>
    <col min="744" max="744" width="19" style="6" customWidth="1"/>
    <col min="745" max="745" width="15.5" style="6" customWidth="1"/>
    <col min="746" max="746" width="17" style="6" customWidth="1"/>
    <col min="747" max="747" width="16" style="6" customWidth="1"/>
    <col min="748" max="748" width="12.1640625" style="6" customWidth="1"/>
    <col min="749" max="749" width="10.33203125" style="6" customWidth="1"/>
    <col min="750" max="750" width="12.1640625" style="6" customWidth="1"/>
    <col min="751" max="751" width="12.5" style="6" customWidth="1"/>
    <col min="752" max="753" width="14" style="6" customWidth="1"/>
    <col min="754" max="754" width="25.33203125" style="6" customWidth="1"/>
    <col min="755" max="995" width="9.33203125" style="6"/>
    <col min="996" max="996" width="8.1640625" style="6" customWidth="1"/>
    <col min="997" max="997" width="22.83203125" style="6" customWidth="1"/>
    <col min="998" max="998" width="19" style="6" customWidth="1"/>
    <col min="999" max="999" width="15" style="6" customWidth="1"/>
    <col min="1000" max="1000" width="19" style="6" customWidth="1"/>
    <col min="1001" max="1001" width="15.5" style="6" customWidth="1"/>
    <col min="1002" max="1002" width="17" style="6" customWidth="1"/>
    <col min="1003" max="1003" width="16" style="6" customWidth="1"/>
    <col min="1004" max="1004" width="12.1640625" style="6" customWidth="1"/>
    <col min="1005" max="1005" width="10.33203125" style="6" customWidth="1"/>
    <col min="1006" max="1006" width="12.1640625" style="6" customWidth="1"/>
    <col min="1007" max="1007" width="12.5" style="6" customWidth="1"/>
    <col min="1008" max="1009" width="14" style="6" customWidth="1"/>
    <col min="1010" max="1010" width="25.33203125" style="6" customWidth="1"/>
    <col min="1011" max="1251" width="9.33203125" style="6"/>
    <col min="1252" max="1252" width="8.1640625" style="6" customWidth="1"/>
    <col min="1253" max="1253" width="22.83203125" style="6" customWidth="1"/>
    <col min="1254" max="1254" width="19" style="6" customWidth="1"/>
    <col min="1255" max="1255" width="15" style="6" customWidth="1"/>
    <col min="1256" max="1256" width="19" style="6" customWidth="1"/>
    <col min="1257" max="1257" width="15.5" style="6" customWidth="1"/>
    <col min="1258" max="1258" width="17" style="6" customWidth="1"/>
    <col min="1259" max="1259" width="16" style="6" customWidth="1"/>
    <col min="1260" max="1260" width="12.1640625" style="6" customWidth="1"/>
    <col min="1261" max="1261" width="10.33203125" style="6" customWidth="1"/>
    <col min="1262" max="1262" width="12.1640625" style="6" customWidth="1"/>
    <col min="1263" max="1263" width="12.5" style="6" customWidth="1"/>
    <col min="1264" max="1265" width="14" style="6" customWidth="1"/>
    <col min="1266" max="1266" width="25.33203125" style="6" customWidth="1"/>
    <col min="1267" max="1507" width="9.33203125" style="6"/>
    <col min="1508" max="1508" width="8.1640625" style="6" customWidth="1"/>
    <col min="1509" max="1509" width="22.83203125" style="6" customWidth="1"/>
    <col min="1510" max="1510" width="19" style="6" customWidth="1"/>
    <col min="1511" max="1511" width="15" style="6" customWidth="1"/>
    <col min="1512" max="1512" width="19" style="6" customWidth="1"/>
    <col min="1513" max="1513" width="15.5" style="6" customWidth="1"/>
    <col min="1514" max="1514" width="17" style="6" customWidth="1"/>
    <col min="1515" max="1515" width="16" style="6" customWidth="1"/>
    <col min="1516" max="1516" width="12.1640625" style="6" customWidth="1"/>
    <col min="1517" max="1517" width="10.33203125" style="6" customWidth="1"/>
    <col min="1518" max="1518" width="12.1640625" style="6" customWidth="1"/>
    <col min="1519" max="1519" width="12.5" style="6" customWidth="1"/>
    <col min="1520" max="1521" width="14" style="6" customWidth="1"/>
    <col min="1522" max="1522" width="25.33203125" style="6" customWidth="1"/>
    <col min="1523" max="1763" width="9.33203125" style="6"/>
    <col min="1764" max="1764" width="8.1640625" style="6" customWidth="1"/>
    <col min="1765" max="1765" width="22.83203125" style="6" customWidth="1"/>
    <col min="1766" max="1766" width="19" style="6" customWidth="1"/>
    <col min="1767" max="1767" width="15" style="6" customWidth="1"/>
    <col min="1768" max="1768" width="19" style="6" customWidth="1"/>
    <col min="1769" max="1769" width="15.5" style="6" customWidth="1"/>
    <col min="1770" max="1770" width="17" style="6" customWidth="1"/>
    <col min="1771" max="1771" width="16" style="6" customWidth="1"/>
    <col min="1772" max="1772" width="12.1640625" style="6" customWidth="1"/>
    <col min="1773" max="1773" width="10.33203125" style="6" customWidth="1"/>
    <col min="1774" max="1774" width="12.1640625" style="6" customWidth="1"/>
    <col min="1775" max="1775" width="12.5" style="6" customWidth="1"/>
    <col min="1776" max="1777" width="14" style="6" customWidth="1"/>
    <col min="1778" max="1778" width="25.33203125" style="6" customWidth="1"/>
    <col min="1779" max="2019" width="9.33203125" style="6"/>
    <col min="2020" max="2020" width="8.1640625" style="6" customWidth="1"/>
    <col min="2021" max="2021" width="22.83203125" style="6" customWidth="1"/>
    <col min="2022" max="2022" width="19" style="6" customWidth="1"/>
    <col min="2023" max="2023" width="15" style="6" customWidth="1"/>
    <col min="2024" max="2024" width="19" style="6" customWidth="1"/>
    <col min="2025" max="2025" width="15.5" style="6" customWidth="1"/>
    <col min="2026" max="2026" width="17" style="6" customWidth="1"/>
    <col min="2027" max="2027" width="16" style="6" customWidth="1"/>
    <col min="2028" max="2028" width="12.1640625" style="6" customWidth="1"/>
    <col min="2029" max="2029" width="10.33203125" style="6" customWidth="1"/>
    <col min="2030" max="2030" width="12.1640625" style="6" customWidth="1"/>
    <col min="2031" max="2031" width="12.5" style="6" customWidth="1"/>
    <col min="2032" max="2033" width="14" style="6" customWidth="1"/>
    <col min="2034" max="2034" width="25.33203125" style="6" customWidth="1"/>
    <col min="2035" max="2275" width="9.33203125" style="6"/>
    <col min="2276" max="2276" width="8.1640625" style="6" customWidth="1"/>
    <col min="2277" max="2277" width="22.83203125" style="6" customWidth="1"/>
    <col min="2278" max="2278" width="19" style="6" customWidth="1"/>
    <col min="2279" max="2279" width="15" style="6" customWidth="1"/>
    <col min="2280" max="2280" width="19" style="6" customWidth="1"/>
    <col min="2281" max="2281" width="15.5" style="6" customWidth="1"/>
    <col min="2282" max="2282" width="17" style="6" customWidth="1"/>
    <col min="2283" max="2283" width="16" style="6" customWidth="1"/>
    <col min="2284" max="2284" width="12.1640625" style="6" customWidth="1"/>
    <col min="2285" max="2285" width="10.33203125" style="6" customWidth="1"/>
    <col min="2286" max="2286" width="12.1640625" style="6" customWidth="1"/>
    <col min="2287" max="2287" width="12.5" style="6" customWidth="1"/>
    <col min="2288" max="2289" width="14" style="6" customWidth="1"/>
    <col min="2290" max="2290" width="25.33203125" style="6" customWidth="1"/>
    <col min="2291" max="2531" width="9.33203125" style="6"/>
    <col min="2532" max="2532" width="8.1640625" style="6" customWidth="1"/>
    <col min="2533" max="2533" width="22.83203125" style="6" customWidth="1"/>
    <col min="2534" max="2534" width="19" style="6" customWidth="1"/>
    <col min="2535" max="2535" width="15" style="6" customWidth="1"/>
    <col min="2536" max="2536" width="19" style="6" customWidth="1"/>
    <col min="2537" max="2537" width="15.5" style="6" customWidth="1"/>
    <col min="2538" max="2538" width="17" style="6" customWidth="1"/>
    <col min="2539" max="2539" width="16" style="6" customWidth="1"/>
    <col min="2540" max="2540" width="12.1640625" style="6" customWidth="1"/>
    <col min="2541" max="2541" width="10.33203125" style="6" customWidth="1"/>
    <col min="2542" max="2542" width="12.1640625" style="6" customWidth="1"/>
    <col min="2543" max="2543" width="12.5" style="6" customWidth="1"/>
    <col min="2544" max="2545" width="14" style="6" customWidth="1"/>
    <col min="2546" max="2546" width="25.33203125" style="6" customWidth="1"/>
    <col min="2547" max="2787" width="9.33203125" style="6"/>
    <col min="2788" max="2788" width="8.1640625" style="6" customWidth="1"/>
    <col min="2789" max="2789" width="22.83203125" style="6" customWidth="1"/>
    <col min="2790" max="2790" width="19" style="6" customWidth="1"/>
    <col min="2791" max="2791" width="15" style="6" customWidth="1"/>
    <col min="2792" max="2792" width="19" style="6" customWidth="1"/>
    <col min="2793" max="2793" width="15.5" style="6" customWidth="1"/>
    <col min="2794" max="2794" width="17" style="6" customWidth="1"/>
    <col min="2795" max="2795" width="16" style="6" customWidth="1"/>
    <col min="2796" max="2796" width="12.1640625" style="6" customWidth="1"/>
    <col min="2797" max="2797" width="10.33203125" style="6" customWidth="1"/>
    <col min="2798" max="2798" width="12.1640625" style="6" customWidth="1"/>
    <col min="2799" max="2799" width="12.5" style="6" customWidth="1"/>
    <col min="2800" max="2801" width="14" style="6" customWidth="1"/>
    <col min="2802" max="2802" width="25.33203125" style="6" customWidth="1"/>
    <col min="2803" max="3043" width="9.33203125" style="6"/>
    <col min="3044" max="3044" width="8.1640625" style="6" customWidth="1"/>
    <col min="3045" max="3045" width="22.83203125" style="6" customWidth="1"/>
    <col min="3046" max="3046" width="19" style="6" customWidth="1"/>
    <col min="3047" max="3047" width="15" style="6" customWidth="1"/>
    <col min="3048" max="3048" width="19" style="6" customWidth="1"/>
    <col min="3049" max="3049" width="15.5" style="6" customWidth="1"/>
    <col min="3050" max="3050" width="17" style="6" customWidth="1"/>
    <col min="3051" max="3051" width="16" style="6" customWidth="1"/>
    <col min="3052" max="3052" width="12.1640625" style="6" customWidth="1"/>
    <col min="3053" max="3053" width="10.33203125" style="6" customWidth="1"/>
    <col min="3054" max="3054" width="12.1640625" style="6" customWidth="1"/>
    <col min="3055" max="3055" width="12.5" style="6" customWidth="1"/>
    <col min="3056" max="3057" width="14" style="6" customWidth="1"/>
    <col min="3058" max="3058" width="25.33203125" style="6" customWidth="1"/>
    <col min="3059" max="3299" width="9.33203125" style="6"/>
    <col min="3300" max="3300" width="8.1640625" style="6" customWidth="1"/>
    <col min="3301" max="3301" width="22.83203125" style="6" customWidth="1"/>
    <col min="3302" max="3302" width="19" style="6" customWidth="1"/>
    <col min="3303" max="3303" width="15" style="6" customWidth="1"/>
    <col min="3304" max="3304" width="19" style="6" customWidth="1"/>
    <col min="3305" max="3305" width="15.5" style="6" customWidth="1"/>
    <col min="3306" max="3306" width="17" style="6" customWidth="1"/>
    <col min="3307" max="3307" width="16" style="6" customWidth="1"/>
    <col min="3308" max="3308" width="12.1640625" style="6" customWidth="1"/>
    <col min="3309" max="3309" width="10.33203125" style="6" customWidth="1"/>
    <col min="3310" max="3310" width="12.1640625" style="6" customWidth="1"/>
    <col min="3311" max="3311" width="12.5" style="6" customWidth="1"/>
    <col min="3312" max="3313" width="14" style="6" customWidth="1"/>
    <col min="3314" max="3314" width="25.33203125" style="6" customWidth="1"/>
    <col min="3315" max="3555" width="9.33203125" style="6"/>
    <col min="3556" max="3556" width="8.1640625" style="6" customWidth="1"/>
    <col min="3557" max="3557" width="22.83203125" style="6" customWidth="1"/>
    <col min="3558" max="3558" width="19" style="6" customWidth="1"/>
    <col min="3559" max="3559" width="15" style="6" customWidth="1"/>
    <col min="3560" max="3560" width="19" style="6" customWidth="1"/>
    <col min="3561" max="3561" width="15.5" style="6" customWidth="1"/>
    <col min="3562" max="3562" width="17" style="6" customWidth="1"/>
    <col min="3563" max="3563" width="16" style="6" customWidth="1"/>
    <col min="3564" max="3564" width="12.1640625" style="6" customWidth="1"/>
    <col min="3565" max="3565" width="10.33203125" style="6" customWidth="1"/>
    <col min="3566" max="3566" width="12.1640625" style="6" customWidth="1"/>
    <col min="3567" max="3567" width="12.5" style="6" customWidth="1"/>
    <col min="3568" max="3569" width="14" style="6" customWidth="1"/>
    <col min="3570" max="3570" width="25.33203125" style="6" customWidth="1"/>
    <col min="3571" max="3811" width="9.33203125" style="6"/>
    <col min="3812" max="3812" width="8.1640625" style="6" customWidth="1"/>
    <col min="3813" max="3813" width="22.83203125" style="6" customWidth="1"/>
    <col min="3814" max="3814" width="19" style="6" customWidth="1"/>
    <col min="3815" max="3815" width="15" style="6" customWidth="1"/>
    <col min="3816" max="3816" width="19" style="6" customWidth="1"/>
    <col min="3817" max="3817" width="15.5" style="6" customWidth="1"/>
    <col min="3818" max="3818" width="17" style="6" customWidth="1"/>
    <col min="3819" max="3819" width="16" style="6" customWidth="1"/>
    <col min="3820" max="3820" width="12.1640625" style="6" customWidth="1"/>
    <col min="3821" max="3821" width="10.33203125" style="6" customWidth="1"/>
    <col min="3822" max="3822" width="12.1640625" style="6" customWidth="1"/>
    <col min="3823" max="3823" width="12.5" style="6" customWidth="1"/>
    <col min="3824" max="3825" width="14" style="6" customWidth="1"/>
    <col min="3826" max="3826" width="25.33203125" style="6" customWidth="1"/>
    <col min="3827" max="4067" width="9.33203125" style="6"/>
    <col min="4068" max="4068" width="8.1640625" style="6" customWidth="1"/>
    <col min="4069" max="4069" width="22.83203125" style="6" customWidth="1"/>
    <col min="4070" max="4070" width="19" style="6" customWidth="1"/>
    <col min="4071" max="4071" width="15" style="6" customWidth="1"/>
    <col min="4072" max="4072" width="19" style="6" customWidth="1"/>
    <col min="4073" max="4073" width="15.5" style="6" customWidth="1"/>
    <col min="4074" max="4074" width="17" style="6" customWidth="1"/>
    <col min="4075" max="4075" width="16" style="6" customWidth="1"/>
    <col min="4076" max="4076" width="12.1640625" style="6" customWidth="1"/>
    <col min="4077" max="4077" width="10.33203125" style="6" customWidth="1"/>
    <col min="4078" max="4078" width="12.1640625" style="6" customWidth="1"/>
    <col min="4079" max="4079" width="12.5" style="6" customWidth="1"/>
    <col min="4080" max="4081" width="14" style="6" customWidth="1"/>
    <col min="4082" max="4082" width="25.33203125" style="6" customWidth="1"/>
    <col min="4083" max="4323" width="9.33203125" style="6"/>
    <col min="4324" max="4324" width="8.1640625" style="6" customWidth="1"/>
    <col min="4325" max="4325" width="22.83203125" style="6" customWidth="1"/>
    <col min="4326" max="4326" width="19" style="6" customWidth="1"/>
    <col min="4327" max="4327" width="15" style="6" customWidth="1"/>
    <col min="4328" max="4328" width="19" style="6" customWidth="1"/>
    <col min="4329" max="4329" width="15.5" style="6" customWidth="1"/>
    <col min="4330" max="4330" width="17" style="6" customWidth="1"/>
    <col min="4331" max="4331" width="16" style="6" customWidth="1"/>
    <col min="4332" max="4332" width="12.1640625" style="6" customWidth="1"/>
    <col min="4333" max="4333" width="10.33203125" style="6" customWidth="1"/>
    <col min="4334" max="4334" width="12.1640625" style="6" customWidth="1"/>
    <col min="4335" max="4335" width="12.5" style="6" customWidth="1"/>
    <col min="4336" max="4337" width="14" style="6" customWidth="1"/>
    <col min="4338" max="4338" width="25.33203125" style="6" customWidth="1"/>
    <col min="4339" max="4579" width="9.33203125" style="6"/>
    <col min="4580" max="4580" width="8.1640625" style="6" customWidth="1"/>
    <col min="4581" max="4581" width="22.83203125" style="6" customWidth="1"/>
    <col min="4582" max="4582" width="19" style="6" customWidth="1"/>
    <col min="4583" max="4583" width="15" style="6" customWidth="1"/>
    <col min="4584" max="4584" width="19" style="6" customWidth="1"/>
    <col min="4585" max="4585" width="15.5" style="6" customWidth="1"/>
    <col min="4586" max="4586" width="17" style="6" customWidth="1"/>
    <col min="4587" max="4587" width="16" style="6" customWidth="1"/>
    <col min="4588" max="4588" width="12.1640625" style="6" customWidth="1"/>
    <col min="4589" max="4589" width="10.33203125" style="6" customWidth="1"/>
    <col min="4590" max="4590" width="12.1640625" style="6" customWidth="1"/>
    <col min="4591" max="4591" width="12.5" style="6" customWidth="1"/>
    <col min="4592" max="4593" width="14" style="6" customWidth="1"/>
    <col min="4594" max="4594" width="25.33203125" style="6" customWidth="1"/>
    <col min="4595" max="4835" width="9.33203125" style="6"/>
    <col min="4836" max="4836" width="8.1640625" style="6" customWidth="1"/>
    <col min="4837" max="4837" width="22.83203125" style="6" customWidth="1"/>
    <col min="4838" max="4838" width="19" style="6" customWidth="1"/>
    <col min="4839" max="4839" width="15" style="6" customWidth="1"/>
    <col min="4840" max="4840" width="19" style="6" customWidth="1"/>
    <col min="4841" max="4841" width="15.5" style="6" customWidth="1"/>
    <col min="4842" max="4842" width="17" style="6" customWidth="1"/>
    <col min="4843" max="4843" width="16" style="6" customWidth="1"/>
    <col min="4844" max="4844" width="12.1640625" style="6" customWidth="1"/>
    <col min="4845" max="4845" width="10.33203125" style="6" customWidth="1"/>
    <col min="4846" max="4846" width="12.1640625" style="6" customWidth="1"/>
    <col min="4847" max="4847" width="12.5" style="6" customWidth="1"/>
    <col min="4848" max="4849" width="14" style="6" customWidth="1"/>
    <col min="4850" max="4850" width="25.33203125" style="6" customWidth="1"/>
    <col min="4851" max="5091" width="9.33203125" style="6"/>
    <col min="5092" max="5092" width="8.1640625" style="6" customWidth="1"/>
    <col min="5093" max="5093" width="22.83203125" style="6" customWidth="1"/>
    <col min="5094" max="5094" width="19" style="6" customWidth="1"/>
    <col min="5095" max="5095" width="15" style="6" customWidth="1"/>
    <col min="5096" max="5096" width="19" style="6" customWidth="1"/>
    <col min="5097" max="5097" width="15.5" style="6" customWidth="1"/>
    <col min="5098" max="5098" width="17" style="6" customWidth="1"/>
    <col min="5099" max="5099" width="16" style="6" customWidth="1"/>
    <col min="5100" max="5100" width="12.1640625" style="6" customWidth="1"/>
    <col min="5101" max="5101" width="10.33203125" style="6" customWidth="1"/>
    <col min="5102" max="5102" width="12.1640625" style="6" customWidth="1"/>
    <col min="5103" max="5103" width="12.5" style="6" customWidth="1"/>
    <col min="5104" max="5105" width="14" style="6" customWidth="1"/>
    <col min="5106" max="5106" width="25.33203125" style="6" customWidth="1"/>
    <col min="5107" max="5347" width="9.33203125" style="6"/>
    <col min="5348" max="5348" width="8.1640625" style="6" customWidth="1"/>
    <col min="5349" max="5349" width="22.83203125" style="6" customWidth="1"/>
    <col min="5350" max="5350" width="19" style="6" customWidth="1"/>
    <col min="5351" max="5351" width="15" style="6" customWidth="1"/>
    <col min="5352" max="5352" width="19" style="6" customWidth="1"/>
    <col min="5353" max="5353" width="15.5" style="6" customWidth="1"/>
    <col min="5354" max="5354" width="17" style="6" customWidth="1"/>
    <col min="5355" max="5355" width="16" style="6" customWidth="1"/>
    <col min="5356" max="5356" width="12.1640625" style="6" customWidth="1"/>
    <col min="5357" max="5357" width="10.33203125" style="6" customWidth="1"/>
    <col min="5358" max="5358" width="12.1640625" style="6" customWidth="1"/>
    <col min="5359" max="5359" width="12.5" style="6" customWidth="1"/>
    <col min="5360" max="5361" width="14" style="6" customWidth="1"/>
    <col min="5362" max="5362" width="25.33203125" style="6" customWidth="1"/>
    <col min="5363" max="5603" width="9.33203125" style="6"/>
    <col min="5604" max="5604" width="8.1640625" style="6" customWidth="1"/>
    <col min="5605" max="5605" width="22.83203125" style="6" customWidth="1"/>
    <col min="5606" max="5606" width="19" style="6" customWidth="1"/>
    <col min="5607" max="5607" width="15" style="6" customWidth="1"/>
    <col min="5608" max="5608" width="19" style="6" customWidth="1"/>
    <col min="5609" max="5609" width="15.5" style="6" customWidth="1"/>
    <col min="5610" max="5610" width="17" style="6" customWidth="1"/>
    <col min="5611" max="5611" width="16" style="6" customWidth="1"/>
    <col min="5612" max="5612" width="12.1640625" style="6" customWidth="1"/>
    <col min="5613" max="5613" width="10.33203125" style="6" customWidth="1"/>
    <col min="5614" max="5614" width="12.1640625" style="6" customWidth="1"/>
    <col min="5615" max="5615" width="12.5" style="6" customWidth="1"/>
    <col min="5616" max="5617" width="14" style="6" customWidth="1"/>
    <col min="5618" max="5618" width="25.33203125" style="6" customWidth="1"/>
    <col min="5619" max="5859" width="9.33203125" style="6"/>
    <col min="5860" max="5860" width="8.1640625" style="6" customWidth="1"/>
    <col min="5861" max="5861" width="22.83203125" style="6" customWidth="1"/>
    <col min="5862" max="5862" width="19" style="6" customWidth="1"/>
    <col min="5863" max="5863" width="15" style="6" customWidth="1"/>
    <col min="5864" max="5864" width="19" style="6" customWidth="1"/>
    <col min="5865" max="5865" width="15.5" style="6" customWidth="1"/>
    <col min="5866" max="5866" width="17" style="6" customWidth="1"/>
    <col min="5867" max="5867" width="16" style="6" customWidth="1"/>
    <col min="5868" max="5868" width="12.1640625" style="6" customWidth="1"/>
    <col min="5869" max="5869" width="10.33203125" style="6" customWidth="1"/>
    <col min="5870" max="5870" width="12.1640625" style="6" customWidth="1"/>
    <col min="5871" max="5871" width="12.5" style="6" customWidth="1"/>
    <col min="5872" max="5873" width="14" style="6" customWidth="1"/>
    <col min="5874" max="5874" width="25.33203125" style="6" customWidth="1"/>
    <col min="5875" max="6115" width="9.33203125" style="6"/>
    <col min="6116" max="6116" width="8.1640625" style="6" customWidth="1"/>
    <col min="6117" max="6117" width="22.83203125" style="6" customWidth="1"/>
    <col min="6118" max="6118" width="19" style="6" customWidth="1"/>
    <col min="6119" max="6119" width="15" style="6" customWidth="1"/>
    <col min="6120" max="6120" width="19" style="6" customWidth="1"/>
    <col min="6121" max="6121" width="15.5" style="6" customWidth="1"/>
    <col min="6122" max="6122" width="17" style="6" customWidth="1"/>
    <col min="6123" max="6123" width="16" style="6" customWidth="1"/>
    <col min="6124" max="6124" width="12.1640625" style="6" customWidth="1"/>
    <col min="6125" max="6125" width="10.33203125" style="6" customWidth="1"/>
    <col min="6126" max="6126" width="12.1640625" style="6" customWidth="1"/>
    <col min="6127" max="6127" width="12.5" style="6" customWidth="1"/>
    <col min="6128" max="6129" width="14" style="6" customWidth="1"/>
    <col min="6130" max="6130" width="25.33203125" style="6" customWidth="1"/>
    <col min="6131" max="6371" width="9.33203125" style="6"/>
    <col min="6372" max="6372" width="8.1640625" style="6" customWidth="1"/>
    <col min="6373" max="6373" width="22.83203125" style="6" customWidth="1"/>
    <col min="6374" max="6374" width="19" style="6" customWidth="1"/>
    <col min="6375" max="6375" width="15" style="6" customWidth="1"/>
    <col min="6376" max="6376" width="19" style="6" customWidth="1"/>
    <col min="6377" max="6377" width="15.5" style="6" customWidth="1"/>
    <col min="6378" max="6378" width="17" style="6" customWidth="1"/>
    <col min="6379" max="6379" width="16" style="6" customWidth="1"/>
    <col min="6380" max="6380" width="12.1640625" style="6" customWidth="1"/>
    <col min="6381" max="6381" width="10.33203125" style="6" customWidth="1"/>
    <col min="6382" max="6382" width="12.1640625" style="6" customWidth="1"/>
    <col min="6383" max="6383" width="12.5" style="6" customWidth="1"/>
    <col min="6384" max="6385" width="14" style="6" customWidth="1"/>
    <col min="6386" max="6386" width="25.33203125" style="6" customWidth="1"/>
    <col min="6387" max="6627" width="9.33203125" style="6"/>
    <col min="6628" max="6628" width="8.1640625" style="6" customWidth="1"/>
    <col min="6629" max="6629" width="22.83203125" style="6" customWidth="1"/>
    <col min="6630" max="6630" width="19" style="6" customWidth="1"/>
    <col min="6631" max="6631" width="15" style="6" customWidth="1"/>
    <col min="6632" max="6632" width="19" style="6" customWidth="1"/>
    <col min="6633" max="6633" width="15.5" style="6" customWidth="1"/>
    <col min="6634" max="6634" width="17" style="6" customWidth="1"/>
    <col min="6635" max="6635" width="16" style="6" customWidth="1"/>
    <col min="6636" max="6636" width="12.1640625" style="6" customWidth="1"/>
    <col min="6637" max="6637" width="10.33203125" style="6" customWidth="1"/>
    <col min="6638" max="6638" width="12.1640625" style="6" customWidth="1"/>
    <col min="6639" max="6639" width="12.5" style="6" customWidth="1"/>
    <col min="6640" max="6641" width="14" style="6" customWidth="1"/>
    <col min="6642" max="6642" width="25.33203125" style="6" customWidth="1"/>
    <col min="6643" max="6883" width="9.33203125" style="6"/>
    <col min="6884" max="6884" width="8.1640625" style="6" customWidth="1"/>
    <col min="6885" max="6885" width="22.83203125" style="6" customWidth="1"/>
    <col min="6886" max="6886" width="19" style="6" customWidth="1"/>
    <col min="6887" max="6887" width="15" style="6" customWidth="1"/>
    <col min="6888" max="6888" width="19" style="6" customWidth="1"/>
    <col min="6889" max="6889" width="15.5" style="6" customWidth="1"/>
    <col min="6890" max="6890" width="17" style="6" customWidth="1"/>
    <col min="6891" max="6891" width="16" style="6" customWidth="1"/>
    <col min="6892" max="6892" width="12.1640625" style="6" customWidth="1"/>
    <col min="6893" max="6893" width="10.33203125" style="6" customWidth="1"/>
    <col min="6894" max="6894" width="12.1640625" style="6" customWidth="1"/>
    <col min="6895" max="6895" width="12.5" style="6" customWidth="1"/>
    <col min="6896" max="6897" width="14" style="6" customWidth="1"/>
    <col min="6898" max="6898" width="25.33203125" style="6" customWidth="1"/>
    <col min="6899" max="7139" width="9.33203125" style="6"/>
    <col min="7140" max="7140" width="8.1640625" style="6" customWidth="1"/>
    <col min="7141" max="7141" width="22.83203125" style="6" customWidth="1"/>
    <col min="7142" max="7142" width="19" style="6" customWidth="1"/>
    <col min="7143" max="7143" width="15" style="6" customWidth="1"/>
    <col min="7144" max="7144" width="19" style="6" customWidth="1"/>
    <col min="7145" max="7145" width="15.5" style="6" customWidth="1"/>
    <col min="7146" max="7146" width="17" style="6" customWidth="1"/>
    <col min="7147" max="7147" width="16" style="6" customWidth="1"/>
    <col min="7148" max="7148" width="12.1640625" style="6" customWidth="1"/>
    <col min="7149" max="7149" width="10.33203125" style="6" customWidth="1"/>
    <col min="7150" max="7150" width="12.1640625" style="6" customWidth="1"/>
    <col min="7151" max="7151" width="12.5" style="6" customWidth="1"/>
    <col min="7152" max="7153" width="14" style="6" customWidth="1"/>
    <col min="7154" max="7154" width="25.33203125" style="6" customWidth="1"/>
    <col min="7155" max="7395" width="9.33203125" style="6"/>
    <col min="7396" max="7396" width="8.1640625" style="6" customWidth="1"/>
    <col min="7397" max="7397" width="22.83203125" style="6" customWidth="1"/>
    <col min="7398" max="7398" width="19" style="6" customWidth="1"/>
    <col min="7399" max="7399" width="15" style="6" customWidth="1"/>
    <col min="7400" max="7400" width="19" style="6" customWidth="1"/>
    <col min="7401" max="7401" width="15.5" style="6" customWidth="1"/>
    <col min="7402" max="7402" width="17" style="6" customWidth="1"/>
    <col min="7403" max="7403" width="16" style="6" customWidth="1"/>
    <col min="7404" max="7404" width="12.1640625" style="6" customWidth="1"/>
    <col min="7405" max="7405" width="10.33203125" style="6" customWidth="1"/>
    <col min="7406" max="7406" width="12.1640625" style="6" customWidth="1"/>
    <col min="7407" max="7407" width="12.5" style="6" customWidth="1"/>
    <col min="7408" max="7409" width="14" style="6" customWidth="1"/>
    <col min="7410" max="7410" width="25.33203125" style="6" customWidth="1"/>
    <col min="7411" max="7651" width="9.33203125" style="6"/>
    <col min="7652" max="7652" width="8.1640625" style="6" customWidth="1"/>
    <col min="7653" max="7653" width="22.83203125" style="6" customWidth="1"/>
    <col min="7654" max="7654" width="19" style="6" customWidth="1"/>
    <col min="7655" max="7655" width="15" style="6" customWidth="1"/>
    <col min="7656" max="7656" width="19" style="6" customWidth="1"/>
    <col min="7657" max="7657" width="15.5" style="6" customWidth="1"/>
    <col min="7658" max="7658" width="17" style="6" customWidth="1"/>
    <col min="7659" max="7659" width="16" style="6" customWidth="1"/>
    <col min="7660" max="7660" width="12.1640625" style="6" customWidth="1"/>
    <col min="7661" max="7661" width="10.33203125" style="6" customWidth="1"/>
    <col min="7662" max="7662" width="12.1640625" style="6" customWidth="1"/>
    <col min="7663" max="7663" width="12.5" style="6" customWidth="1"/>
    <col min="7664" max="7665" width="14" style="6" customWidth="1"/>
    <col min="7666" max="7666" width="25.33203125" style="6" customWidth="1"/>
    <col min="7667" max="7907" width="9.33203125" style="6"/>
    <col min="7908" max="7908" width="8.1640625" style="6" customWidth="1"/>
    <col min="7909" max="7909" width="22.83203125" style="6" customWidth="1"/>
    <col min="7910" max="7910" width="19" style="6" customWidth="1"/>
    <col min="7911" max="7911" width="15" style="6" customWidth="1"/>
    <col min="7912" max="7912" width="19" style="6" customWidth="1"/>
    <col min="7913" max="7913" width="15.5" style="6" customWidth="1"/>
    <col min="7914" max="7914" width="17" style="6" customWidth="1"/>
    <col min="7915" max="7915" width="16" style="6" customWidth="1"/>
    <col min="7916" max="7916" width="12.1640625" style="6" customWidth="1"/>
    <col min="7917" max="7917" width="10.33203125" style="6" customWidth="1"/>
    <col min="7918" max="7918" width="12.1640625" style="6" customWidth="1"/>
    <col min="7919" max="7919" width="12.5" style="6" customWidth="1"/>
    <col min="7920" max="7921" width="14" style="6" customWidth="1"/>
    <col min="7922" max="7922" width="25.33203125" style="6" customWidth="1"/>
    <col min="7923" max="8163" width="9.33203125" style="6"/>
    <col min="8164" max="8164" width="8.1640625" style="6" customWidth="1"/>
    <col min="8165" max="8165" width="22.83203125" style="6" customWidth="1"/>
    <col min="8166" max="8166" width="19" style="6" customWidth="1"/>
    <col min="8167" max="8167" width="15" style="6" customWidth="1"/>
    <col min="8168" max="8168" width="19" style="6" customWidth="1"/>
    <col min="8169" max="8169" width="15.5" style="6" customWidth="1"/>
    <col min="8170" max="8170" width="17" style="6" customWidth="1"/>
    <col min="8171" max="8171" width="16" style="6" customWidth="1"/>
    <col min="8172" max="8172" width="12.1640625" style="6" customWidth="1"/>
    <col min="8173" max="8173" width="10.33203125" style="6" customWidth="1"/>
    <col min="8174" max="8174" width="12.1640625" style="6" customWidth="1"/>
    <col min="8175" max="8175" width="12.5" style="6" customWidth="1"/>
    <col min="8176" max="8177" width="14" style="6" customWidth="1"/>
    <col min="8178" max="8178" width="25.33203125" style="6" customWidth="1"/>
    <col min="8179" max="8419" width="9.33203125" style="6"/>
    <col min="8420" max="8420" width="8.1640625" style="6" customWidth="1"/>
    <col min="8421" max="8421" width="22.83203125" style="6" customWidth="1"/>
    <col min="8422" max="8422" width="19" style="6" customWidth="1"/>
    <col min="8423" max="8423" width="15" style="6" customWidth="1"/>
    <col min="8424" max="8424" width="19" style="6" customWidth="1"/>
    <col min="8425" max="8425" width="15.5" style="6" customWidth="1"/>
    <col min="8426" max="8426" width="17" style="6" customWidth="1"/>
    <col min="8427" max="8427" width="16" style="6" customWidth="1"/>
    <col min="8428" max="8428" width="12.1640625" style="6" customWidth="1"/>
    <col min="8429" max="8429" width="10.33203125" style="6" customWidth="1"/>
    <col min="8430" max="8430" width="12.1640625" style="6" customWidth="1"/>
    <col min="8431" max="8431" width="12.5" style="6" customWidth="1"/>
    <col min="8432" max="8433" width="14" style="6" customWidth="1"/>
    <col min="8434" max="8434" width="25.33203125" style="6" customWidth="1"/>
    <col min="8435" max="8675" width="9.33203125" style="6"/>
    <col min="8676" max="8676" width="8.1640625" style="6" customWidth="1"/>
    <col min="8677" max="8677" width="22.83203125" style="6" customWidth="1"/>
    <col min="8678" max="8678" width="19" style="6" customWidth="1"/>
    <col min="8679" max="8679" width="15" style="6" customWidth="1"/>
    <col min="8680" max="8680" width="19" style="6" customWidth="1"/>
    <col min="8681" max="8681" width="15.5" style="6" customWidth="1"/>
    <col min="8682" max="8682" width="17" style="6" customWidth="1"/>
    <col min="8683" max="8683" width="16" style="6" customWidth="1"/>
    <col min="8684" max="8684" width="12.1640625" style="6" customWidth="1"/>
    <col min="8685" max="8685" width="10.33203125" style="6" customWidth="1"/>
    <col min="8686" max="8686" width="12.1640625" style="6" customWidth="1"/>
    <col min="8687" max="8687" width="12.5" style="6" customWidth="1"/>
    <col min="8688" max="8689" width="14" style="6" customWidth="1"/>
    <col min="8690" max="8690" width="25.33203125" style="6" customWidth="1"/>
    <col min="8691" max="8931" width="9.33203125" style="6"/>
    <col min="8932" max="8932" width="8.1640625" style="6" customWidth="1"/>
    <col min="8933" max="8933" width="22.83203125" style="6" customWidth="1"/>
    <col min="8934" max="8934" width="19" style="6" customWidth="1"/>
    <col min="8935" max="8935" width="15" style="6" customWidth="1"/>
    <col min="8936" max="8936" width="19" style="6" customWidth="1"/>
    <col min="8937" max="8937" width="15.5" style="6" customWidth="1"/>
    <col min="8938" max="8938" width="17" style="6" customWidth="1"/>
    <col min="8939" max="8939" width="16" style="6" customWidth="1"/>
    <col min="8940" max="8940" width="12.1640625" style="6" customWidth="1"/>
    <col min="8941" max="8941" width="10.33203125" style="6" customWidth="1"/>
    <col min="8942" max="8942" width="12.1640625" style="6" customWidth="1"/>
    <col min="8943" max="8943" width="12.5" style="6" customWidth="1"/>
    <col min="8944" max="8945" width="14" style="6" customWidth="1"/>
    <col min="8946" max="8946" width="25.33203125" style="6" customWidth="1"/>
    <col min="8947" max="9187" width="9.33203125" style="6"/>
    <col min="9188" max="9188" width="8.1640625" style="6" customWidth="1"/>
    <col min="9189" max="9189" width="22.83203125" style="6" customWidth="1"/>
    <col min="9190" max="9190" width="19" style="6" customWidth="1"/>
    <col min="9191" max="9191" width="15" style="6" customWidth="1"/>
    <col min="9192" max="9192" width="19" style="6" customWidth="1"/>
    <col min="9193" max="9193" width="15.5" style="6" customWidth="1"/>
    <col min="9194" max="9194" width="17" style="6" customWidth="1"/>
    <col min="9195" max="9195" width="16" style="6" customWidth="1"/>
    <col min="9196" max="9196" width="12.1640625" style="6" customWidth="1"/>
    <col min="9197" max="9197" width="10.33203125" style="6" customWidth="1"/>
    <col min="9198" max="9198" width="12.1640625" style="6" customWidth="1"/>
    <col min="9199" max="9199" width="12.5" style="6" customWidth="1"/>
    <col min="9200" max="9201" width="14" style="6" customWidth="1"/>
    <col min="9202" max="9202" width="25.33203125" style="6" customWidth="1"/>
    <col min="9203" max="9443" width="9.33203125" style="6"/>
    <col min="9444" max="9444" width="8.1640625" style="6" customWidth="1"/>
    <col min="9445" max="9445" width="22.83203125" style="6" customWidth="1"/>
    <col min="9446" max="9446" width="19" style="6" customWidth="1"/>
    <col min="9447" max="9447" width="15" style="6" customWidth="1"/>
    <col min="9448" max="9448" width="19" style="6" customWidth="1"/>
    <col min="9449" max="9449" width="15.5" style="6" customWidth="1"/>
    <col min="9450" max="9450" width="17" style="6" customWidth="1"/>
    <col min="9451" max="9451" width="16" style="6" customWidth="1"/>
    <col min="9452" max="9452" width="12.1640625" style="6" customWidth="1"/>
    <col min="9453" max="9453" width="10.33203125" style="6" customWidth="1"/>
    <col min="9454" max="9454" width="12.1640625" style="6" customWidth="1"/>
    <col min="9455" max="9455" width="12.5" style="6" customWidth="1"/>
    <col min="9456" max="9457" width="14" style="6" customWidth="1"/>
    <col min="9458" max="9458" width="25.33203125" style="6" customWidth="1"/>
    <col min="9459" max="9699" width="9.33203125" style="6"/>
    <col min="9700" max="9700" width="8.1640625" style="6" customWidth="1"/>
    <col min="9701" max="9701" width="22.83203125" style="6" customWidth="1"/>
    <col min="9702" max="9702" width="19" style="6" customWidth="1"/>
    <col min="9703" max="9703" width="15" style="6" customWidth="1"/>
    <col min="9704" max="9704" width="19" style="6" customWidth="1"/>
    <col min="9705" max="9705" width="15.5" style="6" customWidth="1"/>
    <col min="9706" max="9706" width="17" style="6" customWidth="1"/>
    <col min="9707" max="9707" width="16" style="6" customWidth="1"/>
    <col min="9708" max="9708" width="12.1640625" style="6" customWidth="1"/>
    <col min="9709" max="9709" width="10.33203125" style="6" customWidth="1"/>
    <col min="9710" max="9710" width="12.1640625" style="6" customWidth="1"/>
    <col min="9711" max="9711" width="12.5" style="6" customWidth="1"/>
    <col min="9712" max="9713" width="14" style="6" customWidth="1"/>
    <col min="9714" max="9714" width="25.33203125" style="6" customWidth="1"/>
    <col min="9715" max="9955" width="9.33203125" style="6"/>
    <col min="9956" max="9956" width="8.1640625" style="6" customWidth="1"/>
    <col min="9957" max="9957" width="22.83203125" style="6" customWidth="1"/>
    <col min="9958" max="9958" width="19" style="6" customWidth="1"/>
    <col min="9959" max="9959" width="15" style="6" customWidth="1"/>
    <col min="9960" max="9960" width="19" style="6" customWidth="1"/>
    <col min="9961" max="9961" width="15.5" style="6" customWidth="1"/>
    <col min="9962" max="9962" width="17" style="6" customWidth="1"/>
    <col min="9963" max="9963" width="16" style="6" customWidth="1"/>
    <col min="9964" max="9964" width="12.1640625" style="6" customWidth="1"/>
    <col min="9965" max="9965" width="10.33203125" style="6" customWidth="1"/>
    <col min="9966" max="9966" width="12.1640625" style="6" customWidth="1"/>
    <col min="9967" max="9967" width="12.5" style="6" customWidth="1"/>
    <col min="9968" max="9969" width="14" style="6" customWidth="1"/>
    <col min="9970" max="9970" width="25.33203125" style="6" customWidth="1"/>
    <col min="9971" max="10211" width="9.33203125" style="6"/>
    <col min="10212" max="10212" width="8.1640625" style="6" customWidth="1"/>
    <col min="10213" max="10213" width="22.83203125" style="6" customWidth="1"/>
    <col min="10214" max="10214" width="19" style="6" customWidth="1"/>
    <col min="10215" max="10215" width="15" style="6" customWidth="1"/>
    <col min="10216" max="10216" width="19" style="6" customWidth="1"/>
    <col min="10217" max="10217" width="15.5" style="6" customWidth="1"/>
    <col min="10218" max="10218" width="17" style="6" customWidth="1"/>
    <col min="10219" max="10219" width="16" style="6" customWidth="1"/>
    <col min="10220" max="10220" width="12.1640625" style="6" customWidth="1"/>
    <col min="10221" max="10221" width="10.33203125" style="6" customWidth="1"/>
    <col min="10222" max="10222" width="12.1640625" style="6" customWidth="1"/>
    <col min="10223" max="10223" width="12.5" style="6" customWidth="1"/>
    <col min="10224" max="10225" width="14" style="6" customWidth="1"/>
    <col min="10226" max="10226" width="25.33203125" style="6" customWidth="1"/>
    <col min="10227" max="10467" width="9.33203125" style="6"/>
    <col min="10468" max="10468" width="8.1640625" style="6" customWidth="1"/>
    <col min="10469" max="10469" width="22.83203125" style="6" customWidth="1"/>
    <col min="10470" max="10470" width="19" style="6" customWidth="1"/>
    <col min="10471" max="10471" width="15" style="6" customWidth="1"/>
    <col min="10472" max="10472" width="19" style="6" customWidth="1"/>
    <col min="10473" max="10473" width="15.5" style="6" customWidth="1"/>
    <col min="10474" max="10474" width="17" style="6" customWidth="1"/>
    <col min="10475" max="10475" width="16" style="6" customWidth="1"/>
    <col min="10476" max="10476" width="12.1640625" style="6" customWidth="1"/>
    <col min="10477" max="10477" width="10.33203125" style="6" customWidth="1"/>
    <col min="10478" max="10478" width="12.1640625" style="6" customWidth="1"/>
    <col min="10479" max="10479" width="12.5" style="6" customWidth="1"/>
    <col min="10480" max="10481" width="14" style="6" customWidth="1"/>
    <col min="10482" max="10482" width="25.33203125" style="6" customWidth="1"/>
    <col min="10483" max="10723" width="9.33203125" style="6"/>
    <col min="10724" max="10724" width="8.1640625" style="6" customWidth="1"/>
    <col min="10725" max="10725" width="22.83203125" style="6" customWidth="1"/>
    <col min="10726" max="10726" width="19" style="6" customWidth="1"/>
    <col min="10727" max="10727" width="15" style="6" customWidth="1"/>
    <col min="10728" max="10728" width="19" style="6" customWidth="1"/>
    <col min="10729" max="10729" width="15.5" style="6" customWidth="1"/>
    <col min="10730" max="10730" width="17" style="6" customWidth="1"/>
    <col min="10731" max="10731" width="16" style="6" customWidth="1"/>
    <col min="10732" max="10732" width="12.1640625" style="6" customWidth="1"/>
    <col min="10733" max="10733" width="10.33203125" style="6" customWidth="1"/>
    <col min="10734" max="10734" width="12.1640625" style="6" customWidth="1"/>
    <col min="10735" max="10735" width="12.5" style="6" customWidth="1"/>
    <col min="10736" max="10737" width="14" style="6" customWidth="1"/>
    <col min="10738" max="10738" width="25.33203125" style="6" customWidth="1"/>
    <col min="10739" max="10979" width="9.33203125" style="6"/>
    <col min="10980" max="10980" width="8.1640625" style="6" customWidth="1"/>
    <col min="10981" max="10981" width="22.83203125" style="6" customWidth="1"/>
    <col min="10982" max="10982" width="19" style="6" customWidth="1"/>
    <col min="10983" max="10983" width="15" style="6" customWidth="1"/>
    <col min="10984" max="10984" width="19" style="6" customWidth="1"/>
    <col min="10985" max="10985" width="15.5" style="6" customWidth="1"/>
    <col min="10986" max="10986" width="17" style="6" customWidth="1"/>
    <col min="10987" max="10987" width="16" style="6" customWidth="1"/>
    <col min="10988" max="10988" width="12.1640625" style="6" customWidth="1"/>
    <col min="10989" max="10989" width="10.33203125" style="6" customWidth="1"/>
    <col min="10990" max="10990" width="12.1640625" style="6" customWidth="1"/>
    <col min="10991" max="10991" width="12.5" style="6" customWidth="1"/>
    <col min="10992" max="10993" width="14" style="6" customWidth="1"/>
    <col min="10994" max="10994" width="25.33203125" style="6" customWidth="1"/>
    <col min="10995" max="11235" width="9.33203125" style="6"/>
    <col min="11236" max="11236" width="8.1640625" style="6" customWidth="1"/>
    <col min="11237" max="11237" width="22.83203125" style="6" customWidth="1"/>
    <col min="11238" max="11238" width="19" style="6" customWidth="1"/>
    <col min="11239" max="11239" width="15" style="6" customWidth="1"/>
    <col min="11240" max="11240" width="19" style="6" customWidth="1"/>
    <col min="11241" max="11241" width="15.5" style="6" customWidth="1"/>
    <col min="11242" max="11242" width="17" style="6" customWidth="1"/>
    <col min="11243" max="11243" width="16" style="6" customWidth="1"/>
    <col min="11244" max="11244" width="12.1640625" style="6" customWidth="1"/>
    <col min="11245" max="11245" width="10.33203125" style="6" customWidth="1"/>
    <col min="11246" max="11246" width="12.1640625" style="6" customWidth="1"/>
    <col min="11247" max="11247" width="12.5" style="6" customWidth="1"/>
    <col min="11248" max="11249" width="14" style="6" customWidth="1"/>
    <col min="11250" max="11250" width="25.33203125" style="6" customWidth="1"/>
    <col min="11251" max="11491" width="9.33203125" style="6"/>
    <col min="11492" max="11492" width="8.1640625" style="6" customWidth="1"/>
    <col min="11493" max="11493" width="22.83203125" style="6" customWidth="1"/>
    <col min="11494" max="11494" width="19" style="6" customWidth="1"/>
    <col min="11495" max="11495" width="15" style="6" customWidth="1"/>
    <col min="11496" max="11496" width="19" style="6" customWidth="1"/>
    <col min="11497" max="11497" width="15.5" style="6" customWidth="1"/>
    <col min="11498" max="11498" width="17" style="6" customWidth="1"/>
    <col min="11499" max="11499" width="16" style="6" customWidth="1"/>
    <col min="11500" max="11500" width="12.1640625" style="6" customWidth="1"/>
    <col min="11501" max="11501" width="10.33203125" style="6" customWidth="1"/>
    <col min="11502" max="11502" width="12.1640625" style="6" customWidth="1"/>
    <col min="11503" max="11503" width="12.5" style="6" customWidth="1"/>
    <col min="11504" max="11505" width="14" style="6" customWidth="1"/>
    <col min="11506" max="11506" width="25.33203125" style="6" customWidth="1"/>
    <col min="11507" max="11747" width="9.33203125" style="6"/>
    <col min="11748" max="11748" width="8.1640625" style="6" customWidth="1"/>
    <col min="11749" max="11749" width="22.83203125" style="6" customWidth="1"/>
    <col min="11750" max="11750" width="19" style="6" customWidth="1"/>
    <col min="11751" max="11751" width="15" style="6" customWidth="1"/>
    <col min="11752" max="11752" width="19" style="6" customWidth="1"/>
    <col min="11753" max="11753" width="15.5" style="6" customWidth="1"/>
    <col min="11754" max="11754" width="17" style="6" customWidth="1"/>
    <col min="11755" max="11755" width="16" style="6" customWidth="1"/>
    <col min="11756" max="11756" width="12.1640625" style="6" customWidth="1"/>
    <col min="11757" max="11757" width="10.33203125" style="6" customWidth="1"/>
    <col min="11758" max="11758" width="12.1640625" style="6" customWidth="1"/>
    <col min="11759" max="11759" width="12.5" style="6" customWidth="1"/>
    <col min="11760" max="11761" width="14" style="6" customWidth="1"/>
    <col min="11762" max="11762" width="25.33203125" style="6" customWidth="1"/>
    <col min="11763" max="12003" width="9.33203125" style="6"/>
    <col min="12004" max="12004" width="8.1640625" style="6" customWidth="1"/>
    <col min="12005" max="12005" width="22.83203125" style="6" customWidth="1"/>
    <col min="12006" max="12006" width="19" style="6" customWidth="1"/>
    <col min="12007" max="12007" width="15" style="6" customWidth="1"/>
    <col min="12008" max="12008" width="19" style="6" customWidth="1"/>
    <col min="12009" max="12009" width="15.5" style="6" customWidth="1"/>
    <col min="12010" max="12010" width="17" style="6" customWidth="1"/>
    <col min="12011" max="12011" width="16" style="6" customWidth="1"/>
    <col min="12012" max="12012" width="12.1640625" style="6" customWidth="1"/>
    <col min="12013" max="12013" width="10.33203125" style="6" customWidth="1"/>
    <col min="12014" max="12014" width="12.1640625" style="6" customWidth="1"/>
    <col min="12015" max="12015" width="12.5" style="6" customWidth="1"/>
    <col min="12016" max="12017" width="14" style="6" customWidth="1"/>
    <col min="12018" max="12018" width="25.33203125" style="6" customWidth="1"/>
    <col min="12019" max="12259" width="9.33203125" style="6"/>
    <col min="12260" max="12260" width="8.1640625" style="6" customWidth="1"/>
    <col min="12261" max="12261" width="22.83203125" style="6" customWidth="1"/>
    <col min="12262" max="12262" width="19" style="6" customWidth="1"/>
    <col min="12263" max="12263" width="15" style="6" customWidth="1"/>
    <col min="12264" max="12264" width="19" style="6" customWidth="1"/>
    <col min="12265" max="12265" width="15.5" style="6" customWidth="1"/>
    <col min="12266" max="12266" width="17" style="6" customWidth="1"/>
    <col min="12267" max="12267" width="16" style="6" customWidth="1"/>
    <col min="12268" max="12268" width="12.1640625" style="6" customWidth="1"/>
    <col min="12269" max="12269" width="10.33203125" style="6" customWidth="1"/>
    <col min="12270" max="12270" width="12.1640625" style="6" customWidth="1"/>
    <col min="12271" max="12271" width="12.5" style="6" customWidth="1"/>
    <col min="12272" max="12273" width="14" style="6" customWidth="1"/>
    <col min="12274" max="12274" width="25.33203125" style="6" customWidth="1"/>
    <col min="12275" max="12515" width="9.33203125" style="6"/>
    <col min="12516" max="12516" width="8.1640625" style="6" customWidth="1"/>
    <col min="12517" max="12517" width="22.83203125" style="6" customWidth="1"/>
    <col min="12518" max="12518" width="19" style="6" customWidth="1"/>
    <col min="12519" max="12519" width="15" style="6" customWidth="1"/>
    <col min="12520" max="12520" width="19" style="6" customWidth="1"/>
    <col min="12521" max="12521" width="15.5" style="6" customWidth="1"/>
    <col min="12522" max="12522" width="17" style="6" customWidth="1"/>
    <col min="12523" max="12523" width="16" style="6" customWidth="1"/>
    <col min="12524" max="12524" width="12.1640625" style="6" customWidth="1"/>
    <col min="12525" max="12525" width="10.33203125" style="6" customWidth="1"/>
    <col min="12526" max="12526" width="12.1640625" style="6" customWidth="1"/>
    <col min="12527" max="12527" width="12.5" style="6" customWidth="1"/>
    <col min="12528" max="12529" width="14" style="6" customWidth="1"/>
    <col min="12530" max="12530" width="25.33203125" style="6" customWidth="1"/>
    <col min="12531" max="12771" width="9.33203125" style="6"/>
    <col min="12772" max="12772" width="8.1640625" style="6" customWidth="1"/>
    <col min="12773" max="12773" width="22.83203125" style="6" customWidth="1"/>
    <col min="12774" max="12774" width="19" style="6" customWidth="1"/>
    <col min="12775" max="12775" width="15" style="6" customWidth="1"/>
    <col min="12776" max="12776" width="19" style="6" customWidth="1"/>
    <col min="12777" max="12777" width="15.5" style="6" customWidth="1"/>
    <col min="12778" max="12778" width="17" style="6" customWidth="1"/>
    <col min="12779" max="12779" width="16" style="6" customWidth="1"/>
    <col min="12780" max="12780" width="12.1640625" style="6" customWidth="1"/>
    <col min="12781" max="12781" width="10.33203125" style="6" customWidth="1"/>
    <col min="12782" max="12782" width="12.1640625" style="6" customWidth="1"/>
    <col min="12783" max="12783" width="12.5" style="6" customWidth="1"/>
    <col min="12784" max="12785" width="14" style="6" customWidth="1"/>
    <col min="12786" max="12786" width="25.33203125" style="6" customWidth="1"/>
    <col min="12787" max="13027" width="9.33203125" style="6"/>
    <col min="13028" max="13028" width="8.1640625" style="6" customWidth="1"/>
    <col min="13029" max="13029" width="22.83203125" style="6" customWidth="1"/>
    <col min="13030" max="13030" width="19" style="6" customWidth="1"/>
    <col min="13031" max="13031" width="15" style="6" customWidth="1"/>
    <col min="13032" max="13032" width="19" style="6" customWidth="1"/>
    <col min="13033" max="13033" width="15.5" style="6" customWidth="1"/>
    <col min="13034" max="13034" width="17" style="6" customWidth="1"/>
    <col min="13035" max="13035" width="16" style="6" customWidth="1"/>
    <col min="13036" max="13036" width="12.1640625" style="6" customWidth="1"/>
    <col min="13037" max="13037" width="10.33203125" style="6" customWidth="1"/>
    <col min="13038" max="13038" width="12.1640625" style="6" customWidth="1"/>
    <col min="13039" max="13039" width="12.5" style="6" customWidth="1"/>
    <col min="13040" max="13041" width="14" style="6" customWidth="1"/>
    <col min="13042" max="13042" width="25.33203125" style="6" customWidth="1"/>
    <col min="13043" max="13283" width="9.33203125" style="6"/>
    <col min="13284" max="13284" width="8.1640625" style="6" customWidth="1"/>
    <col min="13285" max="13285" width="22.83203125" style="6" customWidth="1"/>
    <col min="13286" max="13286" width="19" style="6" customWidth="1"/>
    <col min="13287" max="13287" width="15" style="6" customWidth="1"/>
    <col min="13288" max="13288" width="19" style="6" customWidth="1"/>
    <col min="13289" max="13289" width="15.5" style="6" customWidth="1"/>
    <col min="13290" max="13290" width="17" style="6" customWidth="1"/>
    <col min="13291" max="13291" width="16" style="6" customWidth="1"/>
    <col min="13292" max="13292" width="12.1640625" style="6" customWidth="1"/>
    <col min="13293" max="13293" width="10.33203125" style="6" customWidth="1"/>
    <col min="13294" max="13294" width="12.1640625" style="6" customWidth="1"/>
    <col min="13295" max="13295" width="12.5" style="6" customWidth="1"/>
    <col min="13296" max="13297" width="14" style="6" customWidth="1"/>
    <col min="13298" max="13298" width="25.33203125" style="6" customWidth="1"/>
    <col min="13299" max="13539" width="9.33203125" style="6"/>
    <col min="13540" max="13540" width="8.1640625" style="6" customWidth="1"/>
    <col min="13541" max="13541" width="22.83203125" style="6" customWidth="1"/>
    <col min="13542" max="13542" width="19" style="6" customWidth="1"/>
    <col min="13543" max="13543" width="15" style="6" customWidth="1"/>
    <col min="13544" max="13544" width="19" style="6" customWidth="1"/>
    <col min="13545" max="13545" width="15.5" style="6" customWidth="1"/>
    <col min="13546" max="13546" width="17" style="6" customWidth="1"/>
    <col min="13547" max="13547" width="16" style="6" customWidth="1"/>
    <col min="13548" max="13548" width="12.1640625" style="6" customWidth="1"/>
    <col min="13549" max="13549" width="10.33203125" style="6" customWidth="1"/>
    <col min="13550" max="13550" width="12.1640625" style="6" customWidth="1"/>
    <col min="13551" max="13551" width="12.5" style="6" customWidth="1"/>
    <col min="13552" max="13553" width="14" style="6" customWidth="1"/>
    <col min="13554" max="13554" width="25.33203125" style="6" customWidth="1"/>
    <col min="13555" max="13795" width="9.33203125" style="6"/>
    <col min="13796" max="13796" width="8.1640625" style="6" customWidth="1"/>
    <col min="13797" max="13797" width="22.83203125" style="6" customWidth="1"/>
    <col min="13798" max="13798" width="19" style="6" customWidth="1"/>
    <col min="13799" max="13799" width="15" style="6" customWidth="1"/>
    <col min="13800" max="13800" width="19" style="6" customWidth="1"/>
    <col min="13801" max="13801" width="15.5" style="6" customWidth="1"/>
    <col min="13802" max="13802" width="17" style="6" customWidth="1"/>
    <col min="13803" max="13803" width="16" style="6" customWidth="1"/>
    <col min="13804" max="13804" width="12.1640625" style="6" customWidth="1"/>
    <col min="13805" max="13805" width="10.33203125" style="6" customWidth="1"/>
    <col min="13806" max="13806" width="12.1640625" style="6" customWidth="1"/>
    <col min="13807" max="13807" width="12.5" style="6" customWidth="1"/>
    <col min="13808" max="13809" width="14" style="6" customWidth="1"/>
    <col min="13810" max="13810" width="25.33203125" style="6" customWidth="1"/>
    <col min="13811" max="14051" width="9.33203125" style="6"/>
    <col min="14052" max="14052" width="8.1640625" style="6" customWidth="1"/>
    <col min="14053" max="14053" width="22.83203125" style="6" customWidth="1"/>
    <col min="14054" max="14054" width="19" style="6" customWidth="1"/>
    <col min="14055" max="14055" width="15" style="6" customWidth="1"/>
    <col min="14056" max="14056" width="19" style="6" customWidth="1"/>
    <col min="14057" max="14057" width="15.5" style="6" customWidth="1"/>
    <col min="14058" max="14058" width="17" style="6" customWidth="1"/>
    <col min="14059" max="14059" width="16" style="6" customWidth="1"/>
    <col min="14060" max="14060" width="12.1640625" style="6" customWidth="1"/>
    <col min="14061" max="14061" width="10.33203125" style="6" customWidth="1"/>
    <col min="14062" max="14062" width="12.1640625" style="6" customWidth="1"/>
    <col min="14063" max="14063" width="12.5" style="6" customWidth="1"/>
    <col min="14064" max="14065" width="14" style="6" customWidth="1"/>
    <col min="14066" max="14066" width="25.33203125" style="6" customWidth="1"/>
    <col min="14067" max="14307" width="9.33203125" style="6"/>
    <col min="14308" max="14308" width="8.1640625" style="6" customWidth="1"/>
    <col min="14309" max="14309" width="22.83203125" style="6" customWidth="1"/>
    <col min="14310" max="14310" width="19" style="6" customWidth="1"/>
    <col min="14311" max="14311" width="15" style="6" customWidth="1"/>
    <col min="14312" max="14312" width="19" style="6" customWidth="1"/>
    <col min="14313" max="14313" width="15.5" style="6" customWidth="1"/>
    <col min="14314" max="14314" width="17" style="6" customWidth="1"/>
    <col min="14315" max="14315" width="16" style="6" customWidth="1"/>
    <col min="14316" max="14316" width="12.1640625" style="6" customWidth="1"/>
    <col min="14317" max="14317" width="10.33203125" style="6" customWidth="1"/>
    <col min="14318" max="14318" width="12.1640625" style="6" customWidth="1"/>
    <col min="14319" max="14319" width="12.5" style="6" customWidth="1"/>
    <col min="14320" max="14321" width="14" style="6" customWidth="1"/>
    <col min="14322" max="14322" width="25.33203125" style="6" customWidth="1"/>
    <col min="14323" max="14563" width="9.33203125" style="6"/>
    <col min="14564" max="14564" width="8.1640625" style="6" customWidth="1"/>
    <col min="14565" max="14565" width="22.83203125" style="6" customWidth="1"/>
    <col min="14566" max="14566" width="19" style="6" customWidth="1"/>
    <col min="14567" max="14567" width="15" style="6" customWidth="1"/>
    <col min="14568" max="14568" width="19" style="6" customWidth="1"/>
    <col min="14569" max="14569" width="15.5" style="6" customWidth="1"/>
    <col min="14570" max="14570" width="17" style="6" customWidth="1"/>
    <col min="14571" max="14571" width="16" style="6" customWidth="1"/>
    <col min="14572" max="14572" width="12.1640625" style="6" customWidth="1"/>
    <col min="14573" max="14573" width="10.33203125" style="6" customWidth="1"/>
    <col min="14574" max="14574" width="12.1640625" style="6" customWidth="1"/>
    <col min="14575" max="14575" width="12.5" style="6" customWidth="1"/>
    <col min="14576" max="14577" width="14" style="6" customWidth="1"/>
    <col min="14578" max="14578" width="25.33203125" style="6" customWidth="1"/>
    <col min="14579" max="14819" width="9.33203125" style="6"/>
    <col min="14820" max="14820" width="8.1640625" style="6" customWidth="1"/>
    <col min="14821" max="14821" width="22.83203125" style="6" customWidth="1"/>
    <col min="14822" max="14822" width="19" style="6" customWidth="1"/>
    <col min="14823" max="14823" width="15" style="6" customWidth="1"/>
    <col min="14824" max="14824" width="19" style="6" customWidth="1"/>
    <col min="14825" max="14825" width="15.5" style="6" customWidth="1"/>
    <col min="14826" max="14826" width="17" style="6" customWidth="1"/>
    <col min="14827" max="14827" width="16" style="6" customWidth="1"/>
    <col min="14828" max="14828" width="12.1640625" style="6" customWidth="1"/>
    <col min="14829" max="14829" width="10.33203125" style="6" customWidth="1"/>
    <col min="14830" max="14830" width="12.1640625" style="6" customWidth="1"/>
    <col min="14831" max="14831" width="12.5" style="6" customWidth="1"/>
    <col min="14832" max="14833" width="14" style="6" customWidth="1"/>
    <col min="14834" max="14834" width="25.33203125" style="6" customWidth="1"/>
    <col min="14835" max="15075" width="9.33203125" style="6"/>
    <col min="15076" max="15076" width="8.1640625" style="6" customWidth="1"/>
    <col min="15077" max="15077" width="22.83203125" style="6" customWidth="1"/>
    <col min="15078" max="15078" width="19" style="6" customWidth="1"/>
    <col min="15079" max="15079" width="15" style="6" customWidth="1"/>
    <col min="15080" max="15080" width="19" style="6" customWidth="1"/>
    <col min="15081" max="15081" width="15.5" style="6" customWidth="1"/>
    <col min="15082" max="15082" width="17" style="6" customWidth="1"/>
    <col min="15083" max="15083" width="16" style="6" customWidth="1"/>
    <col min="15084" max="15084" width="12.1640625" style="6" customWidth="1"/>
    <col min="15085" max="15085" width="10.33203125" style="6" customWidth="1"/>
    <col min="15086" max="15086" width="12.1640625" style="6" customWidth="1"/>
    <col min="15087" max="15087" width="12.5" style="6" customWidth="1"/>
    <col min="15088" max="15089" width="14" style="6" customWidth="1"/>
    <col min="15090" max="15090" width="25.33203125" style="6" customWidth="1"/>
    <col min="15091" max="15331" width="9.33203125" style="6"/>
    <col min="15332" max="15332" width="8.1640625" style="6" customWidth="1"/>
    <col min="15333" max="15333" width="22.83203125" style="6" customWidth="1"/>
    <col min="15334" max="15334" width="19" style="6" customWidth="1"/>
    <col min="15335" max="15335" width="15" style="6" customWidth="1"/>
    <col min="15336" max="15336" width="19" style="6" customWidth="1"/>
    <col min="15337" max="15337" width="15.5" style="6" customWidth="1"/>
    <col min="15338" max="15338" width="17" style="6" customWidth="1"/>
    <col min="15339" max="15339" width="16" style="6" customWidth="1"/>
    <col min="15340" max="15340" width="12.1640625" style="6" customWidth="1"/>
    <col min="15341" max="15341" width="10.33203125" style="6" customWidth="1"/>
    <col min="15342" max="15342" width="12.1640625" style="6" customWidth="1"/>
    <col min="15343" max="15343" width="12.5" style="6" customWidth="1"/>
    <col min="15344" max="15345" width="14" style="6" customWidth="1"/>
    <col min="15346" max="15346" width="25.33203125" style="6" customWidth="1"/>
    <col min="15347" max="15587" width="9.33203125" style="6"/>
    <col min="15588" max="15588" width="8.1640625" style="6" customWidth="1"/>
    <col min="15589" max="15589" width="22.83203125" style="6" customWidth="1"/>
    <col min="15590" max="15590" width="19" style="6" customWidth="1"/>
    <col min="15591" max="15591" width="15" style="6" customWidth="1"/>
    <col min="15592" max="15592" width="19" style="6" customWidth="1"/>
    <col min="15593" max="15593" width="15.5" style="6" customWidth="1"/>
    <col min="15594" max="15594" width="17" style="6" customWidth="1"/>
    <col min="15595" max="15595" width="16" style="6" customWidth="1"/>
    <col min="15596" max="15596" width="12.1640625" style="6" customWidth="1"/>
    <col min="15597" max="15597" width="10.33203125" style="6" customWidth="1"/>
    <col min="15598" max="15598" width="12.1640625" style="6" customWidth="1"/>
    <col min="15599" max="15599" width="12.5" style="6" customWidth="1"/>
    <col min="15600" max="15601" width="14" style="6" customWidth="1"/>
    <col min="15602" max="15602" width="25.33203125" style="6" customWidth="1"/>
    <col min="15603" max="15843" width="9.33203125" style="6"/>
    <col min="15844" max="15844" width="8.1640625" style="6" customWidth="1"/>
    <col min="15845" max="15845" width="22.83203125" style="6" customWidth="1"/>
    <col min="15846" max="15846" width="19" style="6" customWidth="1"/>
    <col min="15847" max="15847" width="15" style="6" customWidth="1"/>
    <col min="15848" max="15848" width="19" style="6" customWidth="1"/>
    <col min="15849" max="15849" width="15.5" style="6" customWidth="1"/>
    <col min="15850" max="15850" width="17" style="6" customWidth="1"/>
    <col min="15851" max="15851" width="16" style="6" customWidth="1"/>
    <col min="15852" max="15852" width="12.1640625" style="6" customWidth="1"/>
    <col min="15853" max="15853" width="10.33203125" style="6" customWidth="1"/>
    <col min="15854" max="15854" width="12.1640625" style="6" customWidth="1"/>
    <col min="15855" max="15855" width="12.5" style="6" customWidth="1"/>
    <col min="15856" max="15857" width="14" style="6" customWidth="1"/>
    <col min="15858" max="15858" width="25.33203125" style="6" customWidth="1"/>
    <col min="15859" max="16099" width="9.33203125" style="6"/>
    <col min="16100" max="16100" width="8.1640625" style="6" customWidth="1"/>
    <col min="16101" max="16101" width="22.83203125" style="6" customWidth="1"/>
    <col min="16102" max="16102" width="19" style="6" customWidth="1"/>
    <col min="16103" max="16103" width="15" style="6" customWidth="1"/>
    <col min="16104" max="16104" width="19" style="6" customWidth="1"/>
    <col min="16105" max="16105" width="15.5" style="6" customWidth="1"/>
    <col min="16106" max="16106" width="17" style="6" customWidth="1"/>
    <col min="16107" max="16107" width="16" style="6" customWidth="1"/>
    <col min="16108" max="16108" width="12.1640625" style="6" customWidth="1"/>
    <col min="16109" max="16109" width="10.33203125" style="6" customWidth="1"/>
    <col min="16110" max="16110" width="12.1640625" style="6" customWidth="1"/>
    <col min="16111" max="16111" width="12.5" style="6" customWidth="1"/>
    <col min="16112" max="16113" width="14" style="6" customWidth="1"/>
    <col min="16114" max="16114" width="25.33203125" style="6" customWidth="1"/>
    <col min="16115" max="16357" width="9.33203125" style="6"/>
    <col min="16358" max="16362" width="9.33203125" style="6" customWidth="1"/>
    <col min="16363" max="16384" width="9.33203125" style="6"/>
  </cols>
  <sheetData>
    <row r="1" spans="1:16" ht="12.75" customHeight="1" x14ac:dyDescent="0.2">
      <c r="B1" s="77" t="s">
        <v>69</v>
      </c>
      <c r="C1" s="77"/>
      <c r="D1" s="77"/>
      <c r="E1" s="77"/>
      <c r="F1" s="77"/>
      <c r="G1" s="77"/>
      <c r="H1" s="77"/>
      <c r="I1" s="77"/>
      <c r="J1" s="77"/>
      <c r="K1" s="77"/>
      <c r="L1" s="77"/>
      <c r="M1" s="77"/>
      <c r="N1" s="77"/>
      <c r="O1" s="77"/>
      <c r="P1" s="77"/>
    </row>
    <row r="2" spans="1:16" ht="14.25" x14ac:dyDescent="0.2">
      <c r="B2" s="7"/>
    </row>
    <row r="3" spans="1:16" ht="14.25" x14ac:dyDescent="0.2">
      <c r="B3" s="7"/>
    </row>
    <row r="4" spans="1:16" ht="14.25" x14ac:dyDescent="0.2">
      <c r="B4" s="7"/>
    </row>
    <row r="5" spans="1:16" ht="14.25" x14ac:dyDescent="0.2">
      <c r="B5" s="7"/>
    </row>
    <row r="6" spans="1:16" ht="14.25" x14ac:dyDescent="0.2">
      <c r="B6" s="7"/>
    </row>
    <row r="8" spans="1:16" ht="15.75" customHeight="1" x14ac:dyDescent="0.25">
      <c r="B8" s="110" t="s">
        <v>36</v>
      </c>
      <c r="C8" s="110"/>
      <c r="D8" s="110"/>
      <c r="E8" s="110"/>
      <c r="F8" s="110"/>
      <c r="G8" s="110"/>
      <c r="H8" s="110"/>
      <c r="I8" s="110"/>
      <c r="J8" s="110"/>
      <c r="K8" s="110"/>
      <c r="L8" s="110"/>
      <c r="M8" s="110"/>
      <c r="N8" s="110"/>
      <c r="O8" s="110"/>
      <c r="P8" s="70"/>
    </row>
    <row r="9" spans="1:16" ht="15.75" customHeight="1" x14ac:dyDescent="0.2">
      <c r="C9" s="5"/>
      <c r="D9" s="5"/>
      <c r="E9" s="5"/>
      <c r="F9" s="5"/>
      <c r="G9" s="5"/>
      <c r="H9" s="5"/>
      <c r="I9" s="5"/>
    </row>
    <row r="10" spans="1:16" ht="35.25" customHeight="1" x14ac:dyDescent="0.2">
      <c r="B10" s="109" t="s">
        <v>68</v>
      </c>
      <c r="C10" s="109"/>
      <c r="D10" s="109"/>
      <c r="E10" s="109"/>
      <c r="F10" s="109"/>
      <c r="G10" s="109"/>
      <c r="H10" s="109"/>
      <c r="I10" s="109"/>
      <c r="J10" s="109"/>
      <c r="K10" s="109"/>
      <c r="L10" s="109"/>
      <c r="M10" s="109"/>
      <c r="N10" s="109"/>
      <c r="O10" s="109"/>
      <c r="P10" s="69"/>
    </row>
    <row r="11" spans="1:16" ht="20.25" x14ac:dyDescent="0.3">
      <c r="F11" s="4"/>
      <c r="G11" s="4"/>
      <c r="H11" s="4"/>
      <c r="I11" s="4"/>
    </row>
    <row r="12" spans="1:16" ht="15" customHeight="1" x14ac:dyDescent="0.25">
      <c r="C12" s="19"/>
      <c r="F12" s="111" t="s">
        <v>22</v>
      </c>
      <c r="G12" s="111"/>
      <c r="H12" s="32" t="s">
        <v>23</v>
      </c>
      <c r="J12" s="19"/>
    </row>
    <row r="13" spans="1:16" ht="15.75" x14ac:dyDescent="0.25">
      <c r="B13" s="8"/>
      <c r="C13" s="8"/>
      <c r="D13" s="15"/>
      <c r="E13" s="15"/>
      <c r="F13" s="8"/>
      <c r="G13" s="8"/>
      <c r="H13" s="8"/>
      <c r="I13" s="8"/>
    </row>
    <row r="14" spans="1:16" ht="15.75" x14ac:dyDescent="0.25">
      <c r="A14" s="108" t="s">
        <v>65</v>
      </c>
      <c r="B14" s="108"/>
      <c r="C14" s="108"/>
      <c r="D14" s="108"/>
      <c r="E14" s="108"/>
      <c r="F14" s="108"/>
      <c r="G14" s="108"/>
      <c r="H14" s="108"/>
      <c r="I14" s="108"/>
      <c r="J14" s="108"/>
      <c r="K14" s="108"/>
      <c r="L14" s="108"/>
      <c r="M14" s="108"/>
      <c r="N14" s="108"/>
      <c r="O14" s="108"/>
    </row>
    <row r="15" spans="1:16" ht="15.75" x14ac:dyDescent="0.25">
      <c r="B15" s="8"/>
      <c r="C15" s="8"/>
      <c r="D15" s="15"/>
      <c r="E15" s="15"/>
      <c r="F15" s="8"/>
      <c r="G15" s="8"/>
      <c r="H15" s="8"/>
      <c r="I15" s="8"/>
    </row>
    <row r="16" spans="1:16" ht="16.5" customHeight="1" thickBot="1" x14ac:dyDescent="0.3">
      <c r="B16" s="104" t="s">
        <v>2</v>
      </c>
      <c r="C16" s="104"/>
      <c r="D16" s="104"/>
      <c r="E16" s="104"/>
      <c r="F16" s="104"/>
      <c r="G16" s="104"/>
      <c r="H16" s="104"/>
      <c r="I16" s="104"/>
    </row>
    <row r="17" spans="2:15" ht="15.75" customHeight="1" thickBot="1" x14ac:dyDescent="0.25">
      <c r="B17" s="105" t="s">
        <v>9</v>
      </c>
      <c r="C17" s="106"/>
      <c r="D17" s="107"/>
      <c r="E17" s="113"/>
      <c r="F17" s="114"/>
      <c r="G17" s="114"/>
      <c r="H17" s="114"/>
      <c r="I17" s="114"/>
      <c r="J17" s="114"/>
      <c r="K17" s="114"/>
      <c r="L17" s="114"/>
      <c r="M17" s="114"/>
      <c r="N17" s="114"/>
      <c r="O17" s="115"/>
    </row>
    <row r="18" spans="2:15" ht="16.5" thickBot="1" x14ac:dyDescent="0.25">
      <c r="B18" s="116" t="s">
        <v>10</v>
      </c>
      <c r="C18" s="117"/>
      <c r="D18" s="118"/>
      <c r="E18" s="113"/>
      <c r="F18" s="114"/>
      <c r="G18" s="114"/>
      <c r="H18" s="114"/>
      <c r="I18" s="114"/>
      <c r="J18" s="114"/>
      <c r="K18" s="114"/>
      <c r="L18" s="114"/>
      <c r="M18" s="114"/>
      <c r="N18" s="114"/>
      <c r="O18" s="115"/>
    </row>
    <row r="19" spans="2:15" ht="18.75" customHeight="1" x14ac:dyDescent="0.2">
      <c r="B19" s="3"/>
      <c r="C19" s="3"/>
      <c r="D19" s="3"/>
      <c r="E19" s="3"/>
      <c r="F19" s="2"/>
      <c r="G19" s="2"/>
      <c r="H19" s="2"/>
      <c r="I19" s="2"/>
    </row>
    <row r="20" spans="2:15" ht="16.5" thickBot="1" x14ac:dyDescent="0.3">
      <c r="B20" s="119" t="s">
        <v>35</v>
      </c>
      <c r="C20" s="119"/>
      <c r="D20" s="119"/>
      <c r="E20" s="119"/>
      <c r="F20" s="119"/>
      <c r="G20" s="119"/>
      <c r="H20" s="119"/>
      <c r="I20" s="119"/>
      <c r="J20" s="119"/>
      <c r="K20" s="119"/>
    </row>
    <row r="21" spans="2:15" s="24" customFormat="1" ht="39" thickBot="1" x14ac:dyDescent="0.25">
      <c r="B21" s="89" t="s">
        <v>12</v>
      </c>
      <c r="C21" s="90" t="s">
        <v>24</v>
      </c>
      <c r="D21" s="90" t="s">
        <v>38</v>
      </c>
      <c r="E21" s="90" t="s">
        <v>25</v>
      </c>
      <c r="F21" s="90" t="s">
        <v>75</v>
      </c>
      <c r="G21" s="90" t="s">
        <v>26</v>
      </c>
      <c r="H21" s="90" t="s">
        <v>13</v>
      </c>
      <c r="I21" s="90" t="s">
        <v>40</v>
      </c>
      <c r="J21" s="90" t="s">
        <v>14</v>
      </c>
      <c r="K21" s="90" t="s">
        <v>28</v>
      </c>
      <c r="L21" s="91" t="s">
        <v>56</v>
      </c>
      <c r="M21" s="91" t="s">
        <v>57</v>
      </c>
      <c r="N21" s="91" t="s">
        <v>58</v>
      </c>
      <c r="O21" s="92" t="s">
        <v>11</v>
      </c>
    </row>
    <row r="22" spans="2:15" ht="15.75" customHeight="1" x14ac:dyDescent="0.2">
      <c r="B22" s="96">
        <v>1</v>
      </c>
      <c r="C22" s="97">
        <v>2</v>
      </c>
      <c r="D22" s="97">
        <v>3</v>
      </c>
      <c r="E22" s="97">
        <v>4</v>
      </c>
      <c r="F22" s="97">
        <v>5</v>
      </c>
      <c r="G22" s="97">
        <v>6</v>
      </c>
      <c r="H22" s="97">
        <v>7</v>
      </c>
      <c r="I22" s="97">
        <v>8</v>
      </c>
      <c r="J22" s="97">
        <v>9</v>
      </c>
      <c r="K22" s="97">
        <v>10</v>
      </c>
      <c r="L22" s="97">
        <v>11</v>
      </c>
      <c r="M22" s="97">
        <v>12</v>
      </c>
      <c r="N22" s="97">
        <v>13</v>
      </c>
      <c r="O22" s="97">
        <v>14</v>
      </c>
    </row>
    <row r="23" spans="2:15" s="9" customFormat="1" ht="15" x14ac:dyDescent="0.2">
      <c r="B23" s="33"/>
      <c r="C23" s="34"/>
      <c r="D23" s="35"/>
      <c r="E23" s="36"/>
      <c r="F23" s="35"/>
      <c r="G23" s="36"/>
      <c r="H23" s="36"/>
      <c r="I23" s="36"/>
      <c r="J23" s="36"/>
      <c r="K23" s="36"/>
      <c r="L23" s="50"/>
      <c r="M23" s="50"/>
      <c r="N23" s="50"/>
      <c r="O23" s="40">
        <f t="shared" ref="O23:O29" si="0">SUM(G23:H23)*D23+SUM(I23)*2*D23*F23+SUM(J23)*D23*F23+SUM(K23)*(D23-1)*F23+SUM(N23)*(D23-1)*F23</f>
        <v>0</v>
      </c>
    </row>
    <row r="24" spans="2:15" s="9" customFormat="1" ht="15" x14ac:dyDescent="0.2">
      <c r="B24" s="33"/>
      <c r="C24" s="34"/>
      <c r="D24" s="35"/>
      <c r="E24" s="36"/>
      <c r="F24" s="35"/>
      <c r="G24" s="36"/>
      <c r="H24" s="36"/>
      <c r="I24" s="36"/>
      <c r="J24" s="36"/>
      <c r="K24" s="36"/>
      <c r="L24" s="50"/>
      <c r="M24" s="50"/>
      <c r="N24" s="50"/>
      <c r="O24" s="40">
        <f t="shared" si="0"/>
        <v>0</v>
      </c>
    </row>
    <row r="25" spans="2:15" ht="15" x14ac:dyDescent="0.2">
      <c r="B25" s="37"/>
      <c r="C25" s="38"/>
      <c r="D25" s="35"/>
      <c r="E25" s="36"/>
      <c r="F25" s="35"/>
      <c r="G25" s="36"/>
      <c r="H25" s="36"/>
      <c r="I25" s="36"/>
      <c r="J25" s="36"/>
      <c r="K25" s="36"/>
      <c r="L25" s="50"/>
      <c r="M25" s="50"/>
      <c r="N25" s="50"/>
      <c r="O25" s="40">
        <f t="shared" si="0"/>
        <v>0</v>
      </c>
    </row>
    <row r="26" spans="2:15" ht="15" x14ac:dyDescent="0.2">
      <c r="B26" s="37"/>
      <c r="C26" s="38"/>
      <c r="D26" s="35"/>
      <c r="E26" s="36"/>
      <c r="F26" s="35"/>
      <c r="G26" s="36"/>
      <c r="H26" s="36"/>
      <c r="I26" s="36"/>
      <c r="J26" s="36"/>
      <c r="K26" s="36"/>
      <c r="L26" s="50"/>
      <c r="M26" s="50"/>
      <c r="N26" s="50"/>
      <c r="O26" s="40">
        <f t="shared" si="0"/>
        <v>0</v>
      </c>
    </row>
    <row r="27" spans="2:15" ht="15.75" x14ac:dyDescent="0.2">
      <c r="B27" s="39"/>
      <c r="C27" s="38"/>
      <c r="D27" s="35"/>
      <c r="E27" s="36"/>
      <c r="F27" s="35"/>
      <c r="G27" s="36"/>
      <c r="H27" s="36"/>
      <c r="I27" s="36"/>
      <c r="J27" s="36"/>
      <c r="K27" s="36"/>
      <c r="L27" s="50"/>
      <c r="M27" s="50"/>
      <c r="N27" s="50"/>
      <c r="O27" s="40">
        <f t="shared" si="0"/>
        <v>0</v>
      </c>
    </row>
    <row r="28" spans="2:15" ht="15.75" x14ac:dyDescent="0.2">
      <c r="B28" s="39"/>
      <c r="C28" s="38"/>
      <c r="D28" s="35"/>
      <c r="E28" s="36"/>
      <c r="F28" s="35"/>
      <c r="G28" s="36"/>
      <c r="H28" s="36"/>
      <c r="I28" s="36"/>
      <c r="J28" s="36"/>
      <c r="K28" s="36"/>
      <c r="L28" s="50"/>
      <c r="M28" s="50"/>
      <c r="N28" s="50"/>
      <c r="O28" s="40">
        <f t="shared" si="0"/>
        <v>0</v>
      </c>
    </row>
    <row r="29" spans="2:15" ht="15.75" x14ac:dyDescent="0.2">
      <c r="B29" s="39"/>
      <c r="C29" s="38"/>
      <c r="D29" s="35"/>
      <c r="E29" s="36"/>
      <c r="F29" s="35"/>
      <c r="G29" s="36"/>
      <c r="H29" s="36"/>
      <c r="I29" s="36"/>
      <c r="J29" s="36"/>
      <c r="K29" s="36"/>
      <c r="L29" s="50"/>
      <c r="M29" s="50"/>
      <c r="N29" s="50"/>
      <c r="O29" s="40">
        <f t="shared" si="0"/>
        <v>0</v>
      </c>
    </row>
    <row r="30" spans="2:15" s="83" customFormat="1" ht="15.75" customHeight="1" thickBot="1" x14ac:dyDescent="0.25">
      <c r="B30" s="78" t="str">
        <f>IF(SUM(G52:K58)&gt;0,"Jei pakeitėte PVM požymį, tikslinę grupę ar dalyvių skaičių, atnaujinkite lektoriaus paslaugų kainą ir (arba) salės nuomos bei kavos pertraukų kainą.","")</f>
        <v/>
      </c>
      <c r="C30" s="79"/>
      <c r="D30" s="79"/>
      <c r="E30" s="79"/>
      <c r="F30" s="79"/>
      <c r="G30" s="79"/>
      <c r="H30" s="79"/>
      <c r="I30" s="79"/>
      <c r="J30" s="79"/>
      <c r="K30" s="80"/>
      <c r="L30" s="80"/>
      <c r="M30" s="80"/>
      <c r="N30" s="81" t="s">
        <v>1</v>
      </c>
      <c r="O30" s="82">
        <f>SUM(O23:O29)</f>
        <v>0</v>
      </c>
    </row>
    <row r="31" spans="2:15" ht="15" x14ac:dyDescent="0.25">
      <c r="B31" s="123" t="s">
        <v>76</v>
      </c>
      <c r="C31" s="123"/>
      <c r="D31" s="123"/>
      <c r="E31" s="123"/>
      <c r="F31" s="123"/>
      <c r="G31" s="123"/>
      <c r="H31" s="123"/>
      <c r="I31" s="123"/>
      <c r="J31" s="123"/>
      <c r="K31" s="123"/>
      <c r="L31" s="123"/>
      <c r="M31" s="123"/>
      <c r="N31" s="123"/>
      <c r="O31" s="123"/>
    </row>
    <row r="32" spans="2:15" ht="15" x14ac:dyDescent="0.25">
      <c r="B32" s="99"/>
      <c r="C32" s="99"/>
      <c r="D32" s="99"/>
      <c r="E32" s="99"/>
      <c r="F32" s="99"/>
      <c r="G32" s="99"/>
      <c r="H32" s="99"/>
      <c r="I32" s="99"/>
    </row>
    <row r="33" spans="2:16" ht="16.5" customHeight="1" x14ac:dyDescent="0.25">
      <c r="B33" s="120" t="s">
        <v>0</v>
      </c>
      <c r="C33" s="120"/>
      <c r="D33" s="120"/>
      <c r="E33" s="120"/>
      <c r="F33" s="120"/>
      <c r="G33" s="120"/>
      <c r="H33" s="120"/>
      <c r="I33" s="120"/>
      <c r="J33" s="120"/>
      <c r="K33" s="120"/>
      <c r="L33" s="18"/>
      <c r="M33" s="42"/>
      <c r="N33" s="42"/>
      <c r="O33" s="42"/>
      <c r="P33" s="10"/>
    </row>
    <row r="34" spans="2:16" ht="129.75" customHeight="1" x14ac:dyDescent="0.25">
      <c r="B34" s="121" t="s">
        <v>74</v>
      </c>
      <c r="C34" s="121"/>
      <c r="D34" s="121"/>
      <c r="E34" s="121"/>
      <c r="F34" s="121"/>
      <c r="G34" s="121"/>
      <c r="H34" s="121"/>
      <c r="I34" s="121"/>
      <c r="J34" s="121"/>
      <c r="K34" s="121"/>
      <c r="L34" s="121"/>
      <c r="M34" s="43"/>
      <c r="N34" s="43"/>
      <c r="O34" s="43"/>
      <c r="P34" s="14"/>
    </row>
    <row r="35" spans="2:16" ht="15" x14ac:dyDescent="0.2">
      <c r="B35" s="1"/>
      <c r="C35" s="11"/>
      <c r="D35" s="11"/>
      <c r="E35" s="11"/>
      <c r="F35" s="11"/>
      <c r="G35" s="11"/>
      <c r="H35" s="11"/>
      <c r="I35" s="11"/>
    </row>
    <row r="36" spans="2:16" x14ac:dyDescent="0.2">
      <c r="B36" s="122"/>
      <c r="C36" s="122"/>
      <c r="D36" s="122"/>
      <c r="E36" s="122"/>
      <c r="F36" s="122"/>
      <c r="G36" s="122"/>
      <c r="H36" s="122"/>
      <c r="I36" s="122"/>
      <c r="J36" s="122"/>
    </row>
    <row r="37" spans="2:16" ht="15.75" customHeight="1" x14ac:dyDescent="0.25">
      <c r="B37" s="112" t="s">
        <v>4</v>
      </c>
      <c r="C37" s="112"/>
      <c r="D37" s="112"/>
      <c r="E37" s="112"/>
      <c r="F37" s="112"/>
      <c r="G37" s="112"/>
      <c r="H37" s="112"/>
      <c r="I37" s="112"/>
    </row>
    <row r="38" spans="2:16" x14ac:dyDescent="0.2">
      <c r="B38" s="11"/>
      <c r="C38" s="11"/>
      <c r="D38" s="11"/>
      <c r="E38" s="11"/>
      <c r="F38" s="11"/>
      <c r="G38" s="11"/>
      <c r="H38" s="11"/>
      <c r="I38" s="11"/>
    </row>
    <row r="40" spans="2:16" hidden="1" x14ac:dyDescent="0.2">
      <c r="G40" s="22"/>
      <c r="I40" s="22"/>
    </row>
    <row r="41" spans="2:16" ht="13.5" hidden="1" thickBot="1" x14ac:dyDescent="0.25">
      <c r="G41" s="23"/>
      <c r="I41" s="23"/>
    </row>
    <row r="42" spans="2:16" ht="39" hidden="1" thickBot="1" x14ac:dyDescent="0.25">
      <c r="G42" s="20" t="s">
        <v>26</v>
      </c>
      <c r="I42" s="20" t="s">
        <v>13</v>
      </c>
      <c r="K42" s="21" t="s">
        <v>27</v>
      </c>
      <c r="M42" s="20" t="s">
        <v>14</v>
      </c>
      <c r="O42" s="20" t="s">
        <v>28</v>
      </c>
    </row>
    <row r="43" spans="2:16" hidden="1" x14ac:dyDescent="0.2">
      <c r="G43" s="13">
        <v>6</v>
      </c>
      <c r="I43" s="13">
        <v>7</v>
      </c>
    </row>
    <row r="44" spans="2:16" hidden="1" x14ac:dyDescent="0.2">
      <c r="D44" s="6" t="str">
        <f t="shared" ref="D44:D50" si="1">IF(D23="","",D23)</f>
        <v/>
      </c>
      <c r="E44" s="6" t="str">
        <f>IF(E23='Fiksuotieji įkainiai'!$F$3,0,IF(E23='Fiksuotieji įkainiai'!$F$4,2,""))</f>
        <v/>
      </c>
      <c r="F44" s="6" t="str">
        <f t="shared" ref="F44:F50" si="2">IF(AND(F23&gt;0,F23&lt;=25),0,IF(AND(F23&gt;25,F23&lt;=50),1,IF(F23&gt;50,2,"")))</f>
        <v/>
      </c>
      <c r="G44" s="12" t="str">
        <f ca="1">IF(OR(D44="",E44="",F44=""),"na",INDIRECT("'Fiksuotieji įkainiai'!C"&amp;IF(F44&lt;2,SUM(E44:F44)+4,SUM(E44:F44)+3)))</f>
        <v>na</v>
      </c>
      <c r="H44" s="6" t="s">
        <v>21</v>
      </c>
      <c r="I44" s="12" t="str">
        <f ca="1">IF(OR(D44="", F44=""),"na",INDIRECT("'Fiksuotieji įkainiai'!B"&amp;SUM(F44)+11))</f>
        <v>na</v>
      </c>
      <c r="J44" s="6" t="s">
        <v>21</v>
      </c>
      <c r="K44" s="66" t="str">
        <f>IF(OR(D44="",F44=""),"na",'Fiksuotieji įkainiai'!$B$17)</f>
        <v>na</v>
      </c>
      <c r="L44" s="6" t="s">
        <v>21</v>
      </c>
      <c r="M44" s="6" t="str">
        <f>IF(OR(D44="",F44=""),"na",'Fiksuotieji įkainiai'!$C$18)</f>
        <v>na</v>
      </c>
      <c r="N44" s="6" t="s">
        <v>21</v>
      </c>
      <c r="O44" s="6" t="str">
        <f>IF(OR(D44="",F44="",D44&lt;2),"na",'Fiksuotieji įkainiai'!$C$19)</f>
        <v>na</v>
      </c>
      <c r="P44" s="6" t="s">
        <v>21</v>
      </c>
    </row>
    <row r="45" spans="2:16" hidden="1" x14ac:dyDescent="0.2">
      <c r="D45" s="6" t="str">
        <f t="shared" si="1"/>
        <v/>
      </c>
      <c r="E45" s="6" t="str">
        <f>IF(E24='Fiksuotieji įkainiai'!$F$3,0,IF(E24='Fiksuotieji įkainiai'!$F$4,2,""))</f>
        <v/>
      </c>
      <c r="F45" s="6" t="str">
        <f t="shared" si="2"/>
        <v/>
      </c>
      <c r="G45" s="12" t="str">
        <f t="shared" ref="G45:G50" ca="1" si="3">IF(OR(D45="",E45="",F45=""),"na",INDIRECT("'Fiksuotieji įkainiai'!C"&amp;IF(F45&lt;2,SUM(E45:F45)+4,SUM(E45:F45)+3)))</f>
        <v>na</v>
      </c>
      <c r="H45" s="6" t="s">
        <v>21</v>
      </c>
      <c r="I45" s="12" t="str">
        <f t="shared" ref="I45:I50" ca="1" si="4">IF(OR(D45="", F45=""),"na",INDIRECT("'Fiksuotieji įkainiai'!B"&amp;SUM(F45)+11))</f>
        <v>na</v>
      </c>
      <c r="J45" s="6" t="s">
        <v>21</v>
      </c>
      <c r="K45" s="66" t="str">
        <f>IF(OR(D45="",F45=""),"na",'Fiksuotieji įkainiai'!$B$17)</f>
        <v>na</v>
      </c>
      <c r="L45" s="6" t="s">
        <v>21</v>
      </c>
      <c r="M45" s="6" t="str">
        <f>IF(OR(D45="",F45=""),"na",'Fiksuotieji įkainiai'!$C$18)</f>
        <v>na</v>
      </c>
      <c r="N45" s="6" t="s">
        <v>21</v>
      </c>
      <c r="O45" s="6" t="str">
        <f>IF(OR(D45="",F45="",D45&lt;2),"na",'Fiksuotieji įkainiai'!$C$19)</f>
        <v>na</v>
      </c>
      <c r="P45" s="6" t="s">
        <v>21</v>
      </c>
    </row>
    <row r="46" spans="2:16" hidden="1" x14ac:dyDescent="0.2">
      <c r="D46" s="6" t="str">
        <f t="shared" si="1"/>
        <v/>
      </c>
      <c r="E46" s="6" t="str">
        <f>IF(E25='Fiksuotieji įkainiai'!$F$3,0,IF(E25='Fiksuotieji įkainiai'!$F$4,2,""))</f>
        <v/>
      </c>
      <c r="F46" s="6" t="str">
        <f t="shared" si="2"/>
        <v/>
      </c>
      <c r="G46" s="12" t="str">
        <f t="shared" ca="1" si="3"/>
        <v>na</v>
      </c>
      <c r="H46" s="6" t="s">
        <v>21</v>
      </c>
      <c r="I46" s="12" t="str">
        <f t="shared" ca="1" si="4"/>
        <v>na</v>
      </c>
      <c r="J46" s="6" t="s">
        <v>21</v>
      </c>
      <c r="K46" s="66" t="str">
        <f>IF(OR(D46="",F46=""),"na",'Fiksuotieji įkainiai'!$B$17)</f>
        <v>na</v>
      </c>
      <c r="L46" s="6" t="s">
        <v>21</v>
      </c>
      <c r="M46" s="6" t="str">
        <f>IF(OR(D46="",F46=""),"na",'Fiksuotieji įkainiai'!$C$18)</f>
        <v>na</v>
      </c>
      <c r="N46" s="6" t="s">
        <v>21</v>
      </c>
      <c r="O46" s="6" t="str">
        <f>IF(OR(D46="",F46="",D46&lt;2),"na",'Fiksuotieji įkainiai'!$C$19)</f>
        <v>na</v>
      </c>
      <c r="P46" s="6" t="s">
        <v>21</v>
      </c>
    </row>
    <row r="47" spans="2:16" hidden="1" x14ac:dyDescent="0.2">
      <c r="D47" s="6" t="str">
        <f t="shared" si="1"/>
        <v/>
      </c>
      <c r="E47" s="6" t="str">
        <f>IF(E26='Fiksuotieji įkainiai'!$F$3,0,IF(E26='Fiksuotieji įkainiai'!$F$4,2,""))</f>
        <v/>
      </c>
      <c r="F47" s="6" t="str">
        <f t="shared" si="2"/>
        <v/>
      </c>
      <c r="G47" s="12" t="str">
        <f t="shared" ca="1" si="3"/>
        <v>na</v>
      </c>
      <c r="H47" s="6" t="s">
        <v>21</v>
      </c>
      <c r="I47" s="12" t="str">
        <f t="shared" ca="1" si="4"/>
        <v>na</v>
      </c>
      <c r="J47" s="6" t="s">
        <v>21</v>
      </c>
      <c r="K47" s="66" t="str">
        <f>IF(OR(D47="",F47=""),"na",'Fiksuotieji įkainiai'!$B$17)</f>
        <v>na</v>
      </c>
      <c r="L47" s="6" t="s">
        <v>21</v>
      </c>
      <c r="M47" s="6" t="str">
        <f>IF(OR(D47="",F47=""),"na",'Fiksuotieji įkainiai'!$C$18)</f>
        <v>na</v>
      </c>
      <c r="N47" s="6" t="s">
        <v>21</v>
      </c>
      <c r="O47" s="6" t="str">
        <f>IF(OR(D47="",F47="",D47&lt;2),"na",'Fiksuotieji įkainiai'!$C$19)</f>
        <v>na</v>
      </c>
      <c r="P47" s="6" t="s">
        <v>21</v>
      </c>
    </row>
    <row r="48" spans="2:16" hidden="1" x14ac:dyDescent="0.2">
      <c r="D48" s="6" t="str">
        <f t="shared" si="1"/>
        <v/>
      </c>
      <c r="E48" s="6" t="str">
        <f>IF(E27='Fiksuotieji įkainiai'!$F$3,0,IF(E27='Fiksuotieji įkainiai'!$F$4,2,""))</f>
        <v/>
      </c>
      <c r="F48" s="6" t="str">
        <f t="shared" si="2"/>
        <v/>
      </c>
      <c r="G48" s="12" t="str">
        <f t="shared" ca="1" si="3"/>
        <v>na</v>
      </c>
      <c r="H48" s="6" t="s">
        <v>21</v>
      </c>
      <c r="I48" s="12" t="str">
        <f t="shared" ca="1" si="4"/>
        <v>na</v>
      </c>
      <c r="J48" s="6" t="s">
        <v>21</v>
      </c>
      <c r="K48" s="66" t="str">
        <f>IF(OR(D48="",F48=""),"na",'Fiksuotieji įkainiai'!$B$17)</f>
        <v>na</v>
      </c>
      <c r="L48" s="6" t="s">
        <v>21</v>
      </c>
      <c r="M48" s="6" t="str">
        <f>IF(OR(D48="",F48=""),"na",'Fiksuotieji įkainiai'!$C$18)</f>
        <v>na</v>
      </c>
      <c r="N48" s="6" t="s">
        <v>21</v>
      </c>
      <c r="O48" s="6" t="str">
        <f>IF(OR(D48="",F48="",D48&lt;2),"na",'Fiksuotieji įkainiai'!$C$19)</f>
        <v>na</v>
      </c>
      <c r="P48" s="6" t="s">
        <v>21</v>
      </c>
    </row>
    <row r="49" spans="4:16" hidden="1" x14ac:dyDescent="0.2">
      <c r="D49" s="6" t="str">
        <f t="shared" si="1"/>
        <v/>
      </c>
      <c r="E49" s="6" t="str">
        <f>IF(E28='Fiksuotieji įkainiai'!$F$3,0,IF(E28='Fiksuotieji įkainiai'!$F$4,2,""))</f>
        <v/>
      </c>
      <c r="F49" s="6" t="str">
        <f t="shared" si="2"/>
        <v/>
      </c>
      <c r="G49" s="12" t="str">
        <f t="shared" ca="1" si="3"/>
        <v>na</v>
      </c>
      <c r="H49" s="6" t="s">
        <v>21</v>
      </c>
      <c r="I49" s="12" t="str">
        <f t="shared" ca="1" si="4"/>
        <v>na</v>
      </c>
      <c r="J49" s="6" t="s">
        <v>21</v>
      </c>
      <c r="K49" s="66" t="str">
        <f>IF(OR(D49="",F49=""),"na",'Fiksuotieji įkainiai'!$B$17)</f>
        <v>na</v>
      </c>
      <c r="L49" s="6" t="s">
        <v>21</v>
      </c>
      <c r="M49" s="6" t="str">
        <f>IF(OR(D49="",F49=""),"na",'Fiksuotieji įkainiai'!$C$18)</f>
        <v>na</v>
      </c>
      <c r="N49" s="6" t="s">
        <v>21</v>
      </c>
      <c r="O49" s="6" t="str">
        <f>IF(OR(D49="",F49="",D49&lt;2),"na",'Fiksuotieji įkainiai'!$C$19)</f>
        <v>na</v>
      </c>
      <c r="P49" s="6" t="s">
        <v>21</v>
      </c>
    </row>
    <row r="50" spans="4:16" hidden="1" x14ac:dyDescent="0.2">
      <c r="D50" s="6" t="str">
        <f t="shared" si="1"/>
        <v/>
      </c>
      <c r="E50" s="6" t="str">
        <f>IF(E29='Fiksuotieji įkainiai'!$F$3,0,IF(E29='Fiksuotieji įkainiai'!$F$4,2,""))</f>
        <v/>
      </c>
      <c r="F50" s="6" t="str">
        <f t="shared" si="2"/>
        <v/>
      </c>
      <c r="G50" s="12" t="str">
        <f t="shared" ca="1" si="3"/>
        <v>na</v>
      </c>
      <c r="H50" s="6" t="s">
        <v>21</v>
      </c>
      <c r="I50" s="12" t="str">
        <f t="shared" ca="1" si="4"/>
        <v>na</v>
      </c>
      <c r="J50" s="6" t="s">
        <v>21</v>
      </c>
      <c r="K50" s="66" t="str">
        <f>IF(OR(D50="",F50=""),"na",'Fiksuotieji įkainiai'!$B$17)</f>
        <v>na</v>
      </c>
      <c r="L50" s="6" t="s">
        <v>21</v>
      </c>
      <c r="M50" s="6" t="str">
        <f>IF(OR(D50="",F50=""),"na",'Fiksuotieji įkainiai'!$C$18)</f>
        <v>na</v>
      </c>
      <c r="N50" s="6" t="s">
        <v>21</v>
      </c>
      <c r="O50" s="6" t="str">
        <f>IF(OR(D50="",F50="",D50&lt;2),"na",'Fiksuotieji įkainiai'!$C$19)</f>
        <v>na</v>
      </c>
      <c r="P50" s="6" t="s">
        <v>21</v>
      </c>
    </row>
    <row r="51" spans="4:16" hidden="1" x14ac:dyDescent="0.2"/>
    <row r="52" spans="4:16" hidden="1" x14ac:dyDescent="0.2">
      <c r="G52" s="65">
        <f t="shared" ref="G52:G58" si="5">IF(OR(G23="Netaikoma",G23=""),0,IF(G23&lt;&gt;G44,1,0))</f>
        <v>0</v>
      </c>
      <c r="H52" s="65">
        <f t="shared" ref="H52:H58" si="6">IF(OR(H23="Netaikoma",H23=""),0,IF(H23&lt;&gt;I44,1,0))</f>
        <v>0</v>
      </c>
      <c r="I52" s="65"/>
      <c r="J52" s="65"/>
      <c r="K52" s="65">
        <f t="shared" ref="K52:K58" si="7">IF(OR(I23="Netaikoma",I23=""),0,IF(I23&lt;&gt;K44,1,0))</f>
        <v>0</v>
      </c>
      <c r="L52" s="65"/>
      <c r="M52" s="65" t="str">
        <f t="shared" ref="M52:M58" si="8">IF(L23="Ne sezonas","D",IF(L23="Sezonas","E",""))</f>
        <v/>
      </c>
      <c r="N52" s="6" t="str">
        <f t="shared" ref="N52:N58" si="9">IF(M23="Didysis miestas",1,IF(M23="Kitas miestas",2,IF(M23="Kurortas",3,"")))</f>
        <v/>
      </c>
      <c r="O52" s="66" t="str">
        <f ca="1">IF(OR(D44="",M52="",N52="",F44="",D44&lt;2),"na",INDIRECT("'Fiksuotieji įkainiai'!$" &amp; M52 &amp;"$" &amp; N52 +22))</f>
        <v>na</v>
      </c>
      <c r="P52" s="6" t="s">
        <v>21</v>
      </c>
    </row>
    <row r="53" spans="4:16" hidden="1" x14ac:dyDescent="0.2">
      <c r="G53" s="65">
        <f t="shared" si="5"/>
        <v>0</v>
      </c>
      <c r="H53" s="65">
        <f t="shared" si="6"/>
        <v>0</v>
      </c>
      <c r="I53" s="65"/>
      <c r="J53" s="65"/>
      <c r="K53" s="65">
        <f t="shared" si="7"/>
        <v>0</v>
      </c>
      <c r="L53" s="65"/>
      <c r="M53" s="65" t="str">
        <f t="shared" si="8"/>
        <v/>
      </c>
      <c r="N53" s="6" t="str">
        <f t="shared" si="9"/>
        <v/>
      </c>
      <c r="O53" s="66" t="str">
        <f t="shared" ref="O53:O58" ca="1" si="10">IF(OR(D45="",M53="",N53="",F45="",D45&lt;2),"na",INDIRECT("'Fiksuotieji įkainiai'!$" &amp; M53 &amp;"$" &amp; N53 +22))</f>
        <v>na</v>
      </c>
      <c r="P53" s="6" t="s">
        <v>21</v>
      </c>
    </row>
    <row r="54" spans="4:16" hidden="1" x14ac:dyDescent="0.2">
      <c r="G54" s="65">
        <f t="shared" si="5"/>
        <v>0</v>
      </c>
      <c r="H54" s="65">
        <f t="shared" si="6"/>
        <v>0</v>
      </c>
      <c r="I54" s="65"/>
      <c r="J54" s="65"/>
      <c r="K54" s="65">
        <f t="shared" si="7"/>
        <v>0</v>
      </c>
      <c r="L54" s="65"/>
      <c r="M54" s="65" t="str">
        <f t="shared" si="8"/>
        <v/>
      </c>
      <c r="N54" s="6" t="str">
        <f t="shared" si="9"/>
        <v/>
      </c>
      <c r="O54" s="66" t="str">
        <f t="shared" ca="1" si="10"/>
        <v>na</v>
      </c>
      <c r="P54" s="6" t="s">
        <v>21</v>
      </c>
    </row>
    <row r="55" spans="4:16" hidden="1" x14ac:dyDescent="0.2">
      <c r="G55" s="65">
        <f t="shared" si="5"/>
        <v>0</v>
      </c>
      <c r="H55" s="65">
        <f t="shared" si="6"/>
        <v>0</v>
      </c>
      <c r="I55" s="65"/>
      <c r="J55" s="65"/>
      <c r="K55" s="65">
        <f t="shared" si="7"/>
        <v>0</v>
      </c>
      <c r="L55" s="65"/>
      <c r="M55" s="65" t="str">
        <f t="shared" si="8"/>
        <v/>
      </c>
      <c r="N55" s="6" t="str">
        <f t="shared" si="9"/>
        <v/>
      </c>
      <c r="O55" s="66" t="str">
        <f t="shared" ca="1" si="10"/>
        <v>na</v>
      </c>
      <c r="P55" s="6" t="s">
        <v>21</v>
      </c>
    </row>
    <row r="56" spans="4:16" hidden="1" x14ac:dyDescent="0.2">
      <c r="G56" s="65">
        <f t="shared" si="5"/>
        <v>0</v>
      </c>
      <c r="H56" s="65">
        <f t="shared" si="6"/>
        <v>0</v>
      </c>
      <c r="I56" s="65"/>
      <c r="J56" s="65"/>
      <c r="K56" s="65">
        <f t="shared" si="7"/>
        <v>0</v>
      </c>
      <c r="L56" s="65"/>
      <c r="M56" s="65" t="str">
        <f t="shared" si="8"/>
        <v/>
      </c>
      <c r="N56" s="6" t="str">
        <f t="shared" si="9"/>
        <v/>
      </c>
      <c r="O56" s="66" t="str">
        <f t="shared" ca="1" si="10"/>
        <v>na</v>
      </c>
      <c r="P56" s="6" t="s">
        <v>21</v>
      </c>
    </row>
    <row r="57" spans="4:16" hidden="1" x14ac:dyDescent="0.2">
      <c r="G57" s="65">
        <f t="shared" si="5"/>
        <v>0</v>
      </c>
      <c r="H57" s="65">
        <f t="shared" si="6"/>
        <v>0</v>
      </c>
      <c r="I57" s="65"/>
      <c r="J57" s="65"/>
      <c r="K57" s="65">
        <f t="shared" si="7"/>
        <v>0</v>
      </c>
      <c r="L57" s="65"/>
      <c r="M57" s="65" t="str">
        <f t="shared" si="8"/>
        <v/>
      </c>
      <c r="N57" s="6" t="str">
        <f t="shared" si="9"/>
        <v/>
      </c>
      <c r="O57" s="66" t="str">
        <f t="shared" ca="1" si="10"/>
        <v>na</v>
      </c>
      <c r="P57" s="6" t="s">
        <v>21</v>
      </c>
    </row>
    <row r="58" spans="4:16" hidden="1" x14ac:dyDescent="0.2">
      <c r="G58" s="65">
        <f t="shared" si="5"/>
        <v>0</v>
      </c>
      <c r="H58" s="65">
        <f t="shared" si="6"/>
        <v>0</v>
      </c>
      <c r="I58" s="65"/>
      <c r="J58" s="65"/>
      <c r="K58" s="65">
        <f t="shared" si="7"/>
        <v>0</v>
      </c>
      <c r="L58" s="65"/>
      <c r="M58" s="65" t="str">
        <f t="shared" si="8"/>
        <v/>
      </c>
      <c r="N58" s="6" t="str">
        <f t="shared" si="9"/>
        <v/>
      </c>
      <c r="O58" s="66" t="str">
        <f t="shared" ca="1" si="10"/>
        <v>na</v>
      </c>
      <c r="P58" s="6" t="s">
        <v>21</v>
      </c>
    </row>
    <row r="59" spans="4:16" hidden="1" x14ac:dyDescent="0.2">
      <c r="O59" s="6">
        <f t="shared" ref="O59:O65" si="11">IF(OR(N23="Netaikoma",N23=""),0,IF(N23&lt;&gt;O52,1,0))</f>
        <v>0</v>
      </c>
    </row>
    <row r="60" spans="4:16" hidden="1" x14ac:dyDescent="0.2">
      <c r="O60" s="6">
        <f t="shared" si="11"/>
        <v>0</v>
      </c>
    </row>
    <row r="61" spans="4:16" hidden="1" x14ac:dyDescent="0.2">
      <c r="O61" s="6">
        <f t="shared" si="11"/>
        <v>0</v>
      </c>
    </row>
    <row r="62" spans="4:16" hidden="1" x14ac:dyDescent="0.2">
      <c r="O62" s="6">
        <f t="shared" si="11"/>
        <v>0</v>
      </c>
    </row>
    <row r="63" spans="4:16" hidden="1" x14ac:dyDescent="0.2">
      <c r="O63" s="6">
        <f t="shared" si="11"/>
        <v>0</v>
      </c>
    </row>
    <row r="64" spans="4:16" hidden="1" x14ac:dyDescent="0.2">
      <c r="O64" s="6">
        <f t="shared" si="11"/>
        <v>0</v>
      </c>
    </row>
    <row r="65" spans="15:15" hidden="1" x14ac:dyDescent="0.2">
      <c r="O65" s="6">
        <f t="shared" si="11"/>
        <v>0</v>
      </c>
    </row>
  </sheetData>
  <sheetProtection sheet="1" selectLockedCells="1"/>
  <mergeCells count="15">
    <mergeCell ref="B8:O8"/>
    <mergeCell ref="B10:O10"/>
    <mergeCell ref="B33:K33"/>
    <mergeCell ref="B16:I16"/>
    <mergeCell ref="B17:D17"/>
    <mergeCell ref="E17:O17"/>
    <mergeCell ref="E18:O18"/>
    <mergeCell ref="F12:G12"/>
    <mergeCell ref="A14:O14"/>
    <mergeCell ref="B37:I37"/>
    <mergeCell ref="B20:K20"/>
    <mergeCell ref="B36:J36"/>
    <mergeCell ref="B34:L34"/>
    <mergeCell ref="B18:D18"/>
    <mergeCell ref="B31:O31"/>
  </mergeCells>
  <conditionalFormatting sqref="B30:I30">
    <cfRule type="expression" dxfId="13" priority="5">
      <formula>$B$33&lt;&gt;""</formula>
    </cfRule>
  </conditionalFormatting>
  <conditionalFormatting sqref="G23:G29">
    <cfRule type="expression" dxfId="12" priority="4">
      <formula>$G52&gt;0</formula>
    </cfRule>
  </conditionalFormatting>
  <conditionalFormatting sqref="H23:H29">
    <cfRule type="expression" dxfId="11" priority="3">
      <formula>$H52&gt;0</formula>
    </cfRule>
  </conditionalFormatting>
  <conditionalFormatting sqref="N23:N29">
    <cfRule type="expression" dxfId="10" priority="2">
      <formula>$O59&gt;0</formula>
    </cfRule>
  </conditionalFormatting>
  <conditionalFormatting sqref="I23:I29">
    <cfRule type="expression" dxfId="9" priority="1">
      <formula>$K52&gt;0</formula>
    </cfRule>
  </conditionalFormatting>
  <dataValidations count="11">
    <dataValidation type="list" allowBlank="1" showInputMessage="1" showErrorMessage="1" errorTitle="Klaida!" error="Netinkama reikšmė arba neužpildyti renginio duomenys." sqref="G23:G29">
      <formula1>IF(G44="na",H44,$G44:$H44)</formula1>
    </dataValidation>
    <dataValidation type="whole" allowBlank="1" showInputMessage="1" showErrorMessage="1" errorTitle="Klaida" error="Įvesta netinkama reikšmė." sqref="F23:F29">
      <formula1>1</formula1>
      <formula2>1000</formula2>
    </dataValidation>
    <dataValidation type="whole" allowBlank="1" showInputMessage="1" showErrorMessage="1" sqref="D23:D29">
      <formula1>1</formula1>
      <formula2>100</formula2>
    </dataValidation>
    <dataValidation type="list" allowBlank="1" showInputMessage="1" showErrorMessage="1" sqref="H23:H29">
      <formula1>IF(I44="na",J44,$I44:$J44)</formula1>
    </dataValidation>
    <dataValidation type="date" allowBlank="1" showInputMessage="1" showErrorMessage="1" errorTitle="Klaida!" error="Įveskite datą formatu YYYY-MM-DD" sqref="F12">
      <formula1>42005</formula1>
      <formula2>45291</formula2>
    </dataValidation>
    <dataValidation type="list" allowBlank="1" promptTitle="Informacija" prompt="Pasirinkite vienos arba dviejų kavos pertraukėlių įkainį asmeniui, jei kavos pertraukėlės nedeklaruojamos - rinkitės &quot;Netaikoma&quot;" sqref="I23:I29">
      <formula1>IF(K44="na",J44,$K44:$L44)</formula1>
    </dataValidation>
    <dataValidation type="list" allowBlank="1" showInputMessage="1" showErrorMessage="1" sqref="J23:J29">
      <formula1>IF(M44="na",J44,$M44:$N44)</formula1>
    </dataValidation>
    <dataValidation type="list" allowBlank="1" showInputMessage="1" showErrorMessage="1" sqref="K23:K29">
      <formula1>IF(O44="na",J44,$O44:$P44)</formula1>
    </dataValidation>
    <dataValidation type="list" allowBlank="1" showInputMessage="1" showErrorMessage="1" promptTitle="Informacija" prompt="Sezonu laikomas laikas nuo birželio 1 d. iki rugpjūčio 31 d. ir nuo gruodžio 24 d. iki sausio 1 d." sqref="L23:L29">
      <formula1>"Ne sezonas,Sezonas"</formula1>
    </dataValidation>
    <dataValidation type="list" allowBlank="1" showInputMessage="1" showErrorMessage="1" promptTitle="Informacija" prompt="Didieji miestai - Vilniaus Kauno ir Klaipėdos miestų ir rajonų savivaldybių teritorijos. _x000a_Kurortai - Birštono, Druskininkų, Palangos miesto ir Neringos savivaldybių teritorijos." sqref="M23:M29">
      <formula1>"Didysis miestas,Kitas miestas,Kurortas"</formula1>
    </dataValidation>
    <dataValidation type="list" allowBlank="1" showInputMessage="1" showErrorMessage="1" sqref="N23:N29">
      <formula1>IF(O52="na",$P$52,$O52:$P52)</formula1>
    </dataValidation>
  </dataValidations>
  <pageMargins left="0.23622047244094491" right="0.23622047244094491" top="0.23622047244094491" bottom="0.35433070866141736" header="0.19685039370078741" footer="0.23622047244094491"/>
  <pageSetup paperSize="9" scale="7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'Fiksuotieji įkainiai'!$F$3:$F$4</xm:f>
          </x14:formula1>
          <xm:sqref>E23:E29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65"/>
  <sheetViews>
    <sheetView showGridLines="0" zoomScale="70" zoomScaleNormal="70" zoomScaleSheetLayoutView="70" workbookViewId="0">
      <selection activeCell="B23" sqref="B23"/>
    </sheetView>
  </sheetViews>
  <sheetFormatPr defaultRowHeight="12.75" x14ac:dyDescent="0.2"/>
  <cols>
    <col min="1" max="1" width="5.5" style="6" customWidth="1"/>
    <col min="2" max="2" width="16.6640625" style="6" customWidth="1"/>
    <col min="3" max="3" width="23.6640625" style="6" customWidth="1"/>
    <col min="4" max="4" width="16.83203125" style="6" customWidth="1"/>
    <col min="5" max="5" width="17.83203125" style="6" customWidth="1"/>
    <col min="6" max="6" width="17.6640625" style="6" customWidth="1"/>
    <col min="7" max="7" width="16" style="6" customWidth="1"/>
    <col min="8" max="8" width="15" style="6" customWidth="1"/>
    <col min="9" max="9" width="18.83203125" style="6" customWidth="1"/>
    <col min="10" max="10" width="15" style="6" customWidth="1"/>
    <col min="11" max="11" width="14.33203125" style="6" customWidth="1"/>
    <col min="12" max="12" width="14.1640625" style="6" customWidth="1"/>
    <col min="13" max="13" width="14.6640625" style="6" customWidth="1"/>
    <col min="14" max="14" width="16.33203125" style="6" customWidth="1"/>
    <col min="15" max="15" width="16" style="6" customWidth="1"/>
    <col min="16" max="228" width="9.1640625" style="6"/>
    <col min="229" max="229" width="8.1640625" style="6" customWidth="1"/>
    <col min="230" max="230" width="22.83203125" style="6" customWidth="1"/>
    <col min="231" max="231" width="19" style="6" customWidth="1"/>
    <col min="232" max="232" width="15" style="6" customWidth="1"/>
    <col min="233" max="233" width="19" style="6" customWidth="1"/>
    <col min="234" max="234" width="15.5" style="6" customWidth="1"/>
    <col min="235" max="235" width="17" style="6" customWidth="1"/>
    <col min="236" max="236" width="16" style="6" customWidth="1"/>
    <col min="237" max="237" width="12.1640625" style="6" customWidth="1"/>
    <col min="238" max="238" width="10.33203125" style="6" customWidth="1"/>
    <col min="239" max="239" width="12.1640625" style="6" customWidth="1"/>
    <col min="240" max="240" width="12.5" style="6" customWidth="1"/>
    <col min="241" max="242" width="14" style="6" customWidth="1"/>
    <col min="243" max="243" width="25.33203125" style="6" customWidth="1"/>
    <col min="244" max="484" width="9.1640625" style="6"/>
    <col min="485" max="485" width="8.1640625" style="6" customWidth="1"/>
    <col min="486" max="486" width="22.83203125" style="6" customWidth="1"/>
    <col min="487" max="487" width="19" style="6" customWidth="1"/>
    <col min="488" max="488" width="15" style="6" customWidth="1"/>
    <col min="489" max="489" width="19" style="6" customWidth="1"/>
    <col min="490" max="490" width="15.5" style="6" customWidth="1"/>
    <col min="491" max="491" width="17" style="6" customWidth="1"/>
    <col min="492" max="492" width="16" style="6" customWidth="1"/>
    <col min="493" max="493" width="12.1640625" style="6" customWidth="1"/>
    <col min="494" max="494" width="10.33203125" style="6" customWidth="1"/>
    <col min="495" max="495" width="12.1640625" style="6" customWidth="1"/>
    <col min="496" max="496" width="12.5" style="6" customWidth="1"/>
    <col min="497" max="498" width="14" style="6" customWidth="1"/>
    <col min="499" max="499" width="25.33203125" style="6" customWidth="1"/>
    <col min="500" max="740" width="9.1640625" style="6"/>
    <col min="741" max="741" width="8.1640625" style="6" customWidth="1"/>
    <col min="742" max="742" width="22.83203125" style="6" customWidth="1"/>
    <col min="743" max="743" width="19" style="6" customWidth="1"/>
    <col min="744" max="744" width="15" style="6" customWidth="1"/>
    <col min="745" max="745" width="19" style="6" customWidth="1"/>
    <col min="746" max="746" width="15.5" style="6" customWidth="1"/>
    <col min="747" max="747" width="17" style="6" customWidth="1"/>
    <col min="748" max="748" width="16" style="6" customWidth="1"/>
    <col min="749" max="749" width="12.1640625" style="6" customWidth="1"/>
    <col min="750" max="750" width="10.33203125" style="6" customWidth="1"/>
    <col min="751" max="751" width="12.1640625" style="6" customWidth="1"/>
    <col min="752" max="752" width="12.5" style="6" customWidth="1"/>
    <col min="753" max="754" width="14" style="6" customWidth="1"/>
    <col min="755" max="755" width="25.33203125" style="6" customWidth="1"/>
    <col min="756" max="996" width="9.1640625" style="6"/>
    <col min="997" max="997" width="8.1640625" style="6" customWidth="1"/>
    <col min="998" max="998" width="22.83203125" style="6" customWidth="1"/>
    <col min="999" max="999" width="19" style="6" customWidth="1"/>
    <col min="1000" max="1000" width="15" style="6" customWidth="1"/>
    <col min="1001" max="1001" width="19" style="6" customWidth="1"/>
    <col min="1002" max="1002" width="15.5" style="6" customWidth="1"/>
    <col min="1003" max="1003" width="17" style="6" customWidth="1"/>
    <col min="1004" max="1004" width="16" style="6" customWidth="1"/>
    <col min="1005" max="1005" width="12.1640625" style="6" customWidth="1"/>
    <col min="1006" max="1006" width="10.33203125" style="6" customWidth="1"/>
    <col min="1007" max="1007" width="12.1640625" style="6" customWidth="1"/>
    <col min="1008" max="1008" width="12.5" style="6" customWidth="1"/>
    <col min="1009" max="1010" width="14" style="6" customWidth="1"/>
    <col min="1011" max="1011" width="25.33203125" style="6" customWidth="1"/>
    <col min="1012" max="1252" width="9.1640625" style="6"/>
    <col min="1253" max="1253" width="8.1640625" style="6" customWidth="1"/>
    <col min="1254" max="1254" width="22.83203125" style="6" customWidth="1"/>
    <col min="1255" max="1255" width="19" style="6" customWidth="1"/>
    <col min="1256" max="1256" width="15" style="6" customWidth="1"/>
    <col min="1257" max="1257" width="19" style="6" customWidth="1"/>
    <col min="1258" max="1258" width="15.5" style="6" customWidth="1"/>
    <col min="1259" max="1259" width="17" style="6" customWidth="1"/>
    <col min="1260" max="1260" width="16" style="6" customWidth="1"/>
    <col min="1261" max="1261" width="12.1640625" style="6" customWidth="1"/>
    <col min="1262" max="1262" width="10.33203125" style="6" customWidth="1"/>
    <col min="1263" max="1263" width="12.1640625" style="6" customWidth="1"/>
    <col min="1264" max="1264" width="12.5" style="6" customWidth="1"/>
    <col min="1265" max="1266" width="14" style="6" customWidth="1"/>
    <col min="1267" max="1267" width="25.33203125" style="6" customWidth="1"/>
    <col min="1268" max="1508" width="9.1640625" style="6"/>
    <col min="1509" max="1509" width="8.1640625" style="6" customWidth="1"/>
    <col min="1510" max="1510" width="22.83203125" style="6" customWidth="1"/>
    <col min="1511" max="1511" width="19" style="6" customWidth="1"/>
    <col min="1512" max="1512" width="15" style="6" customWidth="1"/>
    <col min="1513" max="1513" width="19" style="6" customWidth="1"/>
    <col min="1514" max="1514" width="15.5" style="6" customWidth="1"/>
    <col min="1515" max="1515" width="17" style="6" customWidth="1"/>
    <col min="1516" max="1516" width="16" style="6" customWidth="1"/>
    <col min="1517" max="1517" width="12.1640625" style="6" customWidth="1"/>
    <col min="1518" max="1518" width="10.33203125" style="6" customWidth="1"/>
    <col min="1519" max="1519" width="12.1640625" style="6" customWidth="1"/>
    <col min="1520" max="1520" width="12.5" style="6" customWidth="1"/>
    <col min="1521" max="1522" width="14" style="6" customWidth="1"/>
    <col min="1523" max="1523" width="25.33203125" style="6" customWidth="1"/>
    <col min="1524" max="1764" width="9.1640625" style="6"/>
    <col min="1765" max="1765" width="8.1640625" style="6" customWidth="1"/>
    <col min="1766" max="1766" width="22.83203125" style="6" customWidth="1"/>
    <col min="1767" max="1767" width="19" style="6" customWidth="1"/>
    <col min="1768" max="1768" width="15" style="6" customWidth="1"/>
    <col min="1769" max="1769" width="19" style="6" customWidth="1"/>
    <col min="1770" max="1770" width="15.5" style="6" customWidth="1"/>
    <col min="1771" max="1771" width="17" style="6" customWidth="1"/>
    <col min="1772" max="1772" width="16" style="6" customWidth="1"/>
    <col min="1773" max="1773" width="12.1640625" style="6" customWidth="1"/>
    <col min="1774" max="1774" width="10.33203125" style="6" customWidth="1"/>
    <col min="1775" max="1775" width="12.1640625" style="6" customWidth="1"/>
    <col min="1776" max="1776" width="12.5" style="6" customWidth="1"/>
    <col min="1777" max="1778" width="14" style="6" customWidth="1"/>
    <col min="1779" max="1779" width="25.33203125" style="6" customWidth="1"/>
    <col min="1780" max="2020" width="9.1640625" style="6"/>
    <col min="2021" max="2021" width="8.1640625" style="6" customWidth="1"/>
    <col min="2022" max="2022" width="22.83203125" style="6" customWidth="1"/>
    <col min="2023" max="2023" width="19" style="6" customWidth="1"/>
    <col min="2024" max="2024" width="15" style="6" customWidth="1"/>
    <col min="2025" max="2025" width="19" style="6" customWidth="1"/>
    <col min="2026" max="2026" width="15.5" style="6" customWidth="1"/>
    <col min="2027" max="2027" width="17" style="6" customWidth="1"/>
    <col min="2028" max="2028" width="16" style="6" customWidth="1"/>
    <col min="2029" max="2029" width="12.1640625" style="6" customWidth="1"/>
    <col min="2030" max="2030" width="10.33203125" style="6" customWidth="1"/>
    <col min="2031" max="2031" width="12.1640625" style="6" customWidth="1"/>
    <col min="2032" max="2032" width="12.5" style="6" customWidth="1"/>
    <col min="2033" max="2034" width="14" style="6" customWidth="1"/>
    <col min="2035" max="2035" width="25.33203125" style="6" customWidth="1"/>
    <col min="2036" max="2276" width="9.1640625" style="6"/>
    <col min="2277" max="2277" width="8.1640625" style="6" customWidth="1"/>
    <col min="2278" max="2278" width="22.83203125" style="6" customWidth="1"/>
    <col min="2279" max="2279" width="19" style="6" customWidth="1"/>
    <col min="2280" max="2280" width="15" style="6" customWidth="1"/>
    <col min="2281" max="2281" width="19" style="6" customWidth="1"/>
    <col min="2282" max="2282" width="15.5" style="6" customWidth="1"/>
    <col min="2283" max="2283" width="17" style="6" customWidth="1"/>
    <col min="2284" max="2284" width="16" style="6" customWidth="1"/>
    <col min="2285" max="2285" width="12.1640625" style="6" customWidth="1"/>
    <col min="2286" max="2286" width="10.33203125" style="6" customWidth="1"/>
    <col min="2287" max="2287" width="12.1640625" style="6" customWidth="1"/>
    <col min="2288" max="2288" width="12.5" style="6" customWidth="1"/>
    <col min="2289" max="2290" width="14" style="6" customWidth="1"/>
    <col min="2291" max="2291" width="25.33203125" style="6" customWidth="1"/>
    <col min="2292" max="2532" width="9.1640625" style="6"/>
    <col min="2533" max="2533" width="8.1640625" style="6" customWidth="1"/>
    <col min="2534" max="2534" width="22.83203125" style="6" customWidth="1"/>
    <col min="2535" max="2535" width="19" style="6" customWidth="1"/>
    <col min="2536" max="2536" width="15" style="6" customWidth="1"/>
    <col min="2537" max="2537" width="19" style="6" customWidth="1"/>
    <col min="2538" max="2538" width="15.5" style="6" customWidth="1"/>
    <col min="2539" max="2539" width="17" style="6" customWidth="1"/>
    <col min="2540" max="2540" width="16" style="6" customWidth="1"/>
    <col min="2541" max="2541" width="12.1640625" style="6" customWidth="1"/>
    <col min="2542" max="2542" width="10.33203125" style="6" customWidth="1"/>
    <col min="2543" max="2543" width="12.1640625" style="6" customWidth="1"/>
    <col min="2544" max="2544" width="12.5" style="6" customWidth="1"/>
    <col min="2545" max="2546" width="14" style="6" customWidth="1"/>
    <col min="2547" max="2547" width="25.33203125" style="6" customWidth="1"/>
    <col min="2548" max="2788" width="9.1640625" style="6"/>
    <col min="2789" max="2789" width="8.1640625" style="6" customWidth="1"/>
    <col min="2790" max="2790" width="22.83203125" style="6" customWidth="1"/>
    <col min="2791" max="2791" width="19" style="6" customWidth="1"/>
    <col min="2792" max="2792" width="15" style="6" customWidth="1"/>
    <col min="2793" max="2793" width="19" style="6" customWidth="1"/>
    <col min="2794" max="2794" width="15.5" style="6" customWidth="1"/>
    <col min="2795" max="2795" width="17" style="6" customWidth="1"/>
    <col min="2796" max="2796" width="16" style="6" customWidth="1"/>
    <col min="2797" max="2797" width="12.1640625" style="6" customWidth="1"/>
    <col min="2798" max="2798" width="10.33203125" style="6" customWidth="1"/>
    <col min="2799" max="2799" width="12.1640625" style="6" customWidth="1"/>
    <col min="2800" max="2800" width="12.5" style="6" customWidth="1"/>
    <col min="2801" max="2802" width="14" style="6" customWidth="1"/>
    <col min="2803" max="2803" width="25.33203125" style="6" customWidth="1"/>
    <col min="2804" max="3044" width="9.1640625" style="6"/>
    <col min="3045" max="3045" width="8.1640625" style="6" customWidth="1"/>
    <col min="3046" max="3046" width="22.83203125" style="6" customWidth="1"/>
    <col min="3047" max="3047" width="19" style="6" customWidth="1"/>
    <col min="3048" max="3048" width="15" style="6" customWidth="1"/>
    <col min="3049" max="3049" width="19" style="6" customWidth="1"/>
    <col min="3050" max="3050" width="15.5" style="6" customWidth="1"/>
    <col min="3051" max="3051" width="17" style="6" customWidth="1"/>
    <col min="3052" max="3052" width="16" style="6" customWidth="1"/>
    <col min="3053" max="3053" width="12.1640625" style="6" customWidth="1"/>
    <col min="3054" max="3054" width="10.33203125" style="6" customWidth="1"/>
    <col min="3055" max="3055" width="12.1640625" style="6" customWidth="1"/>
    <col min="3056" max="3056" width="12.5" style="6" customWidth="1"/>
    <col min="3057" max="3058" width="14" style="6" customWidth="1"/>
    <col min="3059" max="3059" width="25.33203125" style="6" customWidth="1"/>
    <col min="3060" max="3300" width="9.1640625" style="6"/>
    <col min="3301" max="3301" width="8.1640625" style="6" customWidth="1"/>
    <col min="3302" max="3302" width="22.83203125" style="6" customWidth="1"/>
    <col min="3303" max="3303" width="19" style="6" customWidth="1"/>
    <col min="3304" max="3304" width="15" style="6" customWidth="1"/>
    <col min="3305" max="3305" width="19" style="6" customWidth="1"/>
    <col min="3306" max="3306" width="15.5" style="6" customWidth="1"/>
    <col min="3307" max="3307" width="17" style="6" customWidth="1"/>
    <col min="3308" max="3308" width="16" style="6" customWidth="1"/>
    <col min="3309" max="3309" width="12.1640625" style="6" customWidth="1"/>
    <col min="3310" max="3310" width="10.33203125" style="6" customWidth="1"/>
    <col min="3311" max="3311" width="12.1640625" style="6" customWidth="1"/>
    <col min="3312" max="3312" width="12.5" style="6" customWidth="1"/>
    <col min="3313" max="3314" width="14" style="6" customWidth="1"/>
    <col min="3315" max="3315" width="25.33203125" style="6" customWidth="1"/>
    <col min="3316" max="3556" width="9.1640625" style="6"/>
    <col min="3557" max="3557" width="8.1640625" style="6" customWidth="1"/>
    <col min="3558" max="3558" width="22.83203125" style="6" customWidth="1"/>
    <col min="3559" max="3559" width="19" style="6" customWidth="1"/>
    <col min="3560" max="3560" width="15" style="6" customWidth="1"/>
    <col min="3561" max="3561" width="19" style="6" customWidth="1"/>
    <col min="3562" max="3562" width="15.5" style="6" customWidth="1"/>
    <col min="3563" max="3563" width="17" style="6" customWidth="1"/>
    <col min="3564" max="3564" width="16" style="6" customWidth="1"/>
    <col min="3565" max="3565" width="12.1640625" style="6" customWidth="1"/>
    <col min="3566" max="3566" width="10.33203125" style="6" customWidth="1"/>
    <col min="3567" max="3567" width="12.1640625" style="6" customWidth="1"/>
    <col min="3568" max="3568" width="12.5" style="6" customWidth="1"/>
    <col min="3569" max="3570" width="14" style="6" customWidth="1"/>
    <col min="3571" max="3571" width="25.33203125" style="6" customWidth="1"/>
    <col min="3572" max="3812" width="9.1640625" style="6"/>
    <col min="3813" max="3813" width="8.1640625" style="6" customWidth="1"/>
    <col min="3814" max="3814" width="22.83203125" style="6" customWidth="1"/>
    <col min="3815" max="3815" width="19" style="6" customWidth="1"/>
    <col min="3816" max="3816" width="15" style="6" customWidth="1"/>
    <col min="3817" max="3817" width="19" style="6" customWidth="1"/>
    <col min="3818" max="3818" width="15.5" style="6" customWidth="1"/>
    <col min="3819" max="3819" width="17" style="6" customWidth="1"/>
    <col min="3820" max="3820" width="16" style="6" customWidth="1"/>
    <col min="3821" max="3821" width="12.1640625" style="6" customWidth="1"/>
    <col min="3822" max="3822" width="10.33203125" style="6" customWidth="1"/>
    <col min="3823" max="3823" width="12.1640625" style="6" customWidth="1"/>
    <col min="3824" max="3824" width="12.5" style="6" customWidth="1"/>
    <col min="3825" max="3826" width="14" style="6" customWidth="1"/>
    <col min="3827" max="3827" width="25.33203125" style="6" customWidth="1"/>
    <col min="3828" max="4068" width="9.1640625" style="6"/>
    <col min="4069" max="4069" width="8.1640625" style="6" customWidth="1"/>
    <col min="4070" max="4070" width="22.83203125" style="6" customWidth="1"/>
    <col min="4071" max="4071" width="19" style="6" customWidth="1"/>
    <col min="4072" max="4072" width="15" style="6" customWidth="1"/>
    <col min="4073" max="4073" width="19" style="6" customWidth="1"/>
    <col min="4074" max="4074" width="15.5" style="6" customWidth="1"/>
    <col min="4075" max="4075" width="17" style="6" customWidth="1"/>
    <col min="4076" max="4076" width="16" style="6" customWidth="1"/>
    <col min="4077" max="4077" width="12.1640625" style="6" customWidth="1"/>
    <col min="4078" max="4078" width="10.33203125" style="6" customWidth="1"/>
    <col min="4079" max="4079" width="12.1640625" style="6" customWidth="1"/>
    <col min="4080" max="4080" width="12.5" style="6" customWidth="1"/>
    <col min="4081" max="4082" width="14" style="6" customWidth="1"/>
    <col min="4083" max="4083" width="25.33203125" style="6" customWidth="1"/>
    <col min="4084" max="4324" width="9.1640625" style="6"/>
    <col min="4325" max="4325" width="8.1640625" style="6" customWidth="1"/>
    <col min="4326" max="4326" width="22.83203125" style="6" customWidth="1"/>
    <col min="4327" max="4327" width="19" style="6" customWidth="1"/>
    <col min="4328" max="4328" width="15" style="6" customWidth="1"/>
    <col min="4329" max="4329" width="19" style="6" customWidth="1"/>
    <col min="4330" max="4330" width="15.5" style="6" customWidth="1"/>
    <col min="4331" max="4331" width="17" style="6" customWidth="1"/>
    <col min="4332" max="4332" width="16" style="6" customWidth="1"/>
    <col min="4333" max="4333" width="12.1640625" style="6" customWidth="1"/>
    <col min="4334" max="4334" width="10.33203125" style="6" customWidth="1"/>
    <col min="4335" max="4335" width="12.1640625" style="6" customWidth="1"/>
    <col min="4336" max="4336" width="12.5" style="6" customWidth="1"/>
    <col min="4337" max="4338" width="14" style="6" customWidth="1"/>
    <col min="4339" max="4339" width="25.33203125" style="6" customWidth="1"/>
    <col min="4340" max="4580" width="9.1640625" style="6"/>
    <col min="4581" max="4581" width="8.1640625" style="6" customWidth="1"/>
    <col min="4582" max="4582" width="22.83203125" style="6" customWidth="1"/>
    <col min="4583" max="4583" width="19" style="6" customWidth="1"/>
    <col min="4584" max="4584" width="15" style="6" customWidth="1"/>
    <col min="4585" max="4585" width="19" style="6" customWidth="1"/>
    <col min="4586" max="4586" width="15.5" style="6" customWidth="1"/>
    <col min="4587" max="4587" width="17" style="6" customWidth="1"/>
    <col min="4588" max="4588" width="16" style="6" customWidth="1"/>
    <col min="4589" max="4589" width="12.1640625" style="6" customWidth="1"/>
    <col min="4590" max="4590" width="10.33203125" style="6" customWidth="1"/>
    <col min="4591" max="4591" width="12.1640625" style="6" customWidth="1"/>
    <col min="4592" max="4592" width="12.5" style="6" customWidth="1"/>
    <col min="4593" max="4594" width="14" style="6" customWidth="1"/>
    <col min="4595" max="4595" width="25.33203125" style="6" customWidth="1"/>
    <col min="4596" max="4836" width="9.1640625" style="6"/>
    <col min="4837" max="4837" width="8.1640625" style="6" customWidth="1"/>
    <col min="4838" max="4838" width="22.83203125" style="6" customWidth="1"/>
    <col min="4839" max="4839" width="19" style="6" customWidth="1"/>
    <col min="4840" max="4840" width="15" style="6" customWidth="1"/>
    <col min="4841" max="4841" width="19" style="6" customWidth="1"/>
    <col min="4842" max="4842" width="15.5" style="6" customWidth="1"/>
    <col min="4843" max="4843" width="17" style="6" customWidth="1"/>
    <col min="4844" max="4844" width="16" style="6" customWidth="1"/>
    <col min="4845" max="4845" width="12.1640625" style="6" customWidth="1"/>
    <col min="4846" max="4846" width="10.33203125" style="6" customWidth="1"/>
    <col min="4847" max="4847" width="12.1640625" style="6" customWidth="1"/>
    <col min="4848" max="4848" width="12.5" style="6" customWidth="1"/>
    <col min="4849" max="4850" width="14" style="6" customWidth="1"/>
    <col min="4851" max="4851" width="25.33203125" style="6" customWidth="1"/>
    <col min="4852" max="5092" width="9.1640625" style="6"/>
    <col min="5093" max="5093" width="8.1640625" style="6" customWidth="1"/>
    <col min="5094" max="5094" width="22.83203125" style="6" customWidth="1"/>
    <col min="5095" max="5095" width="19" style="6" customWidth="1"/>
    <col min="5096" max="5096" width="15" style="6" customWidth="1"/>
    <col min="5097" max="5097" width="19" style="6" customWidth="1"/>
    <col min="5098" max="5098" width="15.5" style="6" customWidth="1"/>
    <col min="5099" max="5099" width="17" style="6" customWidth="1"/>
    <col min="5100" max="5100" width="16" style="6" customWidth="1"/>
    <col min="5101" max="5101" width="12.1640625" style="6" customWidth="1"/>
    <col min="5102" max="5102" width="10.33203125" style="6" customWidth="1"/>
    <col min="5103" max="5103" width="12.1640625" style="6" customWidth="1"/>
    <col min="5104" max="5104" width="12.5" style="6" customWidth="1"/>
    <col min="5105" max="5106" width="14" style="6" customWidth="1"/>
    <col min="5107" max="5107" width="25.33203125" style="6" customWidth="1"/>
    <col min="5108" max="5348" width="9.1640625" style="6"/>
    <col min="5349" max="5349" width="8.1640625" style="6" customWidth="1"/>
    <col min="5350" max="5350" width="22.83203125" style="6" customWidth="1"/>
    <col min="5351" max="5351" width="19" style="6" customWidth="1"/>
    <col min="5352" max="5352" width="15" style="6" customWidth="1"/>
    <col min="5353" max="5353" width="19" style="6" customWidth="1"/>
    <col min="5354" max="5354" width="15.5" style="6" customWidth="1"/>
    <col min="5355" max="5355" width="17" style="6" customWidth="1"/>
    <col min="5356" max="5356" width="16" style="6" customWidth="1"/>
    <col min="5357" max="5357" width="12.1640625" style="6" customWidth="1"/>
    <col min="5358" max="5358" width="10.33203125" style="6" customWidth="1"/>
    <col min="5359" max="5359" width="12.1640625" style="6" customWidth="1"/>
    <col min="5360" max="5360" width="12.5" style="6" customWidth="1"/>
    <col min="5361" max="5362" width="14" style="6" customWidth="1"/>
    <col min="5363" max="5363" width="25.33203125" style="6" customWidth="1"/>
    <col min="5364" max="5604" width="9.1640625" style="6"/>
    <col min="5605" max="5605" width="8.1640625" style="6" customWidth="1"/>
    <col min="5606" max="5606" width="22.83203125" style="6" customWidth="1"/>
    <col min="5607" max="5607" width="19" style="6" customWidth="1"/>
    <col min="5608" max="5608" width="15" style="6" customWidth="1"/>
    <col min="5609" max="5609" width="19" style="6" customWidth="1"/>
    <col min="5610" max="5610" width="15.5" style="6" customWidth="1"/>
    <col min="5611" max="5611" width="17" style="6" customWidth="1"/>
    <col min="5612" max="5612" width="16" style="6" customWidth="1"/>
    <col min="5613" max="5613" width="12.1640625" style="6" customWidth="1"/>
    <col min="5614" max="5614" width="10.33203125" style="6" customWidth="1"/>
    <col min="5615" max="5615" width="12.1640625" style="6" customWidth="1"/>
    <col min="5616" max="5616" width="12.5" style="6" customWidth="1"/>
    <col min="5617" max="5618" width="14" style="6" customWidth="1"/>
    <col min="5619" max="5619" width="25.33203125" style="6" customWidth="1"/>
    <col min="5620" max="5860" width="9.1640625" style="6"/>
    <col min="5861" max="5861" width="8.1640625" style="6" customWidth="1"/>
    <col min="5862" max="5862" width="22.83203125" style="6" customWidth="1"/>
    <col min="5863" max="5863" width="19" style="6" customWidth="1"/>
    <col min="5864" max="5864" width="15" style="6" customWidth="1"/>
    <col min="5865" max="5865" width="19" style="6" customWidth="1"/>
    <col min="5866" max="5866" width="15.5" style="6" customWidth="1"/>
    <col min="5867" max="5867" width="17" style="6" customWidth="1"/>
    <col min="5868" max="5868" width="16" style="6" customWidth="1"/>
    <col min="5869" max="5869" width="12.1640625" style="6" customWidth="1"/>
    <col min="5870" max="5870" width="10.33203125" style="6" customWidth="1"/>
    <col min="5871" max="5871" width="12.1640625" style="6" customWidth="1"/>
    <col min="5872" max="5872" width="12.5" style="6" customWidth="1"/>
    <col min="5873" max="5874" width="14" style="6" customWidth="1"/>
    <col min="5875" max="5875" width="25.33203125" style="6" customWidth="1"/>
    <col min="5876" max="6116" width="9.1640625" style="6"/>
    <col min="6117" max="6117" width="8.1640625" style="6" customWidth="1"/>
    <col min="6118" max="6118" width="22.83203125" style="6" customWidth="1"/>
    <col min="6119" max="6119" width="19" style="6" customWidth="1"/>
    <col min="6120" max="6120" width="15" style="6" customWidth="1"/>
    <col min="6121" max="6121" width="19" style="6" customWidth="1"/>
    <col min="6122" max="6122" width="15.5" style="6" customWidth="1"/>
    <col min="6123" max="6123" width="17" style="6" customWidth="1"/>
    <col min="6124" max="6124" width="16" style="6" customWidth="1"/>
    <col min="6125" max="6125" width="12.1640625" style="6" customWidth="1"/>
    <col min="6126" max="6126" width="10.33203125" style="6" customWidth="1"/>
    <col min="6127" max="6127" width="12.1640625" style="6" customWidth="1"/>
    <col min="6128" max="6128" width="12.5" style="6" customWidth="1"/>
    <col min="6129" max="6130" width="14" style="6" customWidth="1"/>
    <col min="6131" max="6131" width="25.33203125" style="6" customWidth="1"/>
    <col min="6132" max="6372" width="9.1640625" style="6"/>
    <col min="6373" max="6373" width="8.1640625" style="6" customWidth="1"/>
    <col min="6374" max="6374" width="22.83203125" style="6" customWidth="1"/>
    <col min="6375" max="6375" width="19" style="6" customWidth="1"/>
    <col min="6376" max="6376" width="15" style="6" customWidth="1"/>
    <col min="6377" max="6377" width="19" style="6" customWidth="1"/>
    <col min="6378" max="6378" width="15.5" style="6" customWidth="1"/>
    <col min="6379" max="6379" width="17" style="6" customWidth="1"/>
    <col min="6380" max="6380" width="16" style="6" customWidth="1"/>
    <col min="6381" max="6381" width="12.1640625" style="6" customWidth="1"/>
    <col min="6382" max="6382" width="10.33203125" style="6" customWidth="1"/>
    <col min="6383" max="6383" width="12.1640625" style="6" customWidth="1"/>
    <col min="6384" max="6384" width="12.5" style="6" customWidth="1"/>
    <col min="6385" max="6386" width="14" style="6" customWidth="1"/>
    <col min="6387" max="6387" width="25.33203125" style="6" customWidth="1"/>
    <col min="6388" max="6628" width="9.1640625" style="6"/>
    <col min="6629" max="6629" width="8.1640625" style="6" customWidth="1"/>
    <col min="6630" max="6630" width="22.83203125" style="6" customWidth="1"/>
    <col min="6631" max="6631" width="19" style="6" customWidth="1"/>
    <col min="6632" max="6632" width="15" style="6" customWidth="1"/>
    <col min="6633" max="6633" width="19" style="6" customWidth="1"/>
    <col min="6634" max="6634" width="15.5" style="6" customWidth="1"/>
    <col min="6635" max="6635" width="17" style="6" customWidth="1"/>
    <col min="6636" max="6636" width="16" style="6" customWidth="1"/>
    <col min="6637" max="6637" width="12.1640625" style="6" customWidth="1"/>
    <col min="6638" max="6638" width="10.33203125" style="6" customWidth="1"/>
    <col min="6639" max="6639" width="12.1640625" style="6" customWidth="1"/>
    <col min="6640" max="6640" width="12.5" style="6" customWidth="1"/>
    <col min="6641" max="6642" width="14" style="6" customWidth="1"/>
    <col min="6643" max="6643" width="25.33203125" style="6" customWidth="1"/>
    <col min="6644" max="6884" width="9.1640625" style="6"/>
    <col min="6885" max="6885" width="8.1640625" style="6" customWidth="1"/>
    <col min="6886" max="6886" width="22.83203125" style="6" customWidth="1"/>
    <col min="6887" max="6887" width="19" style="6" customWidth="1"/>
    <col min="6888" max="6888" width="15" style="6" customWidth="1"/>
    <col min="6889" max="6889" width="19" style="6" customWidth="1"/>
    <col min="6890" max="6890" width="15.5" style="6" customWidth="1"/>
    <col min="6891" max="6891" width="17" style="6" customWidth="1"/>
    <col min="6892" max="6892" width="16" style="6" customWidth="1"/>
    <col min="6893" max="6893" width="12.1640625" style="6" customWidth="1"/>
    <col min="6894" max="6894" width="10.33203125" style="6" customWidth="1"/>
    <col min="6895" max="6895" width="12.1640625" style="6" customWidth="1"/>
    <col min="6896" max="6896" width="12.5" style="6" customWidth="1"/>
    <col min="6897" max="6898" width="14" style="6" customWidth="1"/>
    <col min="6899" max="6899" width="25.33203125" style="6" customWidth="1"/>
    <col min="6900" max="7140" width="9.1640625" style="6"/>
    <col min="7141" max="7141" width="8.1640625" style="6" customWidth="1"/>
    <col min="7142" max="7142" width="22.83203125" style="6" customWidth="1"/>
    <col min="7143" max="7143" width="19" style="6" customWidth="1"/>
    <col min="7144" max="7144" width="15" style="6" customWidth="1"/>
    <col min="7145" max="7145" width="19" style="6" customWidth="1"/>
    <col min="7146" max="7146" width="15.5" style="6" customWidth="1"/>
    <col min="7147" max="7147" width="17" style="6" customWidth="1"/>
    <col min="7148" max="7148" width="16" style="6" customWidth="1"/>
    <col min="7149" max="7149" width="12.1640625" style="6" customWidth="1"/>
    <col min="7150" max="7150" width="10.33203125" style="6" customWidth="1"/>
    <col min="7151" max="7151" width="12.1640625" style="6" customWidth="1"/>
    <col min="7152" max="7152" width="12.5" style="6" customWidth="1"/>
    <col min="7153" max="7154" width="14" style="6" customWidth="1"/>
    <col min="7155" max="7155" width="25.33203125" style="6" customWidth="1"/>
    <col min="7156" max="7396" width="9.1640625" style="6"/>
    <col min="7397" max="7397" width="8.1640625" style="6" customWidth="1"/>
    <col min="7398" max="7398" width="22.83203125" style="6" customWidth="1"/>
    <col min="7399" max="7399" width="19" style="6" customWidth="1"/>
    <col min="7400" max="7400" width="15" style="6" customWidth="1"/>
    <col min="7401" max="7401" width="19" style="6" customWidth="1"/>
    <col min="7402" max="7402" width="15.5" style="6" customWidth="1"/>
    <col min="7403" max="7403" width="17" style="6" customWidth="1"/>
    <col min="7404" max="7404" width="16" style="6" customWidth="1"/>
    <col min="7405" max="7405" width="12.1640625" style="6" customWidth="1"/>
    <col min="7406" max="7406" width="10.33203125" style="6" customWidth="1"/>
    <col min="7407" max="7407" width="12.1640625" style="6" customWidth="1"/>
    <col min="7408" max="7408" width="12.5" style="6" customWidth="1"/>
    <col min="7409" max="7410" width="14" style="6" customWidth="1"/>
    <col min="7411" max="7411" width="25.33203125" style="6" customWidth="1"/>
    <col min="7412" max="7652" width="9.1640625" style="6"/>
    <col min="7653" max="7653" width="8.1640625" style="6" customWidth="1"/>
    <col min="7654" max="7654" width="22.83203125" style="6" customWidth="1"/>
    <col min="7655" max="7655" width="19" style="6" customWidth="1"/>
    <col min="7656" max="7656" width="15" style="6" customWidth="1"/>
    <col min="7657" max="7657" width="19" style="6" customWidth="1"/>
    <col min="7658" max="7658" width="15.5" style="6" customWidth="1"/>
    <col min="7659" max="7659" width="17" style="6" customWidth="1"/>
    <col min="7660" max="7660" width="16" style="6" customWidth="1"/>
    <col min="7661" max="7661" width="12.1640625" style="6" customWidth="1"/>
    <col min="7662" max="7662" width="10.33203125" style="6" customWidth="1"/>
    <col min="7663" max="7663" width="12.1640625" style="6" customWidth="1"/>
    <col min="7664" max="7664" width="12.5" style="6" customWidth="1"/>
    <col min="7665" max="7666" width="14" style="6" customWidth="1"/>
    <col min="7667" max="7667" width="25.33203125" style="6" customWidth="1"/>
    <col min="7668" max="7908" width="9.1640625" style="6"/>
    <col min="7909" max="7909" width="8.1640625" style="6" customWidth="1"/>
    <col min="7910" max="7910" width="22.83203125" style="6" customWidth="1"/>
    <col min="7911" max="7911" width="19" style="6" customWidth="1"/>
    <col min="7912" max="7912" width="15" style="6" customWidth="1"/>
    <col min="7913" max="7913" width="19" style="6" customWidth="1"/>
    <col min="7914" max="7914" width="15.5" style="6" customWidth="1"/>
    <col min="7915" max="7915" width="17" style="6" customWidth="1"/>
    <col min="7916" max="7916" width="16" style="6" customWidth="1"/>
    <col min="7917" max="7917" width="12.1640625" style="6" customWidth="1"/>
    <col min="7918" max="7918" width="10.33203125" style="6" customWidth="1"/>
    <col min="7919" max="7919" width="12.1640625" style="6" customWidth="1"/>
    <col min="7920" max="7920" width="12.5" style="6" customWidth="1"/>
    <col min="7921" max="7922" width="14" style="6" customWidth="1"/>
    <col min="7923" max="7923" width="25.33203125" style="6" customWidth="1"/>
    <col min="7924" max="8164" width="9.1640625" style="6"/>
    <col min="8165" max="8165" width="8.1640625" style="6" customWidth="1"/>
    <col min="8166" max="8166" width="22.83203125" style="6" customWidth="1"/>
    <col min="8167" max="8167" width="19" style="6" customWidth="1"/>
    <col min="8168" max="8168" width="15" style="6" customWidth="1"/>
    <col min="8169" max="8169" width="19" style="6" customWidth="1"/>
    <col min="8170" max="8170" width="15.5" style="6" customWidth="1"/>
    <col min="8171" max="8171" width="17" style="6" customWidth="1"/>
    <col min="8172" max="8172" width="16" style="6" customWidth="1"/>
    <col min="8173" max="8173" width="12.1640625" style="6" customWidth="1"/>
    <col min="8174" max="8174" width="10.33203125" style="6" customWidth="1"/>
    <col min="8175" max="8175" width="12.1640625" style="6" customWidth="1"/>
    <col min="8176" max="8176" width="12.5" style="6" customWidth="1"/>
    <col min="8177" max="8178" width="14" style="6" customWidth="1"/>
    <col min="8179" max="8179" width="25.33203125" style="6" customWidth="1"/>
    <col min="8180" max="8420" width="9.1640625" style="6"/>
    <col min="8421" max="8421" width="8.1640625" style="6" customWidth="1"/>
    <col min="8422" max="8422" width="22.83203125" style="6" customWidth="1"/>
    <col min="8423" max="8423" width="19" style="6" customWidth="1"/>
    <col min="8424" max="8424" width="15" style="6" customWidth="1"/>
    <col min="8425" max="8425" width="19" style="6" customWidth="1"/>
    <col min="8426" max="8426" width="15.5" style="6" customWidth="1"/>
    <col min="8427" max="8427" width="17" style="6" customWidth="1"/>
    <col min="8428" max="8428" width="16" style="6" customWidth="1"/>
    <col min="8429" max="8429" width="12.1640625" style="6" customWidth="1"/>
    <col min="8430" max="8430" width="10.33203125" style="6" customWidth="1"/>
    <col min="8431" max="8431" width="12.1640625" style="6" customWidth="1"/>
    <col min="8432" max="8432" width="12.5" style="6" customWidth="1"/>
    <col min="8433" max="8434" width="14" style="6" customWidth="1"/>
    <col min="8435" max="8435" width="25.33203125" style="6" customWidth="1"/>
    <col min="8436" max="8676" width="9.1640625" style="6"/>
    <col min="8677" max="8677" width="8.1640625" style="6" customWidth="1"/>
    <col min="8678" max="8678" width="22.83203125" style="6" customWidth="1"/>
    <col min="8679" max="8679" width="19" style="6" customWidth="1"/>
    <col min="8680" max="8680" width="15" style="6" customWidth="1"/>
    <col min="8681" max="8681" width="19" style="6" customWidth="1"/>
    <col min="8682" max="8682" width="15.5" style="6" customWidth="1"/>
    <col min="8683" max="8683" width="17" style="6" customWidth="1"/>
    <col min="8684" max="8684" width="16" style="6" customWidth="1"/>
    <col min="8685" max="8685" width="12.1640625" style="6" customWidth="1"/>
    <col min="8686" max="8686" width="10.33203125" style="6" customWidth="1"/>
    <col min="8687" max="8687" width="12.1640625" style="6" customWidth="1"/>
    <col min="8688" max="8688" width="12.5" style="6" customWidth="1"/>
    <col min="8689" max="8690" width="14" style="6" customWidth="1"/>
    <col min="8691" max="8691" width="25.33203125" style="6" customWidth="1"/>
    <col min="8692" max="8932" width="9.1640625" style="6"/>
    <col min="8933" max="8933" width="8.1640625" style="6" customWidth="1"/>
    <col min="8934" max="8934" width="22.83203125" style="6" customWidth="1"/>
    <col min="8935" max="8935" width="19" style="6" customWidth="1"/>
    <col min="8936" max="8936" width="15" style="6" customWidth="1"/>
    <col min="8937" max="8937" width="19" style="6" customWidth="1"/>
    <col min="8938" max="8938" width="15.5" style="6" customWidth="1"/>
    <col min="8939" max="8939" width="17" style="6" customWidth="1"/>
    <col min="8940" max="8940" width="16" style="6" customWidth="1"/>
    <col min="8941" max="8941" width="12.1640625" style="6" customWidth="1"/>
    <col min="8942" max="8942" width="10.33203125" style="6" customWidth="1"/>
    <col min="8943" max="8943" width="12.1640625" style="6" customWidth="1"/>
    <col min="8944" max="8944" width="12.5" style="6" customWidth="1"/>
    <col min="8945" max="8946" width="14" style="6" customWidth="1"/>
    <col min="8947" max="8947" width="25.33203125" style="6" customWidth="1"/>
    <col min="8948" max="9188" width="9.1640625" style="6"/>
    <col min="9189" max="9189" width="8.1640625" style="6" customWidth="1"/>
    <col min="9190" max="9190" width="22.83203125" style="6" customWidth="1"/>
    <col min="9191" max="9191" width="19" style="6" customWidth="1"/>
    <col min="9192" max="9192" width="15" style="6" customWidth="1"/>
    <col min="9193" max="9193" width="19" style="6" customWidth="1"/>
    <col min="9194" max="9194" width="15.5" style="6" customWidth="1"/>
    <col min="9195" max="9195" width="17" style="6" customWidth="1"/>
    <col min="9196" max="9196" width="16" style="6" customWidth="1"/>
    <col min="9197" max="9197" width="12.1640625" style="6" customWidth="1"/>
    <col min="9198" max="9198" width="10.33203125" style="6" customWidth="1"/>
    <col min="9199" max="9199" width="12.1640625" style="6" customWidth="1"/>
    <col min="9200" max="9200" width="12.5" style="6" customWidth="1"/>
    <col min="9201" max="9202" width="14" style="6" customWidth="1"/>
    <col min="9203" max="9203" width="25.33203125" style="6" customWidth="1"/>
    <col min="9204" max="9444" width="9.1640625" style="6"/>
    <col min="9445" max="9445" width="8.1640625" style="6" customWidth="1"/>
    <col min="9446" max="9446" width="22.83203125" style="6" customWidth="1"/>
    <col min="9447" max="9447" width="19" style="6" customWidth="1"/>
    <col min="9448" max="9448" width="15" style="6" customWidth="1"/>
    <col min="9449" max="9449" width="19" style="6" customWidth="1"/>
    <col min="9450" max="9450" width="15.5" style="6" customWidth="1"/>
    <col min="9451" max="9451" width="17" style="6" customWidth="1"/>
    <col min="9452" max="9452" width="16" style="6" customWidth="1"/>
    <col min="9453" max="9453" width="12.1640625" style="6" customWidth="1"/>
    <col min="9454" max="9454" width="10.33203125" style="6" customWidth="1"/>
    <col min="9455" max="9455" width="12.1640625" style="6" customWidth="1"/>
    <col min="9456" max="9456" width="12.5" style="6" customWidth="1"/>
    <col min="9457" max="9458" width="14" style="6" customWidth="1"/>
    <col min="9459" max="9459" width="25.33203125" style="6" customWidth="1"/>
    <col min="9460" max="9700" width="9.1640625" style="6"/>
    <col min="9701" max="9701" width="8.1640625" style="6" customWidth="1"/>
    <col min="9702" max="9702" width="22.83203125" style="6" customWidth="1"/>
    <col min="9703" max="9703" width="19" style="6" customWidth="1"/>
    <col min="9704" max="9704" width="15" style="6" customWidth="1"/>
    <col min="9705" max="9705" width="19" style="6" customWidth="1"/>
    <col min="9706" max="9706" width="15.5" style="6" customWidth="1"/>
    <col min="9707" max="9707" width="17" style="6" customWidth="1"/>
    <col min="9708" max="9708" width="16" style="6" customWidth="1"/>
    <col min="9709" max="9709" width="12.1640625" style="6" customWidth="1"/>
    <col min="9710" max="9710" width="10.33203125" style="6" customWidth="1"/>
    <col min="9711" max="9711" width="12.1640625" style="6" customWidth="1"/>
    <col min="9712" max="9712" width="12.5" style="6" customWidth="1"/>
    <col min="9713" max="9714" width="14" style="6" customWidth="1"/>
    <col min="9715" max="9715" width="25.33203125" style="6" customWidth="1"/>
    <col min="9716" max="9956" width="9.1640625" style="6"/>
    <col min="9957" max="9957" width="8.1640625" style="6" customWidth="1"/>
    <col min="9958" max="9958" width="22.83203125" style="6" customWidth="1"/>
    <col min="9959" max="9959" width="19" style="6" customWidth="1"/>
    <col min="9960" max="9960" width="15" style="6" customWidth="1"/>
    <col min="9961" max="9961" width="19" style="6" customWidth="1"/>
    <col min="9962" max="9962" width="15.5" style="6" customWidth="1"/>
    <col min="9963" max="9963" width="17" style="6" customWidth="1"/>
    <col min="9964" max="9964" width="16" style="6" customWidth="1"/>
    <col min="9965" max="9965" width="12.1640625" style="6" customWidth="1"/>
    <col min="9966" max="9966" width="10.33203125" style="6" customWidth="1"/>
    <col min="9967" max="9967" width="12.1640625" style="6" customWidth="1"/>
    <col min="9968" max="9968" width="12.5" style="6" customWidth="1"/>
    <col min="9969" max="9970" width="14" style="6" customWidth="1"/>
    <col min="9971" max="9971" width="25.33203125" style="6" customWidth="1"/>
    <col min="9972" max="10212" width="9.1640625" style="6"/>
    <col min="10213" max="10213" width="8.1640625" style="6" customWidth="1"/>
    <col min="10214" max="10214" width="22.83203125" style="6" customWidth="1"/>
    <col min="10215" max="10215" width="19" style="6" customWidth="1"/>
    <col min="10216" max="10216" width="15" style="6" customWidth="1"/>
    <col min="10217" max="10217" width="19" style="6" customWidth="1"/>
    <col min="10218" max="10218" width="15.5" style="6" customWidth="1"/>
    <col min="10219" max="10219" width="17" style="6" customWidth="1"/>
    <col min="10220" max="10220" width="16" style="6" customWidth="1"/>
    <col min="10221" max="10221" width="12.1640625" style="6" customWidth="1"/>
    <col min="10222" max="10222" width="10.33203125" style="6" customWidth="1"/>
    <col min="10223" max="10223" width="12.1640625" style="6" customWidth="1"/>
    <col min="10224" max="10224" width="12.5" style="6" customWidth="1"/>
    <col min="10225" max="10226" width="14" style="6" customWidth="1"/>
    <col min="10227" max="10227" width="25.33203125" style="6" customWidth="1"/>
    <col min="10228" max="10468" width="9.1640625" style="6"/>
    <col min="10469" max="10469" width="8.1640625" style="6" customWidth="1"/>
    <col min="10470" max="10470" width="22.83203125" style="6" customWidth="1"/>
    <col min="10471" max="10471" width="19" style="6" customWidth="1"/>
    <col min="10472" max="10472" width="15" style="6" customWidth="1"/>
    <col min="10473" max="10473" width="19" style="6" customWidth="1"/>
    <col min="10474" max="10474" width="15.5" style="6" customWidth="1"/>
    <col min="10475" max="10475" width="17" style="6" customWidth="1"/>
    <col min="10476" max="10476" width="16" style="6" customWidth="1"/>
    <col min="10477" max="10477" width="12.1640625" style="6" customWidth="1"/>
    <col min="10478" max="10478" width="10.33203125" style="6" customWidth="1"/>
    <col min="10479" max="10479" width="12.1640625" style="6" customWidth="1"/>
    <col min="10480" max="10480" width="12.5" style="6" customWidth="1"/>
    <col min="10481" max="10482" width="14" style="6" customWidth="1"/>
    <col min="10483" max="10483" width="25.33203125" style="6" customWidth="1"/>
    <col min="10484" max="10724" width="9.1640625" style="6"/>
    <col min="10725" max="10725" width="8.1640625" style="6" customWidth="1"/>
    <col min="10726" max="10726" width="22.83203125" style="6" customWidth="1"/>
    <col min="10727" max="10727" width="19" style="6" customWidth="1"/>
    <col min="10728" max="10728" width="15" style="6" customWidth="1"/>
    <col min="10729" max="10729" width="19" style="6" customWidth="1"/>
    <col min="10730" max="10730" width="15.5" style="6" customWidth="1"/>
    <col min="10731" max="10731" width="17" style="6" customWidth="1"/>
    <col min="10732" max="10732" width="16" style="6" customWidth="1"/>
    <col min="10733" max="10733" width="12.1640625" style="6" customWidth="1"/>
    <col min="10734" max="10734" width="10.33203125" style="6" customWidth="1"/>
    <col min="10735" max="10735" width="12.1640625" style="6" customWidth="1"/>
    <col min="10736" max="10736" width="12.5" style="6" customWidth="1"/>
    <col min="10737" max="10738" width="14" style="6" customWidth="1"/>
    <col min="10739" max="10739" width="25.33203125" style="6" customWidth="1"/>
    <col min="10740" max="10980" width="9.1640625" style="6"/>
    <col min="10981" max="10981" width="8.1640625" style="6" customWidth="1"/>
    <col min="10982" max="10982" width="22.83203125" style="6" customWidth="1"/>
    <col min="10983" max="10983" width="19" style="6" customWidth="1"/>
    <col min="10984" max="10984" width="15" style="6" customWidth="1"/>
    <col min="10985" max="10985" width="19" style="6" customWidth="1"/>
    <col min="10986" max="10986" width="15.5" style="6" customWidth="1"/>
    <col min="10987" max="10987" width="17" style="6" customWidth="1"/>
    <col min="10988" max="10988" width="16" style="6" customWidth="1"/>
    <col min="10989" max="10989" width="12.1640625" style="6" customWidth="1"/>
    <col min="10990" max="10990" width="10.33203125" style="6" customWidth="1"/>
    <col min="10991" max="10991" width="12.1640625" style="6" customWidth="1"/>
    <col min="10992" max="10992" width="12.5" style="6" customWidth="1"/>
    <col min="10993" max="10994" width="14" style="6" customWidth="1"/>
    <col min="10995" max="10995" width="25.33203125" style="6" customWidth="1"/>
    <col min="10996" max="11236" width="9.1640625" style="6"/>
    <col min="11237" max="11237" width="8.1640625" style="6" customWidth="1"/>
    <col min="11238" max="11238" width="22.83203125" style="6" customWidth="1"/>
    <col min="11239" max="11239" width="19" style="6" customWidth="1"/>
    <col min="11240" max="11240" width="15" style="6" customWidth="1"/>
    <col min="11241" max="11241" width="19" style="6" customWidth="1"/>
    <col min="11242" max="11242" width="15.5" style="6" customWidth="1"/>
    <col min="11243" max="11243" width="17" style="6" customWidth="1"/>
    <col min="11244" max="11244" width="16" style="6" customWidth="1"/>
    <col min="11245" max="11245" width="12.1640625" style="6" customWidth="1"/>
    <col min="11246" max="11246" width="10.33203125" style="6" customWidth="1"/>
    <col min="11247" max="11247" width="12.1640625" style="6" customWidth="1"/>
    <col min="11248" max="11248" width="12.5" style="6" customWidth="1"/>
    <col min="11249" max="11250" width="14" style="6" customWidth="1"/>
    <col min="11251" max="11251" width="25.33203125" style="6" customWidth="1"/>
    <col min="11252" max="11492" width="9.1640625" style="6"/>
    <col min="11493" max="11493" width="8.1640625" style="6" customWidth="1"/>
    <col min="11494" max="11494" width="22.83203125" style="6" customWidth="1"/>
    <col min="11495" max="11495" width="19" style="6" customWidth="1"/>
    <col min="11496" max="11496" width="15" style="6" customWidth="1"/>
    <col min="11497" max="11497" width="19" style="6" customWidth="1"/>
    <col min="11498" max="11498" width="15.5" style="6" customWidth="1"/>
    <col min="11499" max="11499" width="17" style="6" customWidth="1"/>
    <col min="11500" max="11500" width="16" style="6" customWidth="1"/>
    <col min="11501" max="11501" width="12.1640625" style="6" customWidth="1"/>
    <col min="11502" max="11502" width="10.33203125" style="6" customWidth="1"/>
    <col min="11503" max="11503" width="12.1640625" style="6" customWidth="1"/>
    <col min="11504" max="11504" width="12.5" style="6" customWidth="1"/>
    <col min="11505" max="11506" width="14" style="6" customWidth="1"/>
    <col min="11507" max="11507" width="25.33203125" style="6" customWidth="1"/>
    <col min="11508" max="11748" width="9.1640625" style="6"/>
    <col min="11749" max="11749" width="8.1640625" style="6" customWidth="1"/>
    <col min="11750" max="11750" width="22.83203125" style="6" customWidth="1"/>
    <col min="11751" max="11751" width="19" style="6" customWidth="1"/>
    <col min="11752" max="11752" width="15" style="6" customWidth="1"/>
    <col min="11753" max="11753" width="19" style="6" customWidth="1"/>
    <col min="11754" max="11754" width="15.5" style="6" customWidth="1"/>
    <col min="11755" max="11755" width="17" style="6" customWidth="1"/>
    <col min="11756" max="11756" width="16" style="6" customWidth="1"/>
    <col min="11757" max="11757" width="12.1640625" style="6" customWidth="1"/>
    <col min="11758" max="11758" width="10.33203125" style="6" customWidth="1"/>
    <col min="11759" max="11759" width="12.1640625" style="6" customWidth="1"/>
    <col min="11760" max="11760" width="12.5" style="6" customWidth="1"/>
    <col min="11761" max="11762" width="14" style="6" customWidth="1"/>
    <col min="11763" max="11763" width="25.33203125" style="6" customWidth="1"/>
    <col min="11764" max="12004" width="9.1640625" style="6"/>
    <col min="12005" max="12005" width="8.1640625" style="6" customWidth="1"/>
    <col min="12006" max="12006" width="22.83203125" style="6" customWidth="1"/>
    <col min="12007" max="12007" width="19" style="6" customWidth="1"/>
    <col min="12008" max="12008" width="15" style="6" customWidth="1"/>
    <col min="12009" max="12009" width="19" style="6" customWidth="1"/>
    <col min="12010" max="12010" width="15.5" style="6" customWidth="1"/>
    <col min="12011" max="12011" width="17" style="6" customWidth="1"/>
    <col min="12012" max="12012" width="16" style="6" customWidth="1"/>
    <col min="12013" max="12013" width="12.1640625" style="6" customWidth="1"/>
    <col min="12014" max="12014" width="10.33203125" style="6" customWidth="1"/>
    <col min="12015" max="12015" width="12.1640625" style="6" customWidth="1"/>
    <col min="12016" max="12016" width="12.5" style="6" customWidth="1"/>
    <col min="12017" max="12018" width="14" style="6" customWidth="1"/>
    <col min="12019" max="12019" width="25.33203125" style="6" customWidth="1"/>
    <col min="12020" max="12260" width="9.1640625" style="6"/>
    <col min="12261" max="12261" width="8.1640625" style="6" customWidth="1"/>
    <col min="12262" max="12262" width="22.83203125" style="6" customWidth="1"/>
    <col min="12263" max="12263" width="19" style="6" customWidth="1"/>
    <col min="12264" max="12264" width="15" style="6" customWidth="1"/>
    <col min="12265" max="12265" width="19" style="6" customWidth="1"/>
    <col min="12266" max="12266" width="15.5" style="6" customWidth="1"/>
    <col min="12267" max="12267" width="17" style="6" customWidth="1"/>
    <col min="12268" max="12268" width="16" style="6" customWidth="1"/>
    <col min="12269" max="12269" width="12.1640625" style="6" customWidth="1"/>
    <col min="12270" max="12270" width="10.33203125" style="6" customWidth="1"/>
    <col min="12271" max="12271" width="12.1640625" style="6" customWidth="1"/>
    <col min="12272" max="12272" width="12.5" style="6" customWidth="1"/>
    <col min="12273" max="12274" width="14" style="6" customWidth="1"/>
    <col min="12275" max="12275" width="25.33203125" style="6" customWidth="1"/>
    <col min="12276" max="12516" width="9.1640625" style="6"/>
    <col min="12517" max="12517" width="8.1640625" style="6" customWidth="1"/>
    <col min="12518" max="12518" width="22.83203125" style="6" customWidth="1"/>
    <col min="12519" max="12519" width="19" style="6" customWidth="1"/>
    <col min="12520" max="12520" width="15" style="6" customWidth="1"/>
    <col min="12521" max="12521" width="19" style="6" customWidth="1"/>
    <col min="12522" max="12522" width="15.5" style="6" customWidth="1"/>
    <col min="12523" max="12523" width="17" style="6" customWidth="1"/>
    <col min="12524" max="12524" width="16" style="6" customWidth="1"/>
    <col min="12525" max="12525" width="12.1640625" style="6" customWidth="1"/>
    <col min="12526" max="12526" width="10.33203125" style="6" customWidth="1"/>
    <col min="12527" max="12527" width="12.1640625" style="6" customWidth="1"/>
    <col min="12528" max="12528" width="12.5" style="6" customWidth="1"/>
    <col min="12529" max="12530" width="14" style="6" customWidth="1"/>
    <col min="12531" max="12531" width="25.33203125" style="6" customWidth="1"/>
    <col min="12532" max="12772" width="9.1640625" style="6"/>
    <col min="12773" max="12773" width="8.1640625" style="6" customWidth="1"/>
    <col min="12774" max="12774" width="22.83203125" style="6" customWidth="1"/>
    <col min="12775" max="12775" width="19" style="6" customWidth="1"/>
    <col min="12776" max="12776" width="15" style="6" customWidth="1"/>
    <col min="12777" max="12777" width="19" style="6" customWidth="1"/>
    <col min="12778" max="12778" width="15.5" style="6" customWidth="1"/>
    <col min="12779" max="12779" width="17" style="6" customWidth="1"/>
    <col min="12780" max="12780" width="16" style="6" customWidth="1"/>
    <col min="12781" max="12781" width="12.1640625" style="6" customWidth="1"/>
    <col min="12782" max="12782" width="10.33203125" style="6" customWidth="1"/>
    <col min="12783" max="12783" width="12.1640625" style="6" customWidth="1"/>
    <col min="12784" max="12784" width="12.5" style="6" customWidth="1"/>
    <col min="12785" max="12786" width="14" style="6" customWidth="1"/>
    <col min="12787" max="12787" width="25.33203125" style="6" customWidth="1"/>
    <col min="12788" max="13028" width="9.1640625" style="6"/>
    <col min="13029" max="13029" width="8.1640625" style="6" customWidth="1"/>
    <col min="13030" max="13030" width="22.83203125" style="6" customWidth="1"/>
    <col min="13031" max="13031" width="19" style="6" customWidth="1"/>
    <col min="13032" max="13032" width="15" style="6" customWidth="1"/>
    <col min="13033" max="13033" width="19" style="6" customWidth="1"/>
    <col min="13034" max="13034" width="15.5" style="6" customWidth="1"/>
    <col min="13035" max="13035" width="17" style="6" customWidth="1"/>
    <col min="13036" max="13036" width="16" style="6" customWidth="1"/>
    <col min="13037" max="13037" width="12.1640625" style="6" customWidth="1"/>
    <col min="13038" max="13038" width="10.33203125" style="6" customWidth="1"/>
    <col min="13039" max="13039" width="12.1640625" style="6" customWidth="1"/>
    <col min="13040" max="13040" width="12.5" style="6" customWidth="1"/>
    <col min="13041" max="13042" width="14" style="6" customWidth="1"/>
    <col min="13043" max="13043" width="25.33203125" style="6" customWidth="1"/>
    <col min="13044" max="13284" width="9.1640625" style="6"/>
    <col min="13285" max="13285" width="8.1640625" style="6" customWidth="1"/>
    <col min="13286" max="13286" width="22.83203125" style="6" customWidth="1"/>
    <col min="13287" max="13287" width="19" style="6" customWidth="1"/>
    <col min="13288" max="13288" width="15" style="6" customWidth="1"/>
    <col min="13289" max="13289" width="19" style="6" customWidth="1"/>
    <col min="13290" max="13290" width="15.5" style="6" customWidth="1"/>
    <col min="13291" max="13291" width="17" style="6" customWidth="1"/>
    <col min="13292" max="13292" width="16" style="6" customWidth="1"/>
    <col min="13293" max="13293" width="12.1640625" style="6" customWidth="1"/>
    <col min="13294" max="13294" width="10.33203125" style="6" customWidth="1"/>
    <col min="13295" max="13295" width="12.1640625" style="6" customWidth="1"/>
    <col min="13296" max="13296" width="12.5" style="6" customWidth="1"/>
    <col min="13297" max="13298" width="14" style="6" customWidth="1"/>
    <col min="13299" max="13299" width="25.33203125" style="6" customWidth="1"/>
    <col min="13300" max="13540" width="9.1640625" style="6"/>
    <col min="13541" max="13541" width="8.1640625" style="6" customWidth="1"/>
    <col min="13542" max="13542" width="22.83203125" style="6" customWidth="1"/>
    <col min="13543" max="13543" width="19" style="6" customWidth="1"/>
    <col min="13544" max="13544" width="15" style="6" customWidth="1"/>
    <col min="13545" max="13545" width="19" style="6" customWidth="1"/>
    <col min="13546" max="13546" width="15.5" style="6" customWidth="1"/>
    <col min="13547" max="13547" width="17" style="6" customWidth="1"/>
    <col min="13548" max="13548" width="16" style="6" customWidth="1"/>
    <col min="13549" max="13549" width="12.1640625" style="6" customWidth="1"/>
    <col min="13550" max="13550" width="10.33203125" style="6" customWidth="1"/>
    <col min="13551" max="13551" width="12.1640625" style="6" customWidth="1"/>
    <col min="13552" max="13552" width="12.5" style="6" customWidth="1"/>
    <col min="13553" max="13554" width="14" style="6" customWidth="1"/>
    <col min="13555" max="13555" width="25.33203125" style="6" customWidth="1"/>
    <col min="13556" max="13796" width="9.1640625" style="6"/>
    <col min="13797" max="13797" width="8.1640625" style="6" customWidth="1"/>
    <col min="13798" max="13798" width="22.83203125" style="6" customWidth="1"/>
    <col min="13799" max="13799" width="19" style="6" customWidth="1"/>
    <col min="13800" max="13800" width="15" style="6" customWidth="1"/>
    <col min="13801" max="13801" width="19" style="6" customWidth="1"/>
    <col min="13802" max="13802" width="15.5" style="6" customWidth="1"/>
    <col min="13803" max="13803" width="17" style="6" customWidth="1"/>
    <col min="13804" max="13804" width="16" style="6" customWidth="1"/>
    <col min="13805" max="13805" width="12.1640625" style="6" customWidth="1"/>
    <col min="13806" max="13806" width="10.33203125" style="6" customWidth="1"/>
    <col min="13807" max="13807" width="12.1640625" style="6" customWidth="1"/>
    <col min="13808" max="13808" width="12.5" style="6" customWidth="1"/>
    <col min="13809" max="13810" width="14" style="6" customWidth="1"/>
    <col min="13811" max="13811" width="25.33203125" style="6" customWidth="1"/>
    <col min="13812" max="14052" width="9.1640625" style="6"/>
    <col min="14053" max="14053" width="8.1640625" style="6" customWidth="1"/>
    <col min="14054" max="14054" width="22.83203125" style="6" customWidth="1"/>
    <col min="14055" max="14055" width="19" style="6" customWidth="1"/>
    <col min="14056" max="14056" width="15" style="6" customWidth="1"/>
    <col min="14057" max="14057" width="19" style="6" customWidth="1"/>
    <col min="14058" max="14058" width="15.5" style="6" customWidth="1"/>
    <col min="14059" max="14059" width="17" style="6" customWidth="1"/>
    <col min="14060" max="14060" width="16" style="6" customWidth="1"/>
    <col min="14061" max="14061" width="12.1640625" style="6" customWidth="1"/>
    <col min="14062" max="14062" width="10.33203125" style="6" customWidth="1"/>
    <col min="14063" max="14063" width="12.1640625" style="6" customWidth="1"/>
    <col min="14064" max="14064" width="12.5" style="6" customWidth="1"/>
    <col min="14065" max="14066" width="14" style="6" customWidth="1"/>
    <col min="14067" max="14067" width="25.33203125" style="6" customWidth="1"/>
    <col min="14068" max="14308" width="9.1640625" style="6"/>
    <col min="14309" max="14309" width="8.1640625" style="6" customWidth="1"/>
    <col min="14310" max="14310" width="22.83203125" style="6" customWidth="1"/>
    <col min="14311" max="14311" width="19" style="6" customWidth="1"/>
    <col min="14312" max="14312" width="15" style="6" customWidth="1"/>
    <col min="14313" max="14313" width="19" style="6" customWidth="1"/>
    <col min="14314" max="14314" width="15.5" style="6" customWidth="1"/>
    <col min="14315" max="14315" width="17" style="6" customWidth="1"/>
    <col min="14316" max="14316" width="16" style="6" customWidth="1"/>
    <col min="14317" max="14317" width="12.1640625" style="6" customWidth="1"/>
    <col min="14318" max="14318" width="10.33203125" style="6" customWidth="1"/>
    <col min="14319" max="14319" width="12.1640625" style="6" customWidth="1"/>
    <col min="14320" max="14320" width="12.5" style="6" customWidth="1"/>
    <col min="14321" max="14322" width="14" style="6" customWidth="1"/>
    <col min="14323" max="14323" width="25.33203125" style="6" customWidth="1"/>
    <col min="14324" max="14564" width="9.1640625" style="6"/>
    <col min="14565" max="14565" width="8.1640625" style="6" customWidth="1"/>
    <col min="14566" max="14566" width="22.83203125" style="6" customWidth="1"/>
    <col min="14567" max="14567" width="19" style="6" customWidth="1"/>
    <col min="14568" max="14568" width="15" style="6" customWidth="1"/>
    <col min="14569" max="14569" width="19" style="6" customWidth="1"/>
    <col min="14570" max="14570" width="15.5" style="6" customWidth="1"/>
    <col min="14571" max="14571" width="17" style="6" customWidth="1"/>
    <col min="14572" max="14572" width="16" style="6" customWidth="1"/>
    <col min="14573" max="14573" width="12.1640625" style="6" customWidth="1"/>
    <col min="14574" max="14574" width="10.33203125" style="6" customWidth="1"/>
    <col min="14575" max="14575" width="12.1640625" style="6" customWidth="1"/>
    <col min="14576" max="14576" width="12.5" style="6" customWidth="1"/>
    <col min="14577" max="14578" width="14" style="6" customWidth="1"/>
    <col min="14579" max="14579" width="25.33203125" style="6" customWidth="1"/>
    <col min="14580" max="14820" width="9.1640625" style="6"/>
    <col min="14821" max="14821" width="8.1640625" style="6" customWidth="1"/>
    <col min="14822" max="14822" width="22.83203125" style="6" customWidth="1"/>
    <col min="14823" max="14823" width="19" style="6" customWidth="1"/>
    <col min="14824" max="14824" width="15" style="6" customWidth="1"/>
    <col min="14825" max="14825" width="19" style="6" customWidth="1"/>
    <col min="14826" max="14826" width="15.5" style="6" customWidth="1"/>
    <col min="14827" max="14827" width="17" style="6" customWidth="1"/>
    <col min="14828" max="14828" width="16" style="6" customWidth="1"/>
    <col min="14829" max="14829" width="12.1640625" style="6" customWidth="1"/>
    <col min="14830" max="14830" width="10.33203125" style="6" customWidth="1"/>
    <col min="14831" max="14831" width="12.1640625" style="6" customWidth="1"/>
    <col min="14832" max="14832" width="12.5" style="6" customWidth="1"/>
    <col min="14833" max="14834" width="14" style="6" customWidth="1"/>
    <col min="14835" max="14835" width="25.33203125" style="6" customWidth="1"/>
    <col min="14836" max="15076" width="9.1640625" style="6"/>
    <col min="15077" max="15077" width="8.1640625" style="6" customWidth="1"/>
    <col min="15078" max="15078" width="22.83203125" style="6" customWidth="1"/>
    <col min="15079" max="15079" width="19" style="6" customWidth="1"/>
    <col min="15080" max="15080" width="15" style="6" customWidth="1"/>
    <col min="15081" max="15081" width="19" style="6" customWidth="1"/>
    <col min="15082" max="15082" width="15.5" style="6" customWidth="1"/>
    <col min="15083" max="15083" width="17" style="6" customWidth="1"/>
    <col min="15084" max="15084" width="16" style="6" customWidth="1"/>
    <col min="15085" max="15085" width="12.1640625" style="6" customWidth="1"/>
    <col min="15086" max="15086" width="10.33203125" style="6" customWidth="1"/>
    <col min="15087" max="15087" width="12.1640625" style="6" customWidth="1"/>
    <col min="15088" max="15088" width="12.5" style="6" customWidth="1"/>
    <col min="15089" max="15090" width="14" style="6" customWidth="1"/>
    <col min="15091" max="15091" width="25.33203125" style="6" customWidth="1"/>
    <col min="15092" max="15332" width="9.1640625" style="6"/>
    <col min="15333" max="15333" width="8.1640625" style="6" customWidth="1"/>
    <col min="15334" max="15334" width="22.83203125" style="6" customWidth="1"/>
    <col min="15335" max="15335" width="19" style="6" customWidth="1"/>
    <col min="15336" max="15336" width="15" style="6" customWidth="1"/>
    <col min="15337" max="15337" width="19" style="6" customWidth="1"/>
    <col min="15338" max="15338" width="15.5" style="6" customWidth="1"/>
    <col min="15339" max="15339" width="17" style="6" customWidth="1"/>
    <col min="15340" max="15340" width="16" style="6" customWidth="1"/>
    <col min="15341" max="15341" width="12.1640625" style="6" customWidth="1"/>
    <col min="15342" max="15342" width="10.33203125" style="6" customWidth="1"/>
    <col min="15343" max="15343" width="12.1640625" style="6" customWidth="1"/>
    <col min="15344" max="15344" width="12.5" style="6" customWidth="1"/>
    <col min="15345" max="15346" width="14" style="6" customWidth="1"/>
    <col min="15347" max="15347" width="25.33203125" style="6" customWidth="1"/>
    <col min="15348" max="15588" width="9.1640625" style="6"/>
    <col min="15589" max="15589" width="8.1640625" style="6" customWidth="1"/>
    <col min="15590" max="15590" width="22.83203125" style="6" customWidth="1"/>
    <col min="15591" max="15591" width="19" style="6" customWidth="1"/>
    <col min="15592" max="15592" width="15" style="6" customWidth="1"/>
    <col min="15593" max="15593" width="19" style="6" customWidth="1"/>
    <col min="15594" max="15594" width="15.5" style="6" customWidth="1"/>
    <col min="15595" max="15595" width="17" style="6" customWidth="1"/>
    <col min="15596" max="15596" width="16" style="6" customWidth="1"/>
    <col min="15597" max="15597" width="12.1640625" style="6" customWidth="1"/>
    <col min="15598" max="15598" width="10.33203125" style="6" customWidth="1"/>
    <col min="15599" max="15599" width="12.1640625" style="6" customWidth="1"/>
    <col min="15600" max="15600" width="12.5" style="6" customWidth="1"/>
    <col min="15601" max="15602" width="14" style="6" customWidth="1"/>
    <col min="15603" max="15603" width="25.33203125" style="6" customWidth="1"/>
    <col min="15604" max="15844" width="9.1640625" style="6"/>
    <col min="15845" max="15845" width="8.1640625" style="6" customWidth="1"/>
    <col min="15846" max="15846" width="22.83203125" style="6" customWidth="1"/>
    <col min="15847" max="15847" width="19" style="6" customWidth="1"/>
    <col min="15848" max="15848" width="15" style="6" customWidth="1"/>
    <col min="15849" max="15849" width="19" style="6" customWidth="1"/>
    <col min="15850" max="15850" width="15.5" style="6" customWidth="1"/>
    <col min="15851" max="15851" width="17" style="6" customWidth="1"/>
    <col min="15852" max="15852" width="16" style="6" customWidth="1"/>
    <col min="15853" max="15853" width="12.1640625" style="6" customWidth="1"/>
    <col min="15854" max="15854" width="10.33203125" style="6" customWidth="1"/>
    <col min="15855" max="15855" width="12.1640625" style="6" customWidth="1"/>
    <col min="15856" max="15856" width="12.5" style="6" customWidth="1"/>
    <col min="15857" max="15858" width="14" style="6" customWidth="1"/>
    <col min="15859" max="15859" width="25.33203125" style="6" customWidth="1"/>
    <col min="15860" max="16100" width="9.1640625" style="6"/>
    <col min="16101" max="16101" width="8.1640625" style="6" customWidth="1"/>
    <col min="16102" max="16102" width="22.83203125" style="6" customWidth="1"/>
    <col min="16103" max="16103" width="19" style="6" customWidth="1"/>
    <col min="16104" max="16104" width="15" style="6" customWidth="1"/>
    <col min="16105" max="16105" width="19" style="6" customWidth="1"/>
    <col min="16106" max="16106" width="15.5" style="6" customWidth="1"/>
    <col min="16107" max="16107" width="17" style="6" customWidth="1"/>
    <col min="16108" max="16108" width="16" style="6" customWidth="1"/>
    <col min="16109" max="16109" width="12.1640625" style="6" customWidth="1"/>
    <col min="16110" max="16110" width="10.33203125" style="6" customWidth="1"/>
    <col min="16111" max="16111" width="12.1640625" style="6" customWidth="1"/>
    <col min="16112" max="16112" width="12.5" style="6" customWidth="1"/>
    <col min="16113" max="16114" width="14" style="6" customWidth="1"/>
    <col min="16115" max="16115" width="25.33203125" style="6" customWidth="1"/>
    <col min="16116" max="16358" width="9.1640625" style="6"/>
    <col min="16359" max="16363" width="9.33203125" style="6" customWidth="1"/>
    <col min="16364" max="16384" width="9.33203125" style="6"/>
  </cols>
  <sheetData>
    <row r="1" spans="1:15" ht="14.25" x14ac:dyDescent="0.2">
      <c r="B1" s="7" t="s">
        <v>37</v>
      </c>
    </row>
    <row r="2" spans="1:15" ht="14.25" x14ac:dyDescent="0.2">
      <c r="B2" s="7"/>
    </row>
    <row r="3" spans="1:15" ht="14.25" x14ac:dyDescent="0.2">
      <c r="B3" s="7"/>
    </row>
    <row r="4" spans="1:15" ht="14.25" x14ac:dyDescent="0.2">
      <c r="B4" s="7"/>
    </row>
    <row r="5" spans="1:15" ht="14.25" x14ac:dyDescent="0.2">
      <c r="B5" s="7"/>
    </row>
    <row r="6" spans="1:15" ht="14.25" x14ac:dyDescent="0.2">
      <c r="B6" s="7"/>
    </row>
    <row r="8" spans="1:15" ht="15.75" customHeight="1" x14ac:dyDescent="0.25">
      <c r="B8" s="110" t="s">
        <v>36</v>
      </c>
      <c r="C8" s="110"/>
      <c r="D8" s="110"/>
      <c r="E8" s="110"/>
      <c r="F8" s="110"/>
      <c r="G8" s="110"/>
      <c r="H8" s="110"/>
      <c r="I8" s="110"/>
      <c r="J8" s="110"/>
      <c r="K8" s="110"/>
      <c r="L8" s="110"/>
      <c r="M8" s="110"/>
      <c r="N8" s="110"/>
      <c r="O8" s="110"/>
    </row>
    <row r="9" spans="1:15" ht="15.75" customHeight="1" x14ac:dyDescent="0.2">
      <c r="B9" s="5"/>
      <c r="C9" s="5"/>
      <c r="D9" s="5"/>
      <c r="E9" s="5"/>
      <c r="F9" s="5"/>
      <c r="G9" s="5"/>
      <c r="H9" s="5"/>
      <c r="I9" s="5"/>
    </row>
    <row r="10" spans="1:15" ht="35.25" customHeight="1" x14ac:dyDescent="0.2">
      <c r="B10" s="124" t="s">
        <v>66</v>
      </c>
      <c r="C10" s="124"/>
      <c r="D10" s="124"/>
      <c r="E10" s="124"/>
      <c r="F10" s="124"/>
      <c r="G10" s="124"/>
      <c r="H10" s="124"/>
      <c r="I10" s="124"/>
      <c r="J10" s="124"/>
      <c r="K10" s="124"/>
      <c r="L10" s="124"/>
      <c r="M10" s="124"/>
      <c r="N10" s="124"/>
      <c r="O10" s="124"/>
    </row>
    <row r="11" spans="1:15" ht="20.25" x14ac:dyDescent="0.3">
      <c r="F11" s="4"/>
      <c r="G11" s="4"/>
      <c r="H11" s="4"/>
      <c r="I11" s="4"/>
    </row>
    <row r="12" spans="1:15" ht="15" customHeight="1" x14ac:dyDescent="0.25">
      <c r="C12" s="19"/>
      <c r="G12" s="111" t="s">
        <v>22</v>
      </c>
      <c r="H12" s="111"/>
      <c r="I12" s="32" t="s">
        <v>23</v>
      </c>
      <c r="J12" s="19"/>
    </row>
    <row r="13" spans="1:15" ht="15.75" x14ac:dyDescent="0.25">
      <c r="B13" s="8"/>
      <c r="C13" s="8"/>
      <c r="D13" s="15"/>
      <c r="E13" s="15"/>
      <c r="F13" s="8"/>
      <c r="G13" s="8"/>
      <c r="H13" s="8"/>
      <c r="I13" s="8"/>
    </row>
    <row r="14" spans="1:15" ht="15.75" x14ac:dyDescent="0.25">
      <c r="A14" s="108" t="s">
        <v>65</v>
      </c>
      <c r="B14" s="108"/>
      <c r="C14" s="108"/>
      <c r="D14" s="108"/>
      <c r="E14" s="108"/>
      <c r="F14" s="108"/>
      <c r="G14" s="108"/>
      <c r="H14" s="108"/>
      <c r="I14" s="108"/>
      <c r="J14" s="108"/>
      <c r="K14" s="108"/>
      <c r="L14" s="108"/>
      <c r="M14" s="108"/>
      <c r="N14" s="108"/>
      <c r="O14" s="108"/>
    </row>
    <row r="15" spans="1:15" ht="15.75" x14ac:dyDescent="0.25">
      <c r="B15" s="8"/>
      <c r="C15" s="8"/>
      <c r="D15" s="15"/>
      <c r="E15" s="15"/>
      <c r="F15" s="8"/>
      <c r="G15" s="8"/>
      <c r="H15" s="8"/>
      <c r="I15" s="8"/>
    </row>
    <row r="16" spans="1:15" ht="16.5" customHeight="1" thickBot="1" x14ac:dyDescent="0.3">
      <c r="B16" s="104" t="s">
        <v>2</v>
      </c>
      <c r="C16" s="104"/>
      <c r="D16" s="104"/>
      <c r="E16" s="104"/>
      <c r="F16" s="104"/>
      <c r="G16" s="104"/>
      <c r="H16" s="104"/>
      <c r="I16" s="104"/>
    </row>
    <row r="17" spans="2:15" ht="15.75" customHeight="1" thickBot="1" x14ac:dyDescent="0.25">
      <c r="B17" s="105" t="s">
        <v>9</v>
      </c>
      <c r="C17" s="106"/>
      <c r="D17" s="107"/>
      <c r="E17" s="113"/>
      <c r="F17" s="114"/>
      <c r="G17" s="114"/>
      <c r="H17" s="114"/>
      <c r="I17" s="114"/>
      <c r="J17" s="114"/>
      <c r="K17" s="114"/>
      <c r="L17" s="114"/>
      <c r="M17" s="114"/>
      <c r="N17" s="114"/>
      <c r="O17" s="115"/>
    </row>
    <row r="18" spans="2:15" ht="16.5" thickBot="1" x14ac:dyDescent="0.25">
      <c r="B18" s="116" t="s">
        <v>10</v>
      </c>
      <c r="C18" s="117"/>
      <c r="D18" s="118"/>
      <c r="E18" s="113"/>
      <c r="F18" s="114"/>
      <c r="G18" s="114"/>
      <c r="H18" s="114"/>
      <c r="I18" s="114"/>
      <c r="J18" s="114"/>
      <c r="K18" s="114"/>
      <c r="L18" s="114"/>
      <c r="M18" s="114"/>
      <c r="N18" s="114"/>
      <c r="O18" s="115"/>
    </row>
    <row r="19" spans="2:15" ht="18.75" customHeight="1" x14ac:dyDescent="0.2">
      <c r="B19" s="3"/>
      <c r="C19" s="3"/>
      <c r="D19" s="3"/>
      <c r="E19" s="3"/>
      <c r="F19" s="2"/>
      <c r="G19" s="2"/>
      <c r="H19" s="2"/>
      <c r="I19" s="2"/>
    </row>
    <row r="20" spans="2:15" ht="16.5" thickBot="1" x14ac:dyDescent="0.3">
      <c r="B20" s="119" t="s">
        <v>35</v>
      </c>
      <c r="C20" s="119"/>
      <c r="D20" s="119"/>
      <c r="E20" s="119"/>
      <c r="F20" s="119"/>
      <c r="G20" s="119"/>
      <c r="H20" s="119"/>
      <c r="I20" s="119"/>
      <c r="J20" s="119"/>
      <c r="K20" s="119"/>
    </row>
    <row r="21" spans="2:15" s="24" customFormat="1" ht="39" thickBot="1" x14ac:dyDescent="0.25">
      <c r="B21" s="89" t="s">
        <v>12</v>
      </c>
      <c r="C21" s="90" t="s">
        <v>24</v>
      </c>
      <c r="D21" s="90" t="s">
        <v>38</v>
      </c>
      <c r="E21" s="90" t="s">
        <v>25</v>
      </c>
      <c r="F21" s="90" t="s">
        <v>75</v>
      </c>
      <c r="G21" s="90" t="s">
        <v>26</v>
      </c>
      <c r="H21" s="90" t="s">
        <v>13</v>
      </c>
      <c r="I21" s="90" t="s">
        <v>40</v>
      </c>
      <c r="J21" s="90" t="s">
        <v>14</v>
      </c>
      <c r="K21" s="90" t="s">
        <v>28</v>
      </c>
      <c r="L21" s="91" t="s">
        <v>56</v>
      </c>
      <c r="M21" s="91" t="s">
        <v>57</v>
      </c>
      <c r="N21" s="91" t="s">
        <v>58</v>
      </c>
      <c r="O21" s="92" t="s">
        <v>11</v>
      </c>
    </row>
    <row r="22" spans="2:15" ht="15.75" customHeight="1" x14ac:dyDescent="0.2">
      <c r="B22" s="93">
        <v>1</v>
      </c>
      <c r="C22" s="94">
        <v>2</v>
      </c>
      <c r="D22" s="94">
        <v>3</v>
      </c>
      <c r="E22" s="94">
        <v>4</v>
      </c>
      <c r="F22" s="94">
        <v>5</v>
      </c>
      <c r="G22" s="94">
        <v>6</v>
      </c>
      <c r="H22" s="94">
        <v>7</v>
      </c>
      <c r="I22" s="94">
        <v>8</v>
      </c>
      <c r="J22" s="94">
        <v>9</v>
      </c>
      <c r="K22" s="94">
        <v>10</v>
      </c>
      <c r="L22" s="94">
        <v>11</v>
      </c>
      <c r="M22" s="94">
        <v>12</v>
      </c>
      <c r="N22" s="94">
        <v>13</v>
      </c>
      <c r="O22" s="98">
        <v>14</v>
      </c>
    </row>
    <row r="23" spans="2:15" s="9" customFormat="1" ht="15" x14ac:dyDescent="0.2">
      <c r="B23" s="33"/>
      <c r="C23" s="34"/>
      <c r="D23" s="35"/>
      <c r="E23" s="36"/>
      <c r="F23" s="35"/>
      <c r="G23" s="36"/>
      <c r="H23" s="36"/>
      <c r="I23" s="36"/>
      <c r="J23" s="36"/>
      <c r="K23" s="36"/>
      <c r="L23" s="50"/>
      <c r="M23" s="50"/>
      <c r="N23" s="50"/>
      <c r="O23" s="40">
        <f>SUM(G23:H23)*D23+SUM(I23)*2*D23*F23+SUM(J23)*D23*F23+SUM(K23)*(D23-1)*F23+SUM(N23)*(D23-1)*F23</f>
        <v>0</v>
      </c>
    </row>
    <row r="24" spans="2:15" s="9" customFormat="1" ht="15" x14ac:dyDescent="0.2">
      <c r="B24" s="33"/>
      <c r="C24" s="34"/>
      <c r="D24" s="35"/>
      <c r="E24" s="36"/>
      <c r="F24" s="35"/>
      <c r="G24" s="36"/>
      <c r="H24" s="36"/>
      <c r="I24" s="36"/>
      <c r="J24" s="36"/>
      <c r="K24" s="36"/>
      <c r="L24" s="50"/>
      <c r="M24" s="50"/>
      <c r="N24" s="50"/>
      <c r="O24" s="40">
        <f t="shared" ref="O24:O29" si="0">SUM(G24:H24)*D24+SUM(I24)*2*D24*F24+SUM(J24)*D24*F24+SUM(K24)*(D24-1)*F24+SUM(N24)*(D24-1)*F24</f>
        <v>0</v>
      </c>
    </row>
    <row r="25" spans="2:15" ht="15" x14ac:dyDescent="0.2">
      <c r="B25" s="37"/>
      <c r="C25" s="38"/>
      <c r="D25" s="35"/>
      <c r="E25" s="36"/>
      <c r="F25" s="35"/>
      <c r="G25" s="36"/>
      <c r="H25" s="36"/>
      <c r="I25" s="36"/>
      <c r="J25" s="36"/>
      <c r="K25" s="36"/>
      <c r="L25" s="50"/>
      <c r="M25" s="50"/>
      <c r="N25" s="50"/>
      <c r="O25" s="40">
        <f t="shared" si="0"/>
        <v>0</v>
      </c>
    </row>
    <row r="26" spans="2:15" ht="15" x14ac:dyDescent="0.2">
      <c r="B26" s="37"/>
      <c r="C26" s="38"/>
      <c r="D26" s="35"/>
      <c r="E26" s="36"/>
      <c r="F26" s="35"/>
      <c r="G26" s="36"/>
      <c r="H26" s="36"/>
      <c r="I26" s="36"/>
      <c r="J26" s="36"/>
      <c r="K26" s="36"/>
      <c r="L26" s="50"/>
      <c r="M26" s="50"/>
      <c r="N26" s="50"/>
      <c r="O26" s="40">
        <f t="shared" si="0"/>
        <v>0</v>
      </c>
    </row>
    <row r="27" spans="2:15" ht="15.75" x14ac:dyDescent="0.2">
      <c r="B27" s="39"/>
      <c r="C27" s="38"/>
      <c r="D27" s="35"/>
      <c r="E27" s="36"/>
      <c r="F27" s="35"/>
      <c r="G27" s="36"/>
      <c r="H27" s="36"/>
      <c r="I27" s="36"/>
      <c r="J27" s="36"/>
      <c r="K27" s="36"/>
      <c r="L27" s="50"/>
      <c r="M27" s="50"/>
      <c r="N27" s="50"/>
      <c r="O27" s="40">
        <f t="shared" si="0"/>
        <v>0</v>
      </c>
    </row>
    <row r="28" spans="2:15" ht="15.75" x14ac:dyDescent="0.2">
      <c r="B28" s="39"/>
      <c r="C28" s="38"/>
      <c r="D28" s="35"/>
      <c r="E28" s="36"/>
      <c r="F28" s="35"/>
      <c r="G28" s="36"/>
      <c r="H28" s="36"/>
      <c r="I28" s="36"/>
      <c r="J28" s="36"/>
      <c r="K28" s="36"/>
      <c r="L28" s="50"/>
      <c r="M28" s="50"/>
      <c r="N28" s="50"/>
      <c r="O28" s="40">
        <f t="shared" si="0"/>
        <v>0</v>
      </c>
    </row>
    <row r="29" spans="2:15" ht="15.75" x14ac:dyDescent="0.2">
      <c r="B29" s="39"/>
      <c r="C29" s="38"/>
      <c r="D29" s="35"/>
      <c r="E29" s="36"/>
      <c r="F29" s="35"/>
      <c r="G29" s="36"/>
      <c r="H29" s="36"/>
      <c r="I29" s="36"/>
      <c r="J29" s="36"/>
      <c r="K29" s="36"/>
      <c r="L29" s="50"/>
      <c r="M29" s="50"/>
      <c r="N29" s="50"/>
      <c r="O29" s="40">
        <f t="shared" si="0"/>
        <v>0</v>
      </c>
    </row>
    <row r="30" spans="2:15" ht="13.5" thickBot="1" x14ac:dyDescent="0.25">
      <c r="B30" s="125" t="str">
        <f>IF(SUM(G52:G58)&gt;0,"Jei pakeitėte tikslinę grupę ar dalyvių skaičių, atnaujinkite lektoriaus paslaugų kainą ir (arba) salės nuomos kainą.","")</f>
        <v/>
      </c>
      <c r="C30" s="126"/>
      <c r="D30" s="126"/>
      <c r="E30" s="126"/>
      <c r="F30" s="126"/>
      <c r="G30" s="126"/>
      <c r="H30" s="126"/>
      <c r="I30" s="126"/>
      <c r="J30" s="126"/>
      <c r="K30" s="44"/>
      <c r="L30" s="44"/>
      <c r="M30" s="44"/>
      <c r="N30" s="45" t="s">
        <v>1</v>
      </c>
      <c r="O30" s="41">
        <f>SUM(O23:O29)</f>
        <v>0</v>
      </c>
    </row>
    <row r="31" spans="2:15" ht="15" x14ac:dyDescent="0.25">
      <c r="B31" s="123" t="s">
        <v>77</v>
      </c>
      <c r="C31" s="123"/>
      <c r="D31" s="123"/>
      <c r="E31" s="123"/>
      <c r="F31" s="123"/>
      <c r="G31" s="123"/>
      <c r="H31" s="123"/>
      <c r="I31" s="123"/>
      <c r="J31" s="123"/>
      <c r="K31" s="123"/>
      <c r="L31" s="123"/>
      <c r="M31" s="123"/>
      <c r="N31" s="123"/>
      <c r="O31" s="123"/>
    </row>
    <row r="32" spans="2:15" ht="15" x14ac:dyDescent="0.25">
      <c r="B32" s="99"/>
      <c r="C32" s="99"/>
      <c r="D32" s="99"/>
      <c r="E32" s="99"/>
      <c r="F32" s="99"/>
      <c r="G32" s="99"/>
      <c r="H32" s="99"/>
      <c r="I32" s="99"/>
    </row>
    <row r="33" spans="2:16" ht="16.5" customHeight="1" x14ac:dyDescent="0.25">
      <c r="B33" s="120" t="s">
        <v>0</v>
      </c>
      <c r="C33" s="120"/>
      <c r="D33" s="120"/>
      <c r="E33" s="120"/>
      <c r="F33" s="120"/>
      <c r="G33" s="120"/>
      <c r="H33" s="120"/>
      <c r="I33" s="120"/>
      <c r="J33" s="120"/>
      <c r="K33" s="120"/>
      <c r="L33" s="31"/>
      <c r="M33" s="10"/>
    </row>
    <row r="34" spans="2:16" ht="129" customHeight="1" x14ac:dyDescent="0.25">
      <c r="B34" s="121" t="s">
        <v>74</v>
      </c>
      <c r="C34" s="121"/>
      <c r="D34" s="121"/>
      <c r="E34" s="121"/>
      <c r="F34" s="121"/>
      <c r="G34" s="121"/>
      <c r="H34" s="121"/>
      <c r="I34" s="121"/>
      <c r="J34" s="121"/>
      <c r="K34" s="121"/>
      <c r="L34" s="121"/>
      <c r="M34" s="14"/>
    </row>
    <row r="35" spans="2:16" ht="15" x14ac:dyDescent="0.2">
      <c r="B35" s="1"/>
      <c r="C35" s="11"/>
      <c r="D35" s="11"/>
      <c r="E35" s="11"/>
      <c r="F35" s="11"/>
      <c r="G35" s="11"/>
      <c r="H35" s="11"/>
      <c r="I35" s="11"/>
    </row>
    <row r="36" spans="2:16" x14ac:dyDescent="0.2">
      <c r="B36" s="122"/>
      <c r="C36" s="122"/>
      <c r="D36" s="122"/>
      <c r="E36" s="122"/>
      <c r="F36" s="122"/>
      <c r="G36" s="122"/>
      <c r="H36" s="122"/>
      <c r="I36" s="122"/>
      <c r="J36" s="122"/>
    </row>
    <row r="37" spans="2:16" ht="15.75" x14ac:dyDescent="0.25">
      <c r="B37" s="112" t="s">
        <v>4</v>
      </c>
      <c r="C37" s="112"/>
      <c r="D37" s="112"/>
      <c r="E37" s="112"/>
      <c r="F37" s="112"/>
      <c r="G37" s="112"/>
      <c r="H37" s="112"/>
      <c r="I37" s="112"/>
    </row>
    <row r="38" spans="2:16" x14ac:dyDescent="0.2">
      <c r="B38" s="11"/>
      <c r="C38" s="11"/>
      <c r="D38" s="11"/>
      <c r="E38" s="11"/>
      <c r="F38" s="11"/>
      <c r="G38" s="11"/>
      <c r="H38" s="11"/>
      <c r="I38" s="11"/>
    </row>
    <row r="40" spans="2:16" hidden="1" x14ac:dyDescent="0.2">
      <c r="G40" s="22"/>
      <c r="I40" s="22"/>
    </row>
    <row r="41" spans="2:16" ht="13.5" hidden="1" thickBot="1" x14ac:dyDescent="0.25">
      <c r="G41" s="23"/>
      <c r="I41" s="23"/>
    </row>
    <row r="42" spans="2:16" ht="39" hidden="1" thickBot="1" x14ac:dyDescent="0.25">
      <c r="G42" s="20" t="s">
        <v>26</v>
      </c>
      <c r="I42" s="20" t="s">
        <v>13</v>
      </c>
      <c r="K42" s="21" t="s">
        <v>27</v>
      </c>
      <c r="M42" s="20" t="s">
        <v>14</v>
      </c>
      <c r="O42" s="20" t="s">
        <v>28</v>
      </c>
    </row>
    <row r="43" spans="2:16" hidden="1" x14ac:dyDescent="0.2">
      <c r="G43" s="13">
        <v>6</v>
      </c>
      <c r="I43" s="13">
        <v>7</v>
      </c>
    </row>
    <row r="44" spans="2:16" hidden="1" x14ac:dyDescent="0.2">
      <c r="D44" s="6" t="str">
        <f t="shared" ref="D44:D50" si="1">IF(D23="","",D23)</f>
        <v/>
      </c>
      <c r="E44" s="6" t="str">
        <f>IF(E23='Fiksuotieji įkainiai'!$F$3,0,IF(E23='Fiksuotieji įkainiai'!$F$4,2,""))</f>
        <v/>
      </c>
      <c r="F44" s="6" t="str">
        <f t="shared" ref="F44:F50" si="2">IF(AND(F23&gt;0,F23&lt;=25),0,IF(AND(F23&gt;25,F23&lt;=50),1,IF(F23&gt;50,2,"")))</f>
        <v/>
      </c>
      <c r="G44" s="12" t="str">
        <f ca="1">IF(OR(D44="",E44="",F44=""),"na",INDIRECT("'Fiksuotieji įkainiai'!C"&amp;IF(F44&lt;2,SUM(E44:F44)+4,SUM(E44:F44)+3)))</f>
        <v>na</v>
      </c>
      <c r="H44" s="6" t="s">
        <v>21</v>
      </c>
      <c r="I44" s="12" t="str">
        <f ca="1">IF(OR(D44="", F44=""),"na",INDIRECT("'Fiksuotieji įkainiai'!B"&amp;SUM(F44)+11))</f>
        <v>na</v>
      </c>
      <c r="J44" s="6" t="s">
        <v>21</v>
      </c>
      <c r="K44" s="6" t="str">
        <f>IF(OR(D44="",F44=""),"na",'Fiksuotieji įkainiai'!$B$17)</f>
        <v>na</v>
      </c>
      <c r="L44" s="6" t="s">
        <v>21</v>
      </c>
      <c r="M44" s="6" t="str">
        <f>IF(OR(D44="",F44=""),"na",'Fiksuotieji įkainiai'!$B$18)</f>
        <v>na</v>
      </c>
      <c r="N44" s="6" t="s">
        <v>21</v>
      </c>
      <c r="O44" s="6" t="str">
        <f>IF(OR(D44="",F44="",D44&lt;2),"na",'Fiksuotieji įkainiai'!$B$19)</f>
        <v>na</v>
      </c>
      <c r="P44" s="6" t="s">
        <v>21</v>
      </c>
    </row>
    <row r="45" spans="2:16" hidden="1" x14ac:dyDescent="0.2">
      <c r="D45" s="6" t="str">
        <f t="shared" si="1"/>
        <v/>
      </c>
      <c r="E45" s="6" t="str">
        <f>IF(E24='Fiksuotieji įkainiai'!$F$3,0,IF(E24='Fiksuotieji įkainiai'!$F$4,2,""))</f>
        <v/>
      </c>
      <c r="F45" s="6" t="str">
        <f t="shared" si="2"/>
        <v/>
      </c>
      <c r="G45" s="12" t="str">
        <f t="shared" ref="G45:G50" ca="1" si="3">IF(OR(D45="",E45="",F45=""),"na",INDIRECT("'Fiksuotieji įkainiai'!C"&amp;IF(F45&lt;2,SUM(E45:F45)+4,SUM(E45:F45)+3)))</f>
        <v>na</v>
      </c>
      <c r="H45" s="6" t="s">
        <v>21</v>
      </c>
      <c r="I45" s="12" t="str">
        <f t="shared" ref="I45:I50" ca="1" si="4">IF(OR(D45="", F45=""),"na",INDIRECT("'Fiksuotieji įkainiai'!B"&amp;SUM(F45)+11))</f>
        <v>na</v>
      </c>
      <c r="J45" s="6" t="s">
        <v>21</v>
      </c>
      <c r="K45" s="6" t="str">
        <f>IF(OR(D45="",F45=""),"na",'Fiksuotieji įkainiai'!$B$17)</f>
        <v>na</v>
      </c>
      <c r="L45" s="6" t="s">
        <v>21</v>
      </c>
      <c r="M45" s="6" t="str">
        <f>IF(OR(D45="",F45=""),"na",'Fiksuotieji įkainiai'!$B$18)</f>
        <v>na</v>
      </c>
      <c r="N45" s="6" t="s">
        <v>21</v>
      </c>
      <c r="O45" s="6" t="str">
        <f>IF(OR(D45="",F45="",D45&lt;2),"na",'Fiksuotieji įkainiai'!$B$19)</f>
        <v>na</v>
      </c>
      <c r="P45" s="6" t="s">
        <v>21</v>
      </c>
    </row>
    <row r="46" spans="2:16" hidden="1" x14ac:dyDescent="0.2">
      <c r="D46" s="6" t="str">
        <f t="shared" si="1"/>
        <v/>
      </c>
      <c r="E46" s="6" t="str">
        <f>IF(E25='Fiksuotieji įkainiai'!$F$3,0,IF(E25='Fiksuotieji įkainiai'!$F$4,2,""))</f>
        <v/>
      </c>
      <c r="F46" s="6" t="str">
        <f t="shared" si="2"/>
        <v/>
      </c>
      <c r="G46" s="12" t="str">
        <f t="shared" ca="1" si="3"/>
        <v>na</v>
      </c>
      <c r="H46" s="6" t="s">
        <v>21</v>
      </c>
      <c r="I46" s="12" t="str">
        <f t="shared" ca="1" si="4"/>
        <v>na</v>
      </c>
      <c r="J46" s="6" t="s">
        <v>21</v>
      </c>
      <c r="K46" s="6" t="str">
        <f>IF(OR(D46="",F46=""),"na",'Fiksuotieji įkainiai'!$B$17)</f>
        <v>na</v>
      </c>
      <c r="L46" s="6" t="s">
        <v>21</v>
      </c>
      <c r="M46" s="6" t="str">
        <f>IF(OR(D46="",F46=""),"na",'Fiksuotieji įkainiai'!$B$18)</f>
        <v>na</v>
      </c>
      <c r="N46" s="6" t="s">
        <v>21</v>
      </c>
      <c r="O46" s="6" t="str">
        <f>IF(OR(D46="",F46="",D46&lt;2),"na",'Fiksuotieji įkainiai'!$B$19)</f>
        <v>na</v>
      </c>
      <c r="P46" s="6" t="s">
        <v>21</v>
      </c>
    </row>
    <row r="47" spans="2:16" hidden="1" x14ac:dyDescent="0.2">
      <c r="D47" s="6" t="str">
        <f t="shared" si="1"/>
        <v/>
      </c>
      <c r="E47" s="6" t="str">
        <f>IF(E26='Fiksuotieji įkainiai'!$F$3,0,IF(E26='Fiksuotieji įkainiai'!$F$4,2,""))</f>
        <v/>
      </c>
      <c r="F47" s="6" t="str">
        <f t="shared" si="2"/>
        <v/>
      </c>
      <c r="G47" s="12" t="str">
        <f t="shared" ca="1" si="3"/>
        <v>na</v>
      </c>
      <c r="H47" s="6" t="s">
        <v>21</v>
      </c>
      <c r="I47" s="12" t="str">
        <f t="shared" ca="1" si="4"/>
        <v>na</v>
      </c>
      <c r="J47" s="6" t="s">
        <v>21</v>
      </c>
      <c r="K47" s="6" t="str">
        <f>IF(OR(D47="",F47=""),"na",'Fiksuotieji įkainiai'!$B$17)</f>
        <v>na</v>
      </c>
      <c r="L47" s="6" t="s">
        <v>21</v>
      </c>
      <c r="M47" s="6" t="str">
        <f>IF(OR(D47="",F47=""),"na",'Fiksuotieji įkainiai'!$B$18)</f>
        <v>na</v>
      </c>
      <c r="N47" s="6" t="s">
        <v>21</v>
      </c>
      <c r="O47" s="6" t="str">
        <f>IF(OR(D47="",F47="",D47&lt;2),"na",'Fiksuotieji įkainiai'!$B$19)</f>
        <v>na</v>
      </c>
      <c r="P47" s="6" t="s">
        <v>21</v>
      </c>
    </row>
    <row r="48" spans="2:16" hidden="1" x14ac:dyDescent="0.2">
      <c r="D48" s="6" t="str">
        <f t="shared" si="1"/>
        <v/>
      </c>
      <c r="E48" s="6" t="str">
        <f>IF(E27='Fiksuotieji įkainiai'!$F$3,0,IF(E27='Fiksuotieji įkainiai'!$F$4,2,""))</f>
        <v/>
      </c>
      <c r="F48" s="6" t="str">
        <f t="shared" si="2"/>
        <v/>
      </c>
      <c r="G48" s="12" t="str">
        <f t="shared" ca="1" si="3"/>
        <v>na</v>
      </c>
      <c r="H48" s="6" t="s">
        <v>21</v>
      </c>
      <c r="I48" s="12" t="str">
        <f t="shared" ca="1" si="4"/>
        <v>na</v>
      </c>
      <c r="J48" s="6" t="s">
        <v>21</v>
      </c>
      <c r="K48" s="6" t="str">
        <f>IF(OR(D48="",F48=""),"na",'Fiksuotieji įkainiai'!$B$17)</f>
        <v>na</v>
      </c>
      <c r="L48" s="6" t="s">
        <v>21</v>
      </c>
      <c r="M48" s="6" t="str">
        <f>IF(OR(D48="",F48=""),"na",'Fiksuotieji įkainiai'!$B$18)</f>
        <v>na</v>
      </c>
      <c r="N48" s="6" t="s">
        <v>21</v>
      </c>
      <c r="O48" s="6" t="str">
        <f>IF(OR(D48="",F48="",D48&lt;2),"na",'Fiksuotieji įkainiai'!$B$19)</f>
        <v>na</v>
      </c>
      <c r="P48" s="6" t="s">
        <v>21</v>
      </c>
    </row>
    <row r="49" spans="4:16" hidden="1" x14ac:dyDescent="0.2">
      <c r="D49" s="6" t="str">
        <f t="shared" si="1"/>
        <v/>
      </c>
      <c r="E49" s="6" t="str">
        <f>IF(E28='Fiksuotieji įkainiai'!$F$3,0,IF(E28='Fiksuotieji įkainiai'!$F$4,2,""))</f>
        <v/>
      </c>
      <c r="F49" s="6" t="str">
        <f t="shared" si="2"/>
        <v/>
      </c>
      <c r="G49" s="12" t="str">
        <f t="shared" ca="1" si="3"/>
        <v>na</v>
      </c>
      <c r="H49" s="6" t="s">
        <v>21</v>
      </c>
      <c r="I49" s="12" t="str">
        <f t="shared" ca="1" si="4"/>
        <v>na</v>
      </c>
      <c r="J49" s="6" t="s">
        <v>21</v>
      </c>
      <c r="K49" s="6" t="str">
        <f>IF(OR(D49="",F49=""),"na",'Fiksuotieji įkainiai'!$B$17)</f>
        <v>na</v>
      </c>
      <c r="L49" s="6" t="s">
        <v>21</v>
      </c>
      <c r="M49" s="6" t="str">
        <f>IF(OR(D49="",F49=""),"na",'Fiksuotieji įkainiai'!$B$18)</f>
        <v>na</v>
      </c>
      <c r="N49" s="6" t="s">
        <v>21</v>
      </c>
      <c r="O49" s="6" t="str">
        <f>IF(OR(D49="",F49="",D49&lt;2),"na",'Fiksuotieji įkainiai'!$B$19)</f>
        <v>na</v>
      </c>
      <c r="P49" s="6" t="s">
        <v>21</v>
      </c>
    </row>
    <row r="50" spans="4:16" hidden="1" x14ac:dyDescent="0.2">
      <c r="D50" s="6" t="str">
        <f t="shared" si="1"/>
        <v/>
      </c>
      <c r="E50" s="6" t="str">
        <f>IF(E29='Fiksuotieji įkainiai'!$F$3,0,IF(E29='Fiksuotieji įkainiai'!$F$4,2,""))</f>
        <v/>
      </c>
      <c r="F50" s="6" t="str">
        <f t="shared" si="2"/>
        <v/>
      </c>
      <c r="G50" s="12" t="str">
        <f t="shared" ca="1" si="3"/>
        <v>na</v>
      </c>
      <c r="H50" s="6" t="s">
        <v>21</v>
      </c>
      <c r="I50" s="12" t="str">
        <f t="shared" ca="1" si="4"/>
        <v>na</v>
      </c>
      <c r="J50" s="6" t="s">
        <v>21</v>
      </c>
      <c r="K50" s="6" t="str">
        <f>IF(OR(D50="",F50=""),"na",'Fiksuotieji įkainiai'!$B$17)</f>
        <v>na</v>
      </c>
      <c r="L50" s="6" t="s">
        <v>21</v>
      </c>
      <c r="M50" s="6" t="str">
        <f>IF(OR(D50="",F50=""),"na",'Fiksuotieji įkainiai'!$B$18)</f>
        <v>na</v>
      </c>
      <c r="N50" s="6" t="s">
        <v>21</v>
      </c>
      <c r="O50" s="6" t="str">
        <f>IF(OR(D50="",F50="",D50&lt;2),"na",'Fiksuotieji įkainiai'!$B$19)</f>
        <v>na</v>
      </c>
      <c r="P50" s="6" t="s">
        <v>21</v>
      </c>
    </row>
    <row r="51" spans="4:16" hidden="1" x14ac:dyDescent="0.2"/>
    <row r="52" spans="4:16" hidden="1" x14ac:dyDescent="0.2">
      <c r="G52" s="6">
        <f t="shared" ref="G52:G58" si="5">IF(OR(G23="Netaikoma",G23=""),0,IF(G23&lt;&gt;G44,1,0))</f>
        <v>0</v>
      </c>
      <c r="H52" s="6">
        <f t="shared" ref="H52:H58" si="6">IF(OR(H23="Netaikoma",H23=""),0,IF(H23&lt;&gt;I44,1,0))</f>
        <v>0</v>
      </c>
      <c r="M52" s="65" t="str">
        <f t="shared" ref="M52:M58" si="7">IF(L23="Ne sezonas","B",IF(L23="Sezonas","C",""))</f>
        <v/>
      </c>
      <c r="N52" s="6" t="str">
        <f t="shared" ref="N52:N58" si="8">IF(M23="Didysis miestas",1,IF(M23="Kitas miestas",2,IF(M23="Kurortas",3,"")))</f>
        <v/>
      </c>
      <c r="O52" s="66" t="str">
        <f ca="1">IF(OR(D44="",M52="",N52="",F44="",D44&lt;2),"na",INDIRECT("'Fiksuotieji įkainiai'!$" &amp; M52 &amp;"$" &amp; N52 +22))</f>
        <v>na</v>
      </c>
      <c r="P52" s="6" t="s">
        <v>21</v>
      </c>
    </row>
    <row r="53" spans="4:16" hidden="1" x14ac:dyDescent="0.2">
      <c r="G53" s="6">
        <f t="shared" si="5"/>
        <v>0</v>
      </c>
      <c r="H53" s="6">
        <f t="shared" si="6"/>
        <v>0</v>
      </c>
      <c r="M53" s="65" t="str">
        <f t="shared" si="7"/>
        <v/>
      </c>
      <c r="N53" s="6" t="str">
        <f t="shared" si="8"/>
        <v/>
      </c>
      <c r="O53" s="66" t="str">
        <f t="shared" ref="O53:O58" ca="1" si="9">IF(OR(D45="",M53="",N53="",F45="",D45&lt;2),"na",INDIRECT("'Fiksuotieji įkainiai'!$" &amp; M53 &amp;"$" &amp; N53 +22))</f>
        <v>na</v>
      </c>
      <c r="P53" s="6" t="s">
        <v>21</v>
      </c>
    </row>
    <row r="54" spans="4:16" hidden="1" x14ac:dyDescent="0.2">
      <c r="G54" s="6">
        <f t="shared" si="5"/>
        <v>0</v>
      </c>
      <c r="H54" s="6">
        <f t="shared" si="6"/>
        <v>0</v>
      </c>
      <c r="M54" s="65" t="str">
        <f t="shared" si="7"/>
        <v/>
      </c>
      <c r="N54" s="6" t="str">
        <f t="shared" si="8"/>
        <v/>
      </c>
      <c r="O54" s="66" t="str">
        <f t="shared" ca="1" si="9"/>
        <v>na</v>
      </c>
      <c r="P54" s="6" t="s">
        <v>21</v>
      </c>
    </row>
    <row r="55" spans="4:16" hidden="1" x14ac:dyDescent="0.2">
      <c r="G55" s="6">
        <f t="shared" si="5"/>
        <v>0</v>
      </c>
      <c r="H55" s="6">
        <f t="shared" si="6"/>
        <v>0</v>
      </c>
      <c r="M55" s="65" t="str">
        <f t="shared" si="7"/>
        <v/>
      </c>
      <c r="N55" s="6" t="str">
        <f t="shared" si="8"/>
        <v/>
      </c>
      <c r="O55" s="66" t="str">
        <f t="shared" ca="1" si="9"/>
        <v>na</v>
      </c>
      <c r="P55" s="6" t="s">
        <v>21</v>
      </c>
    </row>
    <row r="56" spans="4:16" hidden="1" x14ac:dyDescent="0.2">
      <c r="G56" s="6">
        <f t="shared" si="5"/>
        <v>0</v>
      </c>
      <c r="H56" s="6">
        <f t="shared" si="6"/>
        <v>0</v>
      </c>
      <c r="M56" s="65" t="str">
        <f t="shared" si="7"/>
        <v/>
      </c>
      <c r="N56" s="6" t="str">
        <f t="shared" si="8"/>
        <v/>
      </c>
      <c r="O56" s="66" t="str">
        <f t="shared" ca="1" si="9"/>
        <v>na</v>
      </c>
      <c r="P56" s="6" t="s">
        <v>21</v>
      </c>
    </row>
    <row r="57" spans="4:16" hidden="1" x14ac:dyDescent="0.2">
      <c r="G57" s="6">
        <f t="shared" si="5"/>
        <v>0</v>
      </c>
      <c r="H57" s="6">
        <f t="shared" si="6"/>
        <v>0</v>
      </c>
      <c r="M57" s="65" t="str">
        <f t="shared" si="7"/>
        <v/>
      </c>
      <c r="N57" s="6" t="str">
        <f t="shared" si="8"/>
        <v/>
      </c>
      <c r="O57" s="66" t="str">
        <f t="shared" ca="1" si="9"/>
        <v>na</v>
      </c>
      <c r="P57" s="6" t="s">
        <v>21</v>
      </c>
    </row>
    <row r="58" spans="4:16" hidden="1" x14ac:dyDescent="0.2">
      <c r="G58" s="6">
        <f t="shared" si="5"/>
        <v>0</v>
      </c>
      <c r="H58" s="6">
        <f t="shared" si="6"/>
        <v>0</v>
      </c>
      <c r="M58" s="65" t="str">
        <f t="shared" si="7"/>
        <v/>
      </c>
      <c r="N58" s="6" t="str">
        <f t="shared" si="8"/>
        <v/>
      </c>
      <c r="O58" s="66" t="str">
        <f t="shared" ca="1" si="9"/>
        <v>na</v>
      </c>
      <c r="P58" s="6" t="s">
        <v>21</v>
      </c>
    </row>
    <row r="59" spans="4:16" hidden="1" x14ac:dyDescent="0.2">
      <c r="O59" s="6">
        <f t="shared" ref="O59:O65" si="10">IF(OR(N23="Netaikoma",N23=""),0,IF(N23&lt;&gt;O52,1,0))</f>
        <v>0</v>
      </c>
    </row>
    <row r="60" spans="4:16" hidden="1" x14ac:dyDescent="0.2">
      <c r="O60" s="6">
        <f t="shared" si="10"/>
        <v>0</v>
      </c>
    </row>
    <row r="61" spans="4:16" hidden="1" x14ac:dyDescent="0.2">
      <c r="O61" s="6">
        <f t="shared" si="10"/>
        <v>0</v>
      </c>
    </row>
    <row r="62" spans="4:16" hidden="1" x14ac:dyDescent="0.2">
      <c r="O62" s="6">
        <f t="shared" si="10"/>
        <v>0</v>
      </c>
    </row>
    <row r="63" spans="4:16" hidden="1" x14ac:dyDescent="0.2">
      <c r="O63" s="6">
        <f t="shared" si="10"/>
        <v>0</v>
      </c>
    </row>
    <row r="64" spans="4:16" hidden="1" x14ac:dyDescent="0.2">
      <c r="O64" s="6">
        <f t="shared" si="10"/>
        <v>0</v>
      </c>
    </row>
    <row r="65" spans="15:15" hidden="1" x14ac:dyDescent="0.2">
      <c r="O65" s="6">
        <f t="shared" si="10"/>
        <v>0</v>
      </c>
    </row>
  </sheetData>
  <sheetProtection sheet="1" objects="1" scenarios="1" selectLockedCells="1"/>
  <mergeCells count="16">
    <mergeCell ref="B20:K20"/>
    <mergeCell ref="B37:I37"/>
    <mergeCell ref="B33:K33"/>
    <mergeCell ref="B36:J36"/>
    <mergeCell ref="B34:L34"/>
    <mergeCell ref="B30:J30"/>
    <mergeCell ref="B31:O31"/>
    <mergeCell ref="B10:O10"/>
    <mergeCell ref="B8:O8"/>
    <mergeCell ref="B16:I16"/>
    <mergeCell ref="B17:D17"/>
    <mergeCell ref="B18:D18"/>
    <mergeCell ref="G12:H12"/>
    <mergeCell ref="E17:O17"/>
    <mergeCell ref="E18:O18"/>
    <mergeCell ref="A14:O14"/>
  </mergeCells>
  <conditionalFormatting sqref="B30:J30">
    <cfRule type="expression" dxfId="8" priority="4">
      <formula>$B$33&lt;&gt;""</formula>
    </cfRule>
  </conditionalFormatting>
  <conditionalFormatting sqref="G23:G29">
    <cfRule type="expression" dxfId="7" priority="3">
      <formula>$G52&gt;0</formula>
    </cfRule>
  </conditionalFormatting>
  <conditionalFormatting sqref="H23:H29">
    <cfRule type="expression" dxfId="6" priority="2">
      <formula>$H52&gt;0</formula>
    </cfRule>
  </conditionalFormatting>
  <conditionalFormatting sqref="N23:N29">
    <cfRule type="expression" dxfId="5" priority="1">
      <formula>$O59&gt;0</formula>
    </cfRule>
  </conditionalFormatting>
  <dataValidations count="11">
    <dataValidation type="whole" allowBlank="1" showInputMessage="1" showErrorMessage="1" errorTitle="Klaida" error="Įvesta netinkama reikšmė." sqref="F23:F29">
      <formula1>1</formula1>
      <formula2>1000</formula2>
    </dataValidation>
    <dataValidation type="list" allowBlank="1" showInputMessage="1" showErrorMessage="1" errorTitle="Klaida!" error="Netinkama reikšmė arba neužpildyti renginio duomenys." sqref="G23:G29">
      <formula1>IF(G44="na",H44,$G44:$H44)</formula1>
    </dataValidation>
    <dataValidation type="list" allowBlank="1" showInputMessage="1" showErrorMessage="1" sqref="H23:H29">
      <formula1>IF(I44="na",J44,$I44:$J44)</formula1>
    </dataValidation>
    <dataValidation type="whole" allowBlank="1" showInputMessage="1" showErrorMessage="1" sqref="D23:D29">
      <formula1>1</formula1>
      <formula2>100</formula2>
    </dataValidation>
    <dataValidation type="date" allowBlank="1" showInputMessage="1" showErrorMessage="1" errorTitle="Klaida!" error="Įveskite datą formatu YYYY-MM-DD" sqref="G12:H12">
      <formula1>42005</formula1>
      <formula2>45291</formula2>
    </dataValidation>
    <dataValidation type="list" allowBlank="1" showInputMessage="1" showErrorMessage="1" sqref="K23:K29">
      <formula1>IF(O44="na",J44,$O44:$P44)</formula1>
    </dataValidation>
    <dataValidation type="list" allowBlank="1" showInputMessage="1" showErrorMessage="1" sqref="J23:J29">
      <formula1>IF(M44="na",J44,$M44:$N44)</formula1>
    </dataValidation>
    <dataValidation type="list" allowBlank="1" promptTitle="Informacija" prompt="Pasirinkite vienos arba dviejų kavos pertraukėlių įkainį asmeniui, jei kavos pertraukėlės nedeklaruojamos - rinkitės &quot;Netaikoma&quot;" sqref="I23:I29">
      <formula1>IF(K44="na",J44,$K44:$L44)</formula1>
    </dataValidation>
    <dataValidation type="list" allowBlank="1" showInputMessage="1" showErrorMessage="1" sqref="N23:N29">
      <formula1>IF(O52="na",$P$52,$O52:$P52)</formula1>
    </dataValidation>
    <dataValidation type="list" allowBlank="1" showInputMessage="1" showErrorMessage="1" promptTitle="Informacija" prompt="Didieji miestai - Vilniaus Kauno ir Klaipėdos miestų ir rajonų savivaldybių teritorijos. _x000a_Kurortai - Birštono, Druskininkų, Palangos miesto ir Neringos savivaldybių teritorijos." sqref="M23:M29">
      <formula1>"Didysis miestas,Kitas miestas,Kurortas"</formula1>
    </dataValidation>
    <dataValidation type="list" allowBlank="1" showInputMessage="1" showErrorMessage="1" promptTitle="Informacija" prompt="Sezonu laikomas laikas nuo birželio 1 d. iki rugpjūčio 31 d. ir nuo gruodžio 24 d. iki sausio 1 d." sqref="L23:L29">
      <formula1>"Ne sezonas,Sezonas"</formula1>
    </dataValidation>
  </dataValidations>
  <pageMargins left="0.23622047244094491" right="0.23622047244094491" top="0.23622047244094491" bottom="0.35433070866141736" header="0.19685039370078741" footer="0.23622047244094491"/>
  <pageSetup paperSize="9" scale="75"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'Fiksuotieji įkainiai'!$F$3:$F$4</xm:f>
          </x14:formula1>
          <xm:sqref>E23:E29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showGridLines="0" zoomScale="70" zoomScaleNormal="70" zoomScaleSheetLayoutView="70" workbookViewId="0">
      <selection activeCell="C24" sqref="C24"/>
    </sheetView>
  </sheetViews>
  <sheetFormatPr defaultRowHeight="12.75" x14ac:dyDescent="0.2"/>
  <cols>
    <col min="1" max="1" width="4.5" style="6" customWidth="1"/>
    <col min="2" max="2" width="16.6640625" style="6" customWidth="1"/>
    <col min="3" max="3" width="23.6640625" style="6" customWidth="1"/>
    <col min="4" max="4" width="16.83203125" style="6" customWidth="1"/>
    <col min="5" max="5" width="18.5" style="6" customWidth="1"/>
    <col min="6" max="6" width="20.6640625" style="6" customWidth="1"/>
    <col min="7" max="7" width="16" style="6" customWidth="1"/>
    <col min="8" max="8" width="15" style="6" customWidth="1"/>
    <col min="9" max="9" width="15.1640625" style="6" customWidth="1"/>
    <col min="10" max="10" width="15" style="6" customWidth="1"/>
    <col min="11" max="11" width="14.5" style="6" customWidth="1"/>
    <col min="12" max="13" width="15.1640625" style="6" customWidth="1"/>
    <col min="14" max="14" width="19.5" style="6" customWidth="1"/>
    <col min="15" max="15" width="16.83203125" style="6" customWidth="1"/>
    <col min="16" max="16" width="14.6640625" style="6" customWidth="1"/>
    <col min="17" max="227" width="9.33203125" style="6"/>
    <col min="228" max="228" width="8.1640625" style="6" customWidth="1"/>
    <col min="229" max="229" width="22.83203125" style="6" customWidth="1"/>
    <col min="230" max="230" width="19" style="6" customWidth="1"/>
    <col min="231" max="231" width="15" style="6" customWidth="1"/>
    <col min="232" max="232" width="19" style="6" customWidth="1"/>
    <col min="233" max="233" width="15.5" style="6" customWidth="1"/>
    <col min="234" max="234" width="17" style="6" customWidth="1"/>
    <col min="235" max="235" width="16" style="6" customWidth="1"/>
    <col min="236" max="236" width="12.1640625" style="6" customWidth="1"/>
    <col min="237" max="237" width="10.33203125" style="6" customWidth="1"/>
    <col min="238" max="238" width="12.1640625" style="6" customWidth="1"/>
    <col min="239" max="239" width="12.5" style="6" customWidth="1"/>
    <col min="240" max="241" width="14" style="6" customWidth="1"/>
    <col min="242" max="242" width="25.33203125" style="6" customWidth="1"/>
    <col min="243" max="483" width="9.33203125" style="6"/>
    <col min="484" max="484" width="8.1640625" style="6" customWidth="1"/>
    <col min="485" max="485" width="22.83203125" style="6" customWidth="1"/>
    <col min="486" max="486" width="19" style="6" customWidth="1"/>
    <col min="487" max="487" width="15" style="6" customWidth="1"/>
    <col min="488" max="488" width="19" style="6" customWidth="1"/>
    <col min="489" max="489" width="15.5" style="6" customWidth="1"/>
    <col min="490" max="490" width="17" style="6" customWidth="1"/>
    <col min="491" max="491" width="16" style="6" customWidth="1"/>
    <col min="492" max="492" width="12.1640625" style="6" customWidth="1"/>
    <col min="493" max="493" width="10.33203125" style="6" customWidth="1"/>
    <col min="494" max="494" width="12.1640625" style="6" customWidth="1"/>
    <col min="495" max="495" width="12.5" style="6" customWidth="1"/>
    <col min="496" max="497" width="14" style="6" customWidth="1"/>
    <col min="498" max="498" width="25.33203125" style="6" customWidth="1"/>
    <col min="499" max="739" width="9.33203125" style="6"/>
    <col min="740" max="740" width="8.1640625" style="6" customWidth="1"/>
    <col min="741" max="741" width="22.83203125" style="6" customWidth="1"/>
    <col min="742" max="742" width="19" style="6" customWidth="1"/>
    <col min="743" max="743" width="15" style="6" customWidth="1"/>
    <col min="744" max="744" width="19" style="6" customWidth="1"/>
    <col min="745" max="745" width="15.5" style="6" customWidth="1"/>
    <col min="746" max="746" width="17" style="6" customWidth="1"/>
    <col min="747" max="747" width="16" style="6" customWidth="1"/>
    <col min="748" max="748" width="12.1640625" style="6" customWidth="1"/>
    <col min="749" max="749" width="10.33203125" style="6" customWidth="1"/>
    <col min="750" max="750" width="12.1640625" style="6" customWidth="1"/>
    <col min="751" max="751" width="12.5" style="6" customWidth="1"/>
    <col min="752" max="753" width="14" style="6" customWidth="1"/>
    <col min="754" max="754" width="25.33203125" style="6" customWidth="1"/>
    <col min="755" max="995" width="9.33203125" style="6"/>
    <col min="996" max="996" width="8.1640625" style="6" customWidth="1"/>
    <col min="997" max="997" width="22.83203125" style="6" customWidth="1"/>
    <col min="998" max="998" width="19" style="6" customWidth="1"/>
    <col min="999" max="999" width="15" style="6" customWidth="1"/>
    <col min="1000" max="1000" width="19" style="6" customWidth="1"/>
    <col min="1001" max="1001" width="15.5" style="6" customWidth="1"/>
    <col min="1002" max="1002" width="17" style="6" customWidth="1"/>
    <col min="1003" max="1003" width="16" style="6" customWidth="1"/>
    <col min="1004" max="1004" width="12.1640625" style="6" customWidth="1"/>
    <col min="1005" max="1005" width="10.33203125" style="6" customWidth="1"/>
    <col min="1006" max="1006" width="12.1640625" style="6" customWidth="1"/>
    <col min="1007" max="1007" width="12.5" style="6" customWidth="1"/>
    <col min="1008" max="1009" width="14" style="6" customWidth="1"/>
    <col min="1010" max="1010" width="25.33203125" style="6" customWidth="1"/>
    <col min="1011" max="1251" width="9.33203125" style="6"/>
    <col min="1252" max="1252" width="8.1640625" style="6" customWidth="1"/>
    <col min="1253" max="1253" width="22.83203125" style="6" customWidth="1"/>
    <col min="1254" max="1254" width="19" style="6" customWidth="1"/>
    <col min="1255" max="1255" width="15" style="6" customWidth="1"/>
    <col min="1256" max="1256" width="19" style="6" customWidth="1"/>
    <col min="1257" max="1257" width="15.5" style="6" customWidth="1"/>
    <col min="1258" max="1258" width="17" style="6" customWidth="1"/>
    <col min="1259" max="1259" width="16" style="6" customWidth="1"/>
    <col min="1260" max="1260" width="12.1640625" style="6" customWidth="1"/>
    <col min="1261" max="1261" width="10.33203125" style="6" customWidth="1"/>
    <col min="1262" max="1262" width="12.1640625" style="6" customWidth="1"/>
    <col min="1263" max="1263" width="12.5" style="6" customWidth="1"/>
    <col min="1264" max="1265" width="14" style="6" customWidth="1"/>
    <col min="1266" max="1266" width="25.33203125" style="6" customWidth="1"/>
    <col min="1267" max="1507" width="9.33203125" style="6"/>
    <col min="1508" max="1508" width="8.1640625" style="6" customWidth="1"/>
    <col min="1509" max="1509" width="22.83203125" style="6" customWidth="1"/>
    <col min="1510" max="1510" width="19" style="6" customWidth="1"/>
    <col min="1511" max="1511" width="15" style="6" customWidth="1"/>
    <col min="1512" max="1512" width="19" style="6" customWidth="1"/>
    <col min="1513" max="1513" width="15.5" style="6" customWidth="1"/>
    <col min="1514" max="1514" width="17" style="6" customWidth="1"/>
    <col min="1515" max="1515" width="16" style="6" customWidth="1"/>
    <col min="1516" max="1516" width="12.1640625" style="6" customWidth="1"/>
    <col min="1517" max="1517" width="10.33203125" style="6" customWidth="1"/>
    <col min="1518" max="1518" width="12.1640625" style="6" customWidth="1"/>
    <col min="1519" max="1519" width="12.5" style="6" customWidth="1"/>
    <col min="1520" max="1521" width="14" style="6" customWidth="1"/>
    <col min="1522" max="1522" width="25.33203125" style="6" customWidth="1"/>
    <col min="1523" max="1763" width="9.33203125" style="6"/>
    <col min="1764" max="1764" width="8.1640625" style="6" customWidth="1"/>
    <col min="1765" max="1765" width="22.83203125" style="6" customWidth="1"/>
    <col min="1766" max="1766" width="19" style="6" customWidth="1"/>
    <col min="1767" max="1767" width="15" style="6" customWidth="1"/>
    <col min="1768" max="1768" width="19" style="6" customWidth="1"/>
    <col min="1769" max="1769" width="15.5" style="6" customWidth="1"/>
    <col min="1770" max="1770" width="17" style="6" customWidth="1"/>
    <col min="1771" max="1771" width="16" style="6" customWidth="1"/>
    <col min="1772" max="1772" width="12.1640625" style="6" customWidth="1"/>
    <col min="1773" max="1773" width="10.33203125" style="6" customWidth="1"/>
    <col min="1774" max="1774" width="12.1640625" style="6" customWidth="1"/>
    <col min="1775" max="1775" width="12.5" style="6" customWidth="1"/>
    <col min="1776" max="1777" width="14" style="6" customWidth="1"/>
    <col min="1778" max="1778" width="25.33203125" style="6" customWidth="1"/>
    <col min="1779" max="2019" width="9.33203125" style="6"/>
    <col min="2020" max="2020" width="8.1640625" style="6" customWidth="1"/>
    <col min="2021" max="2021" width="22.83203125" style="6" customWidth="1"/>
    <col min="2022" max="2022" width="19" style="6" customWidth="1"/>
    <col min="2023" max="2023" width="15" style="6" customWidth="1"/>
    <col min="2024" max="2024" width="19" style="6" customWidth="1"/>
    <col min="2025" max="2025" width="15.5" style="6" customWidth="1"/>
    <col min="2026" max="2026" width="17" style="6" customWidth="1"/>
    <col min="2027" max="2027" width="16" style="6" customWidth="1"/>
    <col min="2028" max="2028" width="12.1640625" style="6" customWidth="1"/>
    <col min="2029" max="2029" width="10.33203125" style="6" customWidth="1"/>
    <col min="2030" max="2030" width="12.1640625" style="6" customWidth="1"/>
    <col min="2031" max="2031" width="12.5" style="6" customWidth="1"/>
    <col min="2032" max="2033" width="14" style="6" customWidth="1"/>
    <col min="2034" max="2034" width="25.33203125" style="6" customWidth="1"/>
    <col min="2035" max="2275" width="9.33203125" style="6"/>
    <col min="2276" max="2276" width="8.1640625" style="6" customWidth="1"/>
    <col min="2277" max="2277" width="22.83203125" style="6" customWidth="1"/>
    <col min="2278" max="2278" width="19" style="6" customWidth="1"/>
    <col min="2279" max="2279" width="15" style="6" customWidth="1"/>
    <col min="2280" max="2280" width="19" style="6" customWidth="1"/>
    <col min="2281" max="2281" width="15.5" style="6" customWidth="1"/>
    <col min="2282" max="2282" width="17" style="6" customWidth="1"/>
    <col min="2283" max="2283" width="16" style="6" customWidth="1"/>
    <col min="2284" max="2284" width="12.1640625" style="6" customWidth="1"/>
    <col min="2285" max="2285" width="10.33203125" style="6" customWidth="1"/>
    <col min="2286" max="2286" width="12.1640625" style="6" customWidth="1"/>
    <col min="2287" max="2287" width="12.5" style="6" customWidth="1"/>
    <col min="2288" max="2289" width="14" style="6" customWidth="1"/>
    <col min="2290" max="2290" width="25.33203125" style="6" customWidth="1"/>
    <col min="2291" max="2531" width="9.33203125" style="6"/>
    <col min="2532" max="2532" width="8.1640625" style="6" customWidth="1"/>
    <col min="2533" max="2533" width="22.83203125" style="6" customWidth="1"/>
    <col min="2534" max="2534" width="19" style="6" customWidth="1"/>
    <col min="2535" max="2535" width="15" style="6" customWidth="1"/>
    <col min="2536" max="2536" width="19" style="6" customWidth="1"/>
    <col min="2537" max="2537" width="15.5" style="6" customWidth="1"/>
    <col min="2538" max="2538" width="17" style="6" customWidth="1"/>
    <col min="2539" max="2539" width="16" style="6" customWidth="1"/>
    <col min="2540" max="2540" width="12.1640625" style="6" customWidth="1"/>
    <col min="2541" max="2541" width="10.33203125" style="6" customWidth="1"/>
    <col min="2542" max="2542" width="12.1640625" style="6" customWidth="1"/>
    <col min="2543" max="2543" width="12.5" style="6" customWidth="1"/>
    <col min="2544" max="2545" width="14" style="6" customWidth="1"/>
    <col min="2546" max="2546" width="25.33203125" style="6" customWidth="1"/>
    <col min="2547" max="2787" width="9.33203125" style="6"/>
    <col min="2788" max="2788" width="8.1640625" style="6" customWidth="1"/>
    <col min="2789" max="2789" width="22.83203125" style="6" customWidth="1"/>
    <col min="2790" max="2790" width="19" style="6" customWidth="1"/>
    <col min="2791" max="2791" width="15" style="6" customWidth="1"/>
    <col min="2792" max="2792" width="19" style="6" customWidth="1"/>
    <col min="2793" max="2793" width="15.5" style="6" customWidth="1"/>
    <col min="2794" max="2794" width="17" style="6" customWidth="1"/>
    <col min="2795" max="2795" width="16" style="6" customWidth="1"/>
    <col min="2796" max="2796" width="12.1640625" style="6" customWidth="1"/>
    <col min="2797" max="2797" width="10.33203125" style="6" customWidth="1"/>
    <col min="2798" max="2798" width="12.1640625" style="6" customWidth="1"/>
    <col min="2799" max="2799" width="12.5" style="6" customWidth="1"/>
    <col min="2800" max="2801" width="14" style="6" customWidth="1"/>
    <col min="2802" max="2802" width="25.33203125" style="6" customWidth="1"/>
    <col min="2803" max="3043" width="9.33203125" style="6"/>
    <col min="3044" max="3044" width="8.1640625" style="6" customWidth="1"/>
    <col min="3045" max="3045" width="22.83203125" style="6" customWidth="1"/>
    <col min="3046" max="3046" width="19" style="6" customWidth="1"/>
    <col min="3047" max="3047" width="15" style="6" customWidth="1"/>
    <col min="3048" max="3048" width="19" style="6" customWidth="1"/>
    <col min="3049" max="3049" width="15.5" style="6" customWidth="1"/>
    <col min="3050" max="3050" width="17" style="6" customWidth="1"/>
    <col min="3051" max="3051" width="16" style="6" customWidth="1"/>
    <col min="3052" max="3052" width="12.1640625" style="6" customWidth="1"/>
    <col min="3053" max="3053" width="10.33203125" style="6" customWidth="1"/>
    <col min="3054" max="3054" width="12.1640625" style="6" customWidth="1"/>
    <col min="3055" max="3055" width="12.5" style="6" customWidth="1"/>
    <col min="3056" max="3057" width="14" style="6" customWidth="1"/>
    <col min="3058" max="3058" width="25.33203125" style="6" customWidth="1"/>
    <col min="3059" max="3299" width="9.33203125" style="6"/>
    <col min="3300" max="3300" width="8.1640625" style="6" customWidth="1"/>
    <col min="3301" max="3301" width="22.83203125" style="6" customWidth="1"/>
    <col min="3302" max="3302" width="19" style="6" customWidth="1"/>
    <col min="3303" max="3303" width="15" style="6" customWidth="1"/>
    <col min="3304" max="3304" width="19" style="6" customWidth="1"/>
    <col min="3305" max="3305" width="15.5" style="6" customWidth="1"/>
    <col min="3306" max="3306" width="17" style="6" customWidth="1"/>
    <col min="3307" max="3307" width="16" style="6" customWidth="1"/>
    <col min="3308" max="3308" width="12.1640625" style="6" customWidth="1"/>
    <col min="3309" max="3309" width="10.33203125" style="6" customWidth="1"/>
    <col min="3310" max="3310" width="12.1640625" style="6" customWidth="1"/>
    <col min="3311" max="3311" width="12.5" style="6" customWidth="1"/>
    <col min="3312" max="3313" width="14" style="6" customWidth="1"/>
    <col min="3314" max="3314" width="25.33203125" style="6" customWidth="1"/>
    <col min="3315" max="3555" width="9.33203125" style="6"/>
    <col min="3556" max="3556" width="8.1640625" style="6" customWidth="1"/>
    <col min="3557" max="3557" width="22.83203125" style="6" customWidth="1"/>
    <col min="3558" max="3558" width="19" style="6" customWidth="1"/>
    <col min="3559" max="3559" width="15" style="6" customWidth="1"/>
    <col min="3560" max="3560" width="19" style="6" customWidth="1"/>
    <col min="3561" max="3561" width="15.5" style="6" customWidth="1"/>
    <col min="3562" max="3562" width="17" style="6" customWidth="1"/>
    <col min="3563" max="3563" width="16" style="6" customWidth="1"/>
    <col min="3564" max="3564" width="12.1640625" style="6" customWidth="1"/>
    <col min="3565" max="3565" width="10.33203125" style="6" customWidth="1"/>
    <col min="3566" max="3566" width="12.1640625" style="6" customWidth="1"/>
    <col min="3567" max="3567" width="12.5" style="6" customWidth="1"/>
    <col min="3568" max="3569" width="14" style="6" customWidth="1"/>
    <col min="3570" max="3570" width="25.33203125" style="6" customWidth="1"/>
    <col min="3571" max="3811" width="9.33203125" style="6"/>
    <col min="3812" max="3812" width="8.1640625" style="6" customWidth="1"/>
    <col min="3813" max="3813" width="22.83203125" style="6" customWidth="1"/>
    <col min="3814" max="3814" width="19" style="6" customWidth="1"/>
    <col min="3815" max="3815" width="15" style="6" customWidth="1"/>
    <col min="3816" max="3816" width="19" style="6" customWidth="1"/>
    <col min="3817" max="3817" width="15.5" style="6" customWidth="1"/>
    <col min="3818" max="3818" width="17" style="6" customWidth="1"/>
    <col min="3819" max="3819" width="16" style="6" customWidth="1"/>
    <col min="3820" max="3820" width="12.1640625" style="6" customWidth="1"/>
    <col min="3821" max="3821" width="10.33203125" style="6" customWidth="1"/>
    <col min="3822" max="3822" width="12.1640625" style="6" customWidth="1"/>
    <col min="3823" max="3823" width="12.5" style="6" customWidth="1"/>
    <col min="3824" max="3825" width="14" style="6" customWidth="1"/>
    <col min="3826" max="3826" width="25.33203125" style="6" customWidth="1"/>
    <col min="3827" max="4067" width="9.33203125" style="6"/>
    <col min="4068" max="4068" width="8.1640625" style="6" customWidth="1"/>
    <col min="4069" max="4069" width="22.83203125" style="6" customWidth="1"/>
    <col min="4070" max="4070" width="19" style="6" customWidth="1"/>
    <col min="4071" max="4071" width="15" style="6" customWidth="1"/>
    <col min="4072" max="4072" width="19" style="6" customWidth="1"/>
    <col min="4073" max="4073" width="15.5" style="6" customWidth="1"/>
    <col min="4074" max="4074" width="17" style="6" customWidth="1"/>
    <col min="4075" max="4075" width="16" style="6" customWidth="1"/>
    <col min="4076" max="4076" width="12.1640625" style="6" customWidth="1"/>
    <col min="4077" max="4077" width="10.33203125" style="6" customWidth="1"/>
    <col min="4078" max="4078" width="12.1640625" style="6" customWidth="1"/>
    <col min="4079" max="4079" width="12.5" style="6" customWidth="1"/>
    <col min="4080" max="4081" width="14" style="6" customWidth="1"/>
    <col min="4082" max="4082" width="25.33203125" style="6" customWidth="1"/>
    <col min="4083" max="4323" width="9.33203125" style="6"/>
    <col min="4324" max="4324" width="8.1640625" style="6" customWidth="1"/>
    <col min="4325" max="4325" width="22.83203125" style="6" customWidth="1"/>
    <col min="4326" max="4326" width="19" style="6" customWidth="1"/>
    <col min="4327" max="4327" width="15" style="6" customWidth="1"/>
    <col min="4328" max="4328" width="19" style="6" customWidth="1"/>
    <col min="4329" max="4329" width="15.5" style="6" customWidth="1"/>
    <col min="4330" max="4330" width="17" style="6" customWidth="1"/>
    <col min="4331" max="4331" width="16" style="6" customWidth="1"/>
    <col min="4332" max="4332" width="12.1640625" style="6" customWidth="1"/>
    <col min="4333" max="4333" width="10.33203125" style="6" customWidth="1"/>
    <col min="4334" max="4334" width="12.1640625" style="6" customWidth="1"/>
    <col min="4335" max="4335" width="12.5" style="6" customWidth="1"/>
    <col min="4336" max="4337" width="14" style="6" customWidth="1"/>
    <col min="4338" max="4338" width="25.33203125" style="6" customWidth="1"/>
    <col min="4339" max="4579" width="9.33203125" style="6"/>
    <col min="4580" max="4580" width="8.1640625" style="6" customWidth="1"/>
    <col min="4581" max="4581" width="22.83203125" style="6" customWidth="1"/>
    <col min="4582" max="4582" width="19" style="6" customWidth="1"/>
    <col min="4583" max="4583" width="15" style="6" customWidth="1"/>
    <col min="4584" max="4584" width="19" style="6" customWidth="1"/>
    <col min="4585" max="4585" width="15.5" style="6" customWidth="1"/>
    <col min="4586" max="4586" width="17" style="6" customWidth="1"/>
    <col min="4587" max="4587" width="16" style="6" customWidth="1"/>
    <col min="4588" max="4588" width="12.1640625" style="6" customWidth="1"/>
    <col min="4589" max="4589" width="10.33203125" style="6" customWidth="1"/>
    <col min="4590" max="4590" width="12.1640625" style="6" customWidth="1"/>
    <col min="4591" max="4591" width="12.5" style="6" customWidth="1"/>
    <col min="4592" max="4593" width="14" style="6" customWidth="1"/>
    <col min="4594" max="4594" width="25.33203125" style="6" customWidth="1"/>
    <col min="4595" max="4835" width="9.33203125" style="6"/>
    <col min="4836" max="4836" width="8.1640625" style="6" customWidth="1"/>
    <col min="4837" max="4837" width="22.83203125" style="6" customWidth="1"/>
    <col min="4838" max="4838" width="19" style="6" customWidth="1"/>
    <col min="4839" max="4839" width="15" style="6" customWidth="1"/>
    <col min="4840" max="4840" width="19" style="6" customWidth="1"/>
    <col min="4841" max="4841" width="15.5" style="6" customWidth="1"/>
    <col min="4842" max="4842" width="17" style="6" customWidth="1"/>
    <col min="4843" max="4843" width="16" style="6" customWidth="1"/>
    <col min="4844" max="4844" width="12.1640625" style="6" customWidth="1"/>
    <col min="4845" max="4845" width="10.33203125" style="6" customWidth="1"/>
    <col min="4846" max="4846" width="12.1640625" style="6" customWidth="1"/>
    <col min="4847" max="4847" width="12.5" style="6" customWidth="1"/>
    <col min="4848" max="4849" width="14" style="6" customWidth="1"/>
    <col min="4850" max="4850" width="25.33203125" style="6" customWidth="1"/>
    <col min="4851" max="5091" width="9.33203125" style="6"/>
    <col min="5092" max="5092" width="8.1640625" style="6" customWidth="1"/>
    <col min="5093" max="5093" width="22.83203125" style="6" customWidth="1"/>
    <col min="5094" max="5094" width="19" style="6" customWidth="1"/>
    <col min="5095" max="5095" width="15" style="6" customWidth="1"/>
    <col min="5096" max="5096" width="19" style="6" customWidth="1"/>
    <col min="5097" max="5097" width="15.5" style="6" customWidth="1"/>
    <col min="5098" max="5098" width="17" style="6" customWidth="1"/>
    <col min="5099" max="5099" width="16" style="6" customWidth="1"/>
    <col min="5100" max="5100" width="12.1640625" style="6" customWidth="1"/>
    <col min="5101" max="5101" width="10.33203125" style="6" customWidth="1"/>
    <col min="5102" max="5102" width="12.1640625" style="6" customWidth="1"/>
    <col min="5103" max="5103" width="12.5" style="6" customWidth="1"/>
    <col min="5104" max="5105" width="14" style="6" customWidth="1"/>
    <col min="5106" max="5106" width="25.33203125" style="6" customWidth="1"/>
    <col min="5107" max="5347" width="9.33203125" style="6"/>
    <col min="5348" max="5348" width="8.1640625" style="6" customWidth="1"/>
    <col min="5349" max="5349" width="22.83203125" style="6" customWidth="1"/>
    <col min="5350" max="5350" width="19" style="6" customWidth="1"/>
    <col min="5351" max="5351" width="15" style="6" customWidth="1"/>
    <col min="5352" max="5352" width="19" style="6" customWidth="1"/>
    <col min="5353" max="5353" width="15.5" style="6" customWidth="1"/>
    <col min="5354" max="5354" width="17" style="6" customWidth="1"/>
    <col min="5355" max="5355" width="16" style="6" customWidth="1"/>
    <col min="5356" max="5356" width="12.1640625" style="6" customWidth="1"/>
    <col min="5357" max="5357" width="10.33203125" style="6" customWidth="1"/>
    <col min="5358" max="5358" width="12.1640625" style="6" customWidth="1"/>
    <col min="5359" max="5359" width="12.5" style="6" customWidth="1"/>
    <col min="5360" max="5361" width="14" style="6" customWidth="1"/>
    <col min="5362" max="5362" width="25.33203125" style="6" customWidth="1"/>
    <col min="5363" max="5603" width="9.33203125" style="6"/>
    <col min="5604" max="5604" width="8.1640625" style="6" customWidth="1"/>
    <col min="5605" max="5605" width="22.83203125" style="6" customWidth="1"/>
    <col min="5606" max="5606" width="19" style="6" customWidth="1"/>
    <col min="5607" max="5607" width="15" style="6" customWidth="1"/>
    <col min="5608" max="5608" width="19" style="6" customWidth="1"/>
    <col min="5609" max="5609" width="15.5" style="6" customWidth="1"/>
    <col min="5610" max="5610" width="17" style="6" customWidth="1"/>
    <col min="5611" max="5611" width="16" style="6" customWidth="1"/>
    <col min="5612" max="5612" width="12.1640625" style="6" customWidth="1"/>
    <col min="5613" max="5613" width="10.33203125" style="6" customWidth="1"/>
    <col min="5614" max="5614" width="12.1640625" style="6" customWidth="1"/>
    <col min="5615" max="5615" width="12.5" style="6" customWidth="1"/>
    <col min="5616" max="5617" width="14" style="6" customWidth="1"/>
    <col min="5618" max="5618" width="25.33203125" style="6" customWidth="1"/>
    <col min="5619" max="5859" width="9.33203125" style="6"/>
    <col min="5860" max="5860" width="8.1640625" style="6" customWidth="1"/>
    <col min="5861" max="5861" width="22.83203125" style="6" customWidth="1"/>
    <col min="5862" max="5862" width="19" style="6" customWidth="1"/>
    <col min="5863" max="5863" width="15" style="6" customWidth="1"/>
    <col min="5864" max="5864" width="19" style="6" customWidth="1"/>
    <col min="5865" max="5865" width="15.5" style="6" customWidth="1"/>
    <col min="5866" max="5866" width="17" style="6" customWidth="1"/>
    <col min="5867" max="5867" width="16" style="6" customWidth="1"/>
    <col min="5868" max="5868" width="12.1640625" style="6" customWidth="1"/>
    <col min="5869" max="5869" width="10.33203125" style="6" customWidth="1"/>
    <col min="5870" max="5870" width="12.1640625" style="6" customWidth="1"/>
    <col min="5871" max="5871" width="12.5" style="6" customWidth="1"/>
    <col min="5872" max="5873" width="14" style="6" customWidth="1"/>
    <col min="5874" max="5874" width="25.33203125" style="6" customWidth="1"/>
    <col min="5875" max="6115" width="9.33203125" style="6"/>
    <col min="6116" max="6116" width="8.1640625" style="6" customWidth="1"/>
    <col min="6117" max="6117" width="22.83203125" style="6" customWidth="1"/>
    <col min="6118" max="6118" width="19" style="6" customWidth="1"/>
    <col min="6119" max="6119" width="15" style="6" customWidth="1"/>
    <col min="6120" max="6120" width="19" style="6" customWidth="1"/>
    <col min="6121" max="6121" width="15.5" style="6" customWidth="1"/>
    <col min="6122" max="6122" width="17" style="6" customWidth="1"/>
    <col min="6123" max="6123" width="16" style="6" customWidth="1"/>
    <col min="6124" max="6124" width="12.1640625" style="6" customWidth="1"/>
    <col min="6125" max="6125" width="10.33203125" style="6" customWidth="1"/>
    <col min="6126" max="6126" width="12.1640625" style="6" customWidth="1"/>
    <col min="6127" max="6127" width="12.5" style="6" customWidth="1"/>
    <col min="6128" max="6129" width="14" style="6" customWidth="1"/>
    <col min="6130" max="6130" width="25.33203125" style="6" customWidth="1"/>
    <col min="6131" max="6371" width="9.33203125" style="6"/>
    <col min="6372" max="6372" width="8.1640625" style="6" customWidth="1"/>
    <col min="6373" max="6373" width="22.83203125" style="6" customWidth="1"/>
    <col min="6374" max="6374" width="19" style="6" customWidth="1"/>
    <col min="6375" max="6375" width="15" style="6" customWidth="1"/>
    <col min="6376" max="6376" width="19" style="6" customWidth="1"/>
    <col min="6377" max="6377" width="15.5" style="6" customWidth="1"/>
    <col min="6378" max="6378" width="17" style="6" customWidth="1"/>
    <col min="6379" max="6379" width="16" style="6" customWidth="1"/>
    <col min="6380" max="6380" width="12.1640625" style="6" customWidth="1"/>
    <col min="6381" max="6381" width="10.33203125" style="6" customWidth="1"/>
    <col min="6382" max="6382" width="12.1640625" style="6" customWidth="1"/>
    <col min="6383" max="6383" width="12.5" style="6" customWidth="1"/>
    <col min="6384" max="6385" width="14" style="6" customWidth="1"/>
    <col min="6386" max="6386" width="25.33203125" style="6" customWidth="1"/>
    <col min="6387" max="6627" width="9.33203125" style="6"/>
    <col min="6628" max="6628" width="8.1640625" style="6" customWidth="1"/>
    <col min="6629" max="6629" width="22.83203125" style="6" customWidth="1"/>
    <col min="6630" max="6630" width="19" style="6" customWidth="1"/>
    <col min="6631" max="6631" width="15" style="6" customWidth="1"/>
    <col min="6632" max="6632" width="19" style="6" customWidth="1"/>
    <col min="6633" max="6633" width="15.5" style="6" customWidth="1"/>
    <col min="6634" max="6634" width="17" style="6" customWidth="1"/>
    <col min="6635" max="6635" width="16" style="6" customWidth="1"/>
    <col min="6636" max="6636" width="12.1640625" style="6" customWidth="1"/>
    <col min="6637" max="6637" width="10.33203125" style="6" customWidth="1"/>
    <col min="6638" max="6638" width="12.1640625" style="6" customWidth="1"/>
    <col min="6639" max="6639" width="12.5" style="6" customWidth="1"/>
    <col min="6640" max="6641" width="14" style="6" customWidth="1"/>
    <col min="6642" max="6642" width="25.33203125" style="6" customWidth="1"/>
    <col min="6643" max="6883" width="9.33203125" style="6"/>
    <col min="6884" max="6884" width="8.1640625" style="6" customWidth="1"/>
    <col min="6885" max="6885" width="22.83203125" style="6" customWidth="1"/>
    <col min="6886" max="6886" width="19" style="6" customWidth="1"/>
    <col min="6887" max="6887" width="15" style="6" customWidth="1"/>
    <col min="6888" max="6888" width="19" style="6" customWidth="1"/>
    <col min="6889" max="6889" width="15.5" style="6" customWidth="1"/>
    <col min="6890" max="6890" width="17" style="6" customWidth="1"/>
    <col min="6891" max="6891" width="16" style="6" customWidth="1"/>
    <col min="6892" max="6892" width="12.1640625" style="6" customWidth="1"/>
    <col min="6893" max="6893" width="10.33203125" style="6" customWidth="1"/>
    <col min="6894" max="6894" width="12.1640625" style="6" customWidth="1"/>
    <col min="6895" max="6895" width="12.5" style="6" customWidth="1"/>
    <col min="6896" max="6897" width="14" style="6" customWidth="1"/>
    <col min="6898" max="6898" width="25.33203125" style="6" customWidth="1"/>
    <col min="6899" max="7139" width="9.33203125" style="6"/>
    <col min="7140" max="7140" width="8.1640625" style="6" customWidth="1"/>
    <col min="7141" max="7141" width="22.83203125" style="6" customWidth="1"/>
    <col min="7142" max="7142" width="19" style="6" customWidth="1"/>
    <col min="7143" max="7143" width="15" style="6" customWidth="1"/>
    <col min="7144" max="7144" width="19" style="6" customWidth="1"/>
    <col min="7145" max="7145" width="15.5" style="6" customWidth="1"/>
    <col min="7146" max="7146" width="17" style="6" customWidth="1"/>
    <col min="7147" max="7147" width="16" style="6" customWidth="1"/>
    <col min="7148" max="7148" width="12.1640625" style="6" customWidth="1"/>
    <col min="7149" max="7149" width="10.33203125" style="6" customWidth="1"/>
    <col min="7150" max="7150" width="12.1640625" style="6" customWidth="1"/>
    <col min="7151" max="7151" width="12.5" style="6" customWidth="1"/>
    <col min="7152" max="7153" width="14" style="6" customWidth="1"/>
    <col min="7154" max="7154" width="25.33203125" style="6" customWidth="1"/>
    <col min="7155" max="7395" width="9.33203125" style="6"/>
    <col min="7396" max="7396" width="8.1640625" style="6" customWidth="1"/>
    <col min="7397" max="7397" width="22.83203125" style="6" customWidth="1"/>
    <col min="7398" max="7398" width="19" style="6" customWidth="1"/>
    <col min="7399" max="7399" width="15" style="6" customWidth="1"/>
    <col min="7400" max="7400" width="19" style="6" customWidth="1"/>
    <col min="7401" max="7401" width="15.5" style="6" customWidth="1"/>
    <col min="7402" max="7402" width="17" style="6" customWidth="1"/>
    <col min="7403" max="7403" width="16" style="6" customWidth="1"/>
    <col min="7404" max="7404" width="12.1640625" style="6" customWidth="1"/>
    <col min="7405" max="7405" width="10.33203125" style="6" customWidth="1"/>
    <col min="7406" max="7406" width="12.1640625" style="6" customWidth="1"/>
    <col min="7407" max="7407" width="12.5" style="6" customWidth="1"/>
    <col min="7408" max="7409" width="14" style="6" customWidth="1"/>
    <col min="7410" max="7410" width="25.33203125" style="6" customWidth="1"/>
    <col min="7411" max="7651" width="9.33203125" style="6"/>
    <col min="7652" max="7652" width="8.1640625" style="6" customWidth="1"/>
    <col min="7653" max="7653" width="22.83203125" style="6" customWidth="1"/>
    <col min="7654" max="7654" width="19" style="6" customWidth="1"/>
    <col min="7655" max="7655" width="15" style="6" customWidth="1"/>
    <col min="7656" max="7656" width="19" style="6" customWidth="1"/>
    <col min="7657" max="7657" width="15.5" style="6" customWidth="1"/>
    <col min="7658" max="7658" width="17" style="6" customWidth="1"/>
    <col min="7659" max="7659" width="16" style="6" customWidth="1"/>
    <col min="7660" max="7660" width="12.1640625" style="6" customWidth="1"/>
    <col min="7661" max="7661" width="10.33203125" style="6" customWidth="1"/>
    <col min="7662" max="7662" width="12.1640625" style="6" customWidth="1"/>
    <col min="7663" max="7663" width="12.5" style="6" customWidth="1"/>
    <col min="7664" max="7665" width="14" style="6" customWidth="1"/>
    <col min="7666" max="7666" width="25.33203125" style="6" customWidth="1"/>
    <col min="7667" max="7907" width="9.33203125" style="6"/>
    <col min="7908" max="7908" width="8.1640625" style="6" customWidth="1"/>
    <col min="7909" max="7909" width="22.83203125" style="6" customWidth="1"/>
    <col min="7910" max="7910" width="19" style="6" customWidth="1"/>
    <col min="7911" max="7911" width="15" style="6" customWidth="1"/>
    <col min="7912" max="7912" width="19" style="6" customWidth="1"/>
    <col min="7913" max="7913" width="15.5" style="6" customWidth="1"/>
    <col min="7914" max="7914" width="17" style="6" customWidth="1"/>
    <col min="7915" max="7915" width="16" style="6" customWidth="1"/>
    <col min="7916" max="7916" width="12.1640625" style="6" customWidth="1"/>
    <col min="7917" max="7917" width="10.33203125" style="6" customWidth="1"/>
    <col min="7918" max="7918" width="12.1640625" style="6" customWidth="1"/>
    <col min="7919" max="7919" width="12.5" style="6" customWidth="1"/>
    <col min="7920" max="7921" width="14" style="6" customWidth="1"/>
    <col min="7922" max="7922" width="25.33203125" style="6" customWidth="1"/>
    <col min="7923" max="8163" width="9.33203125" style="6"/>
    <col min="8164" max="8164" width="8.1640625" style="6" customWidth="1"/>
    <col min="8165" max="8165" width="22.83203125" style="6" customWidth="1"/>
    <col min="8166" max="8166" width="19" style="6" customWidth="1"/>
    <col min="8167" max="8167" width="15" style="6" customWidth="1"/>
    <col min="8168" max="8168" width="19" style="6" customWidth="1"/>
    <col min="8169" max="8169" width="15.5" style="6" customWidth="1"/>
    <col min="8170" max="8170" width="17" style="6" customWidth="1"/>
    <col min="8171" max="8171" width="16" style="6" customWidth="1"/>
    <col min="8172" max="8172" width="12.1640625" style="6" customWidth="1"/>
    <col min="8173" max="8173" width="10.33203125" style="6" customWidth="1"/>
    <col min="8174" max="8174" width="12.1640625" style="6" customWidth="1"/>
    <col min="8175" max="8175" width="12.5" style="6" customWidth="1"/>
    <col min="8176" max="8177" width="14" style="6" customWidth="1"/>
    <col min="8178" max="8178" width="25.33203125" style="6" customWidth="1"/>
    <col min="8179" max="8419" width="9.33203125" style="6"/>
    <col min="8420" max="8420" width="8.1640625" style="6" customWidth="1"/>
    <col min="8421" max="8421" width="22.83203125" style="6" customWidth="1"/>
    <col min="8422" max="8422" width="19" style="6" customWidth="1"/>
    <col min="8423" max="8423" width="15" style="6" customWidth="1"/>
    <col min="8424" max="8424" width="19" style="6" customWidth="1"/>
    <col min="8425" max="8425" width="15.5" style="6" customWidth="1"/>
    <col min="8426" max="8426" width="17" style="6" customWidth="1"/>
    <col min="8427" max="8427" width="16" style="6" customWidth="1"/>
    <col min="8428" max="8428" width="12.1640625" style="6" customWidth="1"/>
    <col min="8429" max="8429" width="10.33203125" style="6" customWidth="1"/>
    <col min="8430" max="8430" width="12.1640625" style="6" customWidth="1"/>
    <col min="8431" max="8431" width="12.5" style="6" customWidth="1"/>
    <col min="8432" max="8433" width="14" style="6" customWidth="1"/>
    <col min="8434" max="8434" width="25.33203125" style="6" customWidth="1"/>
    <col min="8435" max="8675" width="9.33203125" style="6"/>
    <col min="8676" max="8676" width="8.1640625" style="6" customWidth="1"/>
    <col min="8677" max="8677" width="22.83203125" style="6" customWidth="1"/>
    <col min="8678" max="8678" width="19" style="6" customWidth="1"/>
    <col min="8679" max="8679" width="15" style="6" customWidth="1"/>
    <col min="8680" max="8680" width="19" style="6" customWidth="1"/>
    <col min="8681" max="8681" width="15.5" style="6" customWidth="1"/>
    <col min="8682" max="8682" width="17" style="6" customWidth="1"/>
    <col min="8683" max="8683" width="16" style="6" customWidth="1"/>
    <col min="8684" max="8684" width="12.1640625" style="6" customWidth="1"/>
    <col min="8685" max="8685" width="10.33203125" style="6" customWidth="1"/>
    <col min="8686" max="8686" width="12.1640625" style="6" customWidth="1"/>
    <col min="8687" max="8687" width="12.5" style="6" customWidth="1"/>
    <col min="8688" max="8689" width="14" style="6" customWidth="1"/>
    <col min="8690" max="8690" width="25.33203125" style="6" customWidth="1"/>
    <col min="8691" max="8931" width="9.33203125" style="6"/>
    <col min="8932" max="8932" width="8.1640625" style="6" customWidth="1"/>
    <col min="8933" max="8933" width="22.83203125" style="6" customWidth="1"/>
    <col min="8934" max="8934" width="19" style="6" customWidth="1"/>
    <col min="8935" max="8935" width="15" style="6" customWidth="1"/>
    <col min="8936" max="8936" width="19" style="6" customWidth="1"/>
    <col min="8937" max="8937" width="15.5" style="6" customWidth="1"/>
    <col min="8938" max="8938" width="17" style="6" customWidth="1"/>
    <col min="8939" max="8939" width="16" style="6" customWidth="1"/>
    <col min="8940" max="8940" width="12.1640625" style="6" customWidth="1"/>
    <col min="8941" max="8941" width="10.33203125" style="6" customWidth="1"/>
    <col min="8942" max="8942" width="12.1640625" style="6" customWidth="1"/>
    <col min="8943" max="8943" width="12.5" style="6" customWidth="1"/>
    <col min="8944" max="8945" width="14" style="6" customWidth="1"/>
    <col min="8946" max="8946" width="25.33203125" style="6" customWidth="1"/>
    <col min="8947" max="9187" width="9.33203125" style="6"/>
    <col min="9188" max="9188" width="8.1640625" style="6" customWidth="1"/>
    <col min="9189" max="9189" width="22.83203125" style="6" customWidth="1"/>
    <col min="9190" max="9190" width="19" style="6" customWidth="1"/>
    <col min="9191" max="9191" width="15" style="6" customWidth="1"/>
    <col min="9192" max="9192" width="19" style="6" customWidth="1"/>
    <col min="9193" max="9193" width="15.5" style="6" customWidth="1"/>
    <col min="9194" max="9194" width="17" style="6" customWidth="1"/>
    <col min="9195" max="9195" width="16" style="6" customWidth="1"/>
    <col min="9196" max="9196" width="12.1640625" style="6" customWidth="1"/>
    <col min="9197" max="9197" width="10.33203125" style="6" customWidth="1"/>
    <col min="9198" max="9198" width="12.1640625" style="6" customWidth="1"/>
    <col min="9199" max="9199" width="12.5" style="6" customWidth="1"/>
    <col min="9200" max="9201" width="14" style="6" customWidth="1"/>
    <col min="9202" max="9202" width="25.33203125" style="6" customWidth="1"/>
    <col min="9203" max="9443" width="9.33203125" style="6"/>
    <col min="9444" max="9444" width="8.1640625" style="6" customWidth="1"/>
    <col min="9445" max="9445" width="22.83203125" style="6" customWidth="1"/>
    <col min="9446" max="9446" width="19" style="6" customWidth="1"/>
    <col min="9447" max="9447" width="15" style="6" customWidth="1"/>
    <col min="9448" max="9448" width="19" style="6" customWidth="1"/>
    <col min="9449" max="9449" width="15.5" style="6" customWidth="1"/>
    <col min="9450" max="9450" width="17" style="6" customWidth="1"/>
    <col min="9451" max="9451" width="16" style="6" customWidth="1"/>
    <col min="9452" max="9452" width="12.1640625" style="6" customWidth="1"/>
    <col min="9453" max="9453" width="10.33203125" style="6" customWidth="1"/>
    <col min="9454" max="9454" width="12.1640625" style="6" customWidth="1"/>
    <col min="9455" max="9455" width="12.5" style="6" customWidth="1"/>
    <col min="9456" max="9457" width="14" style="6" customWidth="1"/>
    <col min="9458" max="9458" width="25.33203125" style="6" customWidth="1"/>
    <col min="9459" max="9699" width="9.33203125" style="6"/>
    <col min="9700" max="9700" width="8.1640625" style="6" customWidth="1"/>
    <col min="9701" max="9701" width="22.83203125" style="6" customWidth="1"/>
    <col min="9702" max="9702" width="19" style="6" customWidth="1"/>
    <col min="9703" max="9703" width="15" style="6" customWidth="1"/>
    <col min="9704" max="9704" width="19" style="6" customWidth="1"/>
    <col min="9705" max="9705" width="15.5" style="6" customWidth="1"/>
    <col min="9706" max="9706" width="17" style="6" customWidth="1"/>
    <col min="9707" max="9707" width="16" style="6" customWidth="1"/>
    <col min="9708" max="9708" width="12.1640625" style="6" customWidth="1"/>
    <col min="9709" max="9709" width="10.33203125" style="6" customWidth="1"/>
    <col min="9710" max="9710" width="12.1640625" style="6" customWidth="1"/>
    <col min="9711" max="9711" width="12.5" style="6" customWidth="1"/>
    <col min="9712" max="9713" width="14" style="6" customWidth="1"/>
    <col min="9714" max="9714" width="25.33203125" style="6" customWidth="1"/>
    <col min="9715" max="9955" width="9.33203125" style="6"/>
    <col min="9956" max="9956" width="8.1640625" style="6" customWidth="1"/>
    <col min="9957" max="9957" width="22.83203125" style="6" customWidth="1"/>
    <col min="9958" max="9958" width="19" style="6" customWidth="1"/>
    <col min="9959" max="9959" width="15" style="6" customWidth="1"/>
    <col min="9960" max="9960" width="19" style="6" customWidth="1"/>
    <col min="9961" max="9961" width="15.5" style="6" customWidth="1"/>
    <col min="9962" max="9962" width="17" style="6" customWidth="1"/>
    <col min="9963" max="9963" width="16" style="6" customWidth="1"/>
    <col min="9964" max="9964" width="12.1640625" style="6" customWidth="1"/>
    <col min="9965" max="9965" width="10.33203125" style="6" customWidth="1"/>
    <col min="9966" max="9966" width="12.1640625" style="6" customWidth="1"/>
    <col min="9967" max="9967" width="12.5" style="6" customWidth="1"/>
    <col min="9968" max="9969" width="14" style="6" customWidth="1"/>
    <col min="9970" max="9970" width="25.33203125" style="6" customWidth="1"/>
    <col min="9971" max="10211" width="9.33203125" style="6"/>
    <col min="10212" max="10212" width="8.1640625" style="6" customWidth="1"/>
    <col min="10213" max="10213" width="22.83203125" style="6" customWidth="1"/>
    <col min="10214" max="10214" width="19" style="6" customWidth="1"/>
    <col min="10215" max="10215" width="15" style="6" customWidth="1"/>
    <col min="10216" max="10216" width="19" style="6" customWidth="1"/>
    <col min="10217" max="10217" width="15.5" style="6" customWidth="1"/>
    <col min="10218" max="10218" width="17" style="6" customWidth="1"/>
    <col min="10219" max="10219" width="16" style="6" customWidth="1"/>
    <col min="10220" max="10220" width="12.1640625" style="6" customWidth="1"/>
    <col min="10221" max="10221" width="10.33203125" style="6" customWidth="1"/>
    <col min="10222" max="10222" width="12.1640625" style="6" customWidth="1"/>
    <col min="10223" max="10223" width="12.5" style="6" customWidth="1"/>
    <col min="10224" max="10225" width="14" style="6" customWidth="1"/>
    <col min="10226" max="10226" width="25.33203125" style="6" customWidth="1"/>
    <col min="10227" max="10467" width="9.33203125" style="6"/>
    <col min="10468" max="10468" width="8.1640625" style="6" customWidth="1"/>
    <col min="10469" max="10469" width="22.83203125" style="6" customWidth="1"/>
    <col min="10470" max="10470" width="19" style="6" customWidth="1"/>
    <col min="10471" max="10471" width="15" style="6" customWidth="1"/>
    <col min="10472" max="10472" width="19" style="6" customWidth="1"/>
    <col min="10473" max="10473" width="15.5" style="6" customWidth="1"/>
    <col min="10474" max="10474" width="17" style="6" customWidth="1"/>
    <col min="10475" max="10475" width="16" style="6" customWidth="1"/>
    <col min="10476" max="10476" width="12.1640625" style="6" customWidth="1"/>
    <col min="10477" max="10477" width="10.33203125" style="6" customWidth="1"/>
    <col min="10478" max="10478" width="12.1640625" style="6" customWidth="1"/>
    <col min="10479" max="10479" width="12.5" style="6" customWidth="1"/>
    <col min="10480" max="10481" width="14" style="6" customWidth="1"/>
    <col min="10482" max="10482" width="25.33203125" style="6" customWidth="1"/>
    <col min="10483" max="10723" width="9.33203125" style="6"/>
    <col min="10724" max="10724" width="8.1640625" style="6" customWidth="1"/>
    <col min="10725" max="10725" width="22.83203125" style="6" customWidth="1"/>
    <col min="10726" max="10726" width="19" style="6" customWidth="1"/>
    <col min="10727" max="10727" width="15" style="6" customWidth="1"/>
    <col min="10728" max="10728" width="19" style="6" customWidth="1"/>
    <col min="10729" max="10729" width="15.5" style="6" customWidth="1"/>
    <col min="10730" max="10730" width="17" style="6" customWidth="1"/>
    <col min="10731" max="10731" width="16" style="6" customWidth="1"/>
    <col min="10732" max="10732" width="12.1640625" style="6" customWidth="1"/>
    <col min="10733" max="10733" width="10.33203125" style="6" customWidth="1"/>
    <col min="10734" max="10734" width="12.1640625" style="6" customWidth="1"/>
    <col min="10735" max="10735" width="12.5" style="6" customWidth="1"/>
    <col min="10736" max="10737" width="14" style="6" customWidth="1"/>
    <col min="10738" max="10738" width="25.33203125" style="6" customWidth="1"/>
    <col min="10739" max="10979" width="9.33203125" style="6"/>
    <col min="10980" max="10980" width="8.1640625" style="6" customWidth="1"/>
    <col min="10981" max="10981" width="22.83203125" style="6" customWidth="1"/>
    <col min="10982" max="10982" width="19" style="6" customWidth="1"/>
    <col min="10983" max="10983" width="15" style="6" customWidth="1"/>
    <col min="10984" max="10984" width="19" style="6" customWidth="1"/>
    <col min="10985" max="10985" width="15.5" style="6" customWidth="1"/>
    <col min="10986" max="10986" width="17" style="6" customWidth="1"/>
    <col min="10987" max="10987" width="16" style="6" customWidth="1"/>
    <col min="10988" max="10988" width="12.1640625" style="6" customWidth="1"/>
    <col min="10989" max="10989" width="10.33203125" style="6" customWidth="1"/>
    <col min="10990" max="10990" width="12.1640625" style="6" customWidth="1"/>
    <col min="10991" max="10991" width="12.5" style="6" customWidth="1"/>
    <col min="10992" max="10993" width="14" style="6" customWidth="1"/>
    <col min="10994" max="10994" width="25.33203125" style="6" customWidth="1"/>
    <col min="10995" max="11235" width="9.33203125" style="6"/>
    <col min="11236" max="11236" width="8.1640625" style="6" customWidth="1"/>
    <col min="11237" max="11237" width="22.83203125" style="6" customWidth="1"/>
    <col min="11238" max="11238" width="19" style="6" customWidth="1"/>
    <col min="11239" max="11239" width="15" style="6" customWidth="1"/>
    <col min="11240" max="11240" width="19" style="6" customWidth="1"/>
    <col min="11241" max="11241" width="15.5" style="6" customWidth="1"/>
    <col min="11242" max="11242" width="17" style="6" customWidth="1"/>
    <col min="11243" max="11243" width="16" style="6" customWidth="1"/>
    <col min="11244" max="11244" width="12.1640625" style="6" customWidth="1"/>
    <col min="11245" max="11245" width="10.33203125" style="6" customWidth="1"/>
    <col min="11246" max="11246" width="12.1640625" style="6" customWidth="1"/>
    <col min="11247" max="11247" width="12.5" style="6" customWidth="1"/>
    <col min="11248" max="11249" width="14" style="6" customWidth="1"/>
    <col min="11250" max="11250" width="25.33203125" style="6" customWidth="1"/>
    <col min="11251" max="11491" width="9.33203125" style="6"/>
    <col min="11492" max="11492" width="8.1640625" style="6" customWidth="1"/>
    <col min="11493" max="11493" width="22.83203125" style="6" customWidth="1"/>
    <col min="11494" max="11494" width="19" style="6" customWidth="1"/>
    <col min="11495" max="11495" width="15" style="6" customWidth="1"/>
    <col min="11496" max="11496" width="19" style="6" customWidth="1"/>
    <col min="11497" max="11497" width="15.5" style="6" customWidth="1"/>
    <col min="11498" max="11498" width="17" style="6" customWidth="1"/>
    <col min="11499" max="11499" width="16" style="6" customWidth="1"/>
    <col min="11500" max="11500" width="12.1640625" style="6" customWidth="1"/>
    <col min="11501" max="11501" width="10.33203125" style="6" customWidth="1"/>
    <col min="11502" max="11502" width="12.1640625" style="6" customWidth="1"/>
    <col min="11503" max="11503" width="12.5" style="6" customWidth="1"/>
    <col min="11504" max="11505" width="14" style="6" customWidth="1"/>
    <col min="11506" max="11506" width="25.33203125" style="6" customWidth="1"/>
    <col min="11507" max="11747" width="9.33203125" style="6"/>
    <col min="11748" max="11748" width="8.1640625" style="6" customWidth="1"/>
    <col min="11749" max="11749" width="22.83203125" style="6" customWidth="1"/>
    <col min="11750" max="11750" width="19" style="6" customWidth="1"/>
    <col min="11751" max="11751" width="15" style="6" customWidth="1"/>
    <col min="11752" max="11752" width="19" style="6" customWidth="1"/>
    <col min="11753" max="11753" width="15.5" style="6" customWidth="1"/>
    <col min="11754" max="11754" width="17" style="6" customWidth="1"/>
    <col min="11755" max="11755" width="16" style="6" customWidth="1"/>
    <col min="11756" max="11756" width="12.1640625" style="6" customWidth="1"/>
    <col min="11757" max="11757" width="10.33203125" style="6" customWidth="1"/>
    <col min="11758" max="11758" width="12.1640625" style="6" customWidth="1"/>
    <col min="11759" max="11759" width="12.5" style="6" customWidth="1"/>
    <col min="11760" max="11761" width="14" style="6" customWidth="1"/>
    <col min="11762" max="11762" width="25.33203125" style="6" customWidth="1"/>
    <col min="11763" max="12003" width="9.33203125" style="6"/>
    <col min="12004" max="12004" width="8.1640625" style="6" customWidth="1"/>
    <col min="12005" max="12005" width="22.83203125" style="6" customWidth="1"/>
    <col min="12006" max="12006" width="19" style="6" customWidth="1"/>
    <col min="12007" max="12007" width="15" style="6" customWidth="1"/>
    <col min="12008" max="12008" width="19" style="6" customWidth="1"/>
    <col min="12009" max="12009" width="15.5" style="6" customWidth="1"/>
    <col min="12010" max="12010" width="17" style="6" customWidth="1"/>
    <col min="12011" max="12011" width="16" style="6" customWidth="1"/>
    <col min="12012" max="12012" width="12.1640625" style="6" customWidth="1"/>
    <col min="12013" max="12013" width="10.33203125" style="6" customWidth="1"/>
    <col min="12014" max="12014" width="12.1640625" style="6" customWidth="1"/>
    <col min="12015" max="12015" width="12.5" style="6" customWidth="1"/>
    <col min="12016" max="12017" width="14" style="6" customWidth="1"/>
    <col min="12018" max="12018" width="25.33203125" style="6" customWidth="1"/>
    <col min="12019" max="12259" width="9.33203125" style="6"/>
    <col min="12260" max="12260" width="8.1640625" style="6" customWidth="1"/>
    <col min="12261" max="12261" width="22.83203125" style="6" customWidth="1"/>
    <col min="12262" max="12262" width="19" style="6" customWidth="1"/>
    <col min="12263" max="12263" width="15" style="6" customWidth="1"/>
    <col min="12264" max="12264" width="19" style="6" customWidth="1"/>
    <col min="12265" max="12265" width="15.5" style="6" customWidth="1"/>
    <col min="12266" max="12266" width="17" style="6" customWidth="1"/>
    <col min="12267" max="12267" width="16" style="6" customWidth="1"/>
    <col min="12268" max="12268" width="12.1640625" style="6" customWidth="1"/>
    <col min="12269" max="12269" width="10.33203125" style="6" customWidth="1"/>
    <col min="12270" max="12270" width="12.1640625" style="6" customWidth="1"/>
    <col min="12271" max="12271" width="12.5" style="6" customWidth="1"/>
    <col min="12272" max="12273" width="14" style="6" customWidth="1"/>
    <col min="12274" max="12274" width="25.33203125" style="6" customWidth="1"/>
    <col min="12275" max="12515" width="9.33203125" style="6"/>
    <col min="12516" max="12516" width="8.1640625" style="6" customWidth="1"/>
    <col min="12517" max="12517" width="22.83203125" style="6" customWidth="1"/>
    <col min="12518" max="12518" width="19" style="6" customWidth="1"/>
    <col min="12519" max="12519" width="15" style="6" customWidth="1"/>
    <col min="12520" max="12520" width="19" style="6" customWidth="1"/>
    <col min="12521" max="12521" width="15.5" style="6" customWidth="1"/>
    <col min="12522" max="12522" width="17" style="6" customWidth="1"/>
    <col min="12523" max="12523" width="16" style="6" customWidth="1"/>
    <col min="12524" max="12524" width="12.1640625" style="6" customWidth="1"/>
    <col min="12525" max="12525" width="10.33203125" style="6" customWidth="1"/>
    <col min="12526" max="12526" width="12.1640625" style="6" customWidth="1"/>
    <col min="12527" max="12527" width="12.5" style="6" customWidth="1"/>
    <col min="12528" max="12529" width="14" style="6" customWidth="1"/>
    <col min="12530" max="12530" width="25.33203125" style="6" customWidth="1"/>
    <col min="12531" max="12771" width="9.33203125" style="6"/>
    <col min="12772" max="12772" width="8.1640625" style="6" customWidth="1"/>
    <col min="12773" max="12773" width="22.83203125" style="6" customWidth="1"/>
    <col min="12774" max="12774" width="19" style="6" customWidth="1"/>
    <col min="12775" max="12775" width="15" style="6" customWidth="1"/>
    <col min="12776" max="12776" width="19" style="6" customWidth="1"/>
    <col min="12777" max="12777" width="15.5" style="6" customWidth="1"/>
    <col min="12778" max="12778" width="17" style="6" customWidth="1"/>
    <col min="12779" max="12779" width="16" style="6" customWidth="1"/>
    <col min="12780" max="12780" width="12.1640625" style="6" customWidth="1"/>
    <col min="12781" max="12781" width="10.33203125" style="6" customWidth="1"/>
    <col min="12782" max="12782" width="12.1640625" style="6" customWidth="1"/>
    <col min="12783" max="12783" width="12.5" style="6" customWidth="1"/>
    <col min="12784" max="12785" width="14" style="6" customWidth="1"/>
    <col min="12786" max="12786" width="25.33203125" style="6" customWidth="1"/>
    <col min="12787" max="13027" width="9.33203125" style="6"/>
    <col min="13028" max="13028" width="8.1640625" style="6" customWidth="1"/>
    <col min="13029" max="13029" width="22.83203125" style="6" customWidth="1"/>
    <col min="13030" max="13030" width="19" style="6" customWidth="1"/>
    <col min="13031" max="13031" width="15" style="6" customWidth="1"/>
    <col min="13032" max="13032" width="19" style="6" customWidth="1"/>
    <col min="13033" max="13033" width="15.5" style="6" customWidth="1"/>
    <col min="13034" max="13034" width="17" style="6" customWidth="1"/>
    <col min="13035" max="13035" width="16" style="6" customWidth="1"/>
    <col min="13036" max="13036" width="12.1640625" style="6" customWidth="1"/>
    <col min="13037" max="13037" width="10.33203125" style="6" customWidth="1"/>
    <col min="13038" max="13038" width="12.1640625" style="6" customWidth="1"/>
    <col min="13039" max="13039" width="12.5" style="6" customWidth="1"/>
    <col min="13040" max="13041" width="14" style="6" customWidth="1"/>
    <col min="13042" max="13042" width="25.33203125" style="6" customWidth="1"/>
    <col min="13043" max="13283" width="9.33203125" style="6"/>
    <col min="13284" max="13284" width="8.1640625" style="6" customWidth="1"/>
    <col min="13285" max="13285" width="22.83203125" style="6" customWidth="1"/>
    <col min="13286" max="13286" width="19" style="6" customWidth="1"/>
    <col min="13287" max="13287" width="15" style="6" customWidth="1"/>
    <col min="13288" max="13288" width="19" style="6" customWidth="1"/>
    <col min="13289" max="13289" width="15.5" style="6" customWidth="1"/>
    <col min="13290" max="13290" width="17" style="6" customWidth="1"/>
    <col min="13291" max="13291" width="16" style="6" customWidth="1"/>
    <col min="13292" max="13292" width="12.1640625" style="6" customWidth="1"/>
    <col min="13293" max="13293" width="10.33203125" style="6" customWidth="1"/>
    <col min="13294" max="13294" width="12.1640625" style="6" customWidth="1"/>
    <col min="13295" max="13295" width="12.5" style="6" customWidth="1"/>
    <col min="13296" max="13297" width="14" style="6" customWidth="1"/>
    <col min="13298" max="13298" width="25.33203125" style="6" customWidth="1"/>
    <col min="13299" max="13539" width="9.33203125" style="6"/>
    <col min="13540" max="13540" width="8.1640625" style="6" customWidth="1"/>
    <col min="13541" max="13541" width="22.83203125" style="6" customWidth="1"/>
    <col min="13542" max="13542" width="19" style="6" customWidth="1"/>
    <col min="13543" max="13543" width="15" style="6" customWidth="1"/>
    <col min="13544" max="13544" width="19" style="6" customWidth="1"/>
    <col min="13545" max="13545" width="15.5" style="6" customWidth="1"/>
    <col min="13546" max="13546" width="17" style="6" customWidth="1"/>
    <col min="13547" max="13547" width="16" style="6" customWidth="1"/>
    <col min="13548" max="13548" width="12.1640625" style="6" customWidth="1"/>
    <col min="13549" max="13549" width="10.33203125" style="6" customWidth="1"/>
    <col min="13550" max="13550" width="12.1640625" style="6" customWidth="1"/>
    <col min="13551" max="13551" width="12.5" style="6" customWidth="1"/>
    <col min="13552" max="13553" width="14" style="6" customWidth="1"/>
    <col min="13554" max="13554" width="25.33203125" style="6" customWidth="1"/>
    <col min="13555" max="13795" width="9.33203125" style="6"/>
    <col min="13796" max="13796" width="8.1640625" style="6" customWidth="1"/>
    <col min="13797" max="13797" width="22.83203125" style="6" customWidth="1"/>
    <col min="13798" max="13798" width="19" style="6" customWidth="1"/>
    <col min="13799" max="13799" width="15" style="6" customWidth="1"/>
    <col min="13800" max="13800" width="19" style="6" customWidth="1"/>
    <col min="13801" max="13801" width="15.5" style="6" customWidth="1"/>
    <col min="13802" max="13802" width="17" style="6" customWidth="1"/>
    <col min="13803" max="13803" width="16" style="6" customWidth="1"/>
    <col min="13804" max="13804" width="12.1640625" style="6" customWidth="1"/>
    <col min="13805" max="13805" width="10.33203125" style="6" customWidth="1"/>
    <col min="13806" max="13806" width="12.1640625" style="6" customWidth="1"/>
    <col min="13807" max="13807" width="12.5" style="6" customWidth="1"/>
    <col min="13808" max="13809" width="14" style="6" customWidth="1"/>
    <col min="13810" max="13810" width="25.33203125" style="6" customWidth="1"/>
    <col min="13811" max="14051" width="9.33203125" style="6"/>
    <col min="14052" max="14052" width="8.1640625" style="6" customWidth="1"/>
    <col min="14053" max="14053" width="22.83203125" style="6" customWidth="1"/>
    <col min="14054" max="14054" width="19" style="6" customWidth="1"/>
    <col min="14055" max="14055" width="15" style="6" customWidth="1"/>
    <col min="14056" max="14056" width="19" style="6" customWidth="1"/>
    <col min="14057" max="14057" width="15.5" style="6" customWidth="1"/>
    <col min="14058" max="14058" width="17" style="6" customWidth="1"/>
    <col min="14059" max="14059" width="16" style="6" customWidth="1"/>
    <col min="14060" max="14060" width="12.1640625" style="6" customWidth="1"/>
    <col min="14061" max="14061" width="10.33203125" style="6" customWidth="1"/>
    <col min="14062" max="14062" width="12.1640625" style="6" customWidth="1"/>
    <col min="14063" max="14063" width="12.5" style="6" customWidth="1"/>
    <col min="14064" max="14065" width="14" style="6" customWidth="1"/>
    <col min="14066" max="14066" width="25.33203125" style="6" customWidth="1"/>
    <col min="14067" max="14307" width="9.33203125" style="6"/>
    <col min="14308" max="14308" width="8.1640625" style="6" customWidth="1"/>
    <col min="14309" max="14309" width="22.83203125" style="6" customWidth="1"/>
    <col min="14310" max="14310" width="19" style="6" customWidth="1"/>
    <col min="14311" max="14311" width="15" style="6" customWidth="1"/>
    <col min="14312" max="14312" width="19" style="6" customWidth="1"/>
    <col min="14313" max="14313" width="15.5" style="6" customWidth="1"/>
    <col min="14314" max="14314" width="17" style="6" customWidth="1"/>
    <col min="14315" max="14315" width="16" style="6" customWidth="1"/>
    <col min="14316" max="14316" width="12.1640625" style="6" customWidth="1"/>
    <col min="14317" max="14317" width="10.33203125" style="6" customWidth="1"/>
    <col min="14318" max="14318" width="12.1640625" style="6" customWidth="1"/>
    <col min="14319" max="14319" width="12.5" style="6" customWidth="1"/>
    <col min="14320" max="14321" width="14" style="6" customWidth="1"/>
    <col min="14322" max="14322" width="25.33203125" style="6" customWidth="1"/>
    <col min="14323" max="14563" width="9.33203125" style="6"/>
    <col min="14564" max="14564" width="8.1640625" style="6" customWidth="1"/>
    <col min="14565" max="14565" width="22.83203125" style="6" customWidth="1"/>
    <col min="14566" max="14566" width="19" style="6" customWidth="1"/>
    <col min="14567" max="14567" width="15" style="6" customWidth="1"/>
    <col min="14568" max="14568" width="19" style="6" customWidth="1"/>
    <col min="14569" max="14569" width="15.5" style="6" customWidth="1"/>
    <col min="14570" max="14570" width="17" style="6" customWidth="1"/>
    <col min="14571" max="14571" width="16" style="6" customWidth="1"/>
    <col min="14572" max="14572" width="12.1640625" style="6" customWidth="1"/>
    <col min="14573" max="14573" width="10.33203125" style="6" customWidth="1"/>
    <col min="14574" max="14574" width="12.1640625" style="6" customWidth="1"/>
    <col min="14575" max="14575" width="12.5" style="6" customWidth="1"/>
    <col min="14576" max="14577" width="14" style="6" customWidth="1"/>
    <col min="14578" max="14578" width="25.33203125" style="6" customWidth="1"/>
    <col min="14579" max="14819" width="9.33203125" style="6"/>
    <col min="14820" max="14820" width="8.1640625" style="6" customWidth="1"/>
    <col min="14821" max="14821" width="22.83203125" style="6" customWidth="1"/>
    <col min="14822" max="14822" width="19" style="6" customWidth="1"/>
    <col min="14823" max="14823" width="15" style="6" customWidth="1"/>
    <col min="14824" max="14824" width="19" style="6" customWidth="1"/>
    <col min="14825" max="14825" width="15.5" style="6" customWidth="1"/>
    <col min="14826" max="14826" width="17" style="6" customWidth="1"/>
    <col min="14827" max="14827" width="16" style="6" customWidth="1"/>
    <col min="14828" max="14828" width="12.1640625" style="6" customWidth="1"/>
    <col min="14829" max="14829" width="10.33203125" style="6" customWidth="1"/>
    <col min="14830" max="14830" width="12.1640625" style="6" customWidth="1"/>
    <col min="14831" max="14831" width="12.5" style="6" customWidth="1"/>
    <col min="14832" max="14833" width="14" style="6" customWidth="1"/>
    <col min="14834" max="14834" width="25.33203125" style="6" customWidth="1"/>
    <col min="14835" max="15075" width="9.33203125" style="6"/>
    <col min="15076" max="15076" width="8.1640625" style="6" customWidth="1"/>
    <col min="15077" max="15077" width="22.83203125" style="6" customWidth="1"/>
    <col min="15078" max="15078" width="19" style="6" customWidth="1"/>
    <col min="15079" max="15079" width="15" style="6" customWidth="1"/>
    <col min="15080" max="15080" width="19" style="6" customWidth="1"/>
    <col min="15081" max="15081" width="15.5" style="6" customWidth="1"/>
    <col min="15082" max="15082" width="17" style="6" customWidth="1"/>
    <col min="15083" max="15083" width="16" style="6" customWidth="1"/>
    <col min="15084" max="15084" width="12.1640625" style="6" customWidth="1"/>
    <col min="15085" max="15085" width="10.33203125" style="6" customWidth="1"/>
    <col min="15086" max="15086" width="12.1640625" style="6" customWidth="1"/>
    <col min="15087" max="15087" width="12.5" style="6" customWidth="1"/>
    <col min="15088" max="15089" width="14" style="6" customWidth="1"/>
    <col min="15090" max="15090" width="25.33203125" style="6" customWidth="1"/>
    <col min="15091" max="15331" width="9.33203125" style="6"/>
    <col min="15332" max="15332" width="8.1640625" style="6" customWidth="1"/>
    <col min="15333" max="15333" width="22.83203125" style="6" customWidth="1"/>
    <col min="15334" max="15334" width="19" style="6" customWidth="1"/>
    <col min="15335" max="15335" width="15" style="6" customWidth="1"/>
    <col min="15336" max="15336" width="19" style="6" customWidth="1"/>
    <col min="15337" max="15337" width="15.5" style="6" customWidth="1"/>
    <col min="15338" max="15338" width="17" style="6" customWidth="1"/>
    <col min="15339" max="15339" width="16" style="6" customWidth="1"/>
    <col min="15340" max="15340" width="12.1640625" style="6" customWidth="1"/>
    <col min="15341" max="15341" width="10.33203125" style="6" customWidth="1"/>
    <col min="15342" max="15342" width="12.1640625" style="6" customWidth="1"/>
    <col min="15343" max="15343" width="12.5" style="6" customWidth="1"/>
    <col min="15344" max="15345" width="14" style="6" customWidth="1"/>
    <col min="15346" max="15346" width="25.33203125" style="6" customWidth="1"/>
    <col min="15347" max="15587" width="9.33203125" style="6"/>
    <col min="15588" max="15588" width="8.1640625" style="6" customWidth="1"/>
    <col min="15589" max="15589" width="22.83203125" style="6" customWidth="1"/>
    <col min="15590" max="15590" width="19" style="6" customWidth="1"/>
    <col min="15591" max="15591" width="15" style="6" customWidth="1"/>
    <col min="15592" max="15592" width="19" style="6" customWidth="1"/>
    <col min="15593" max="15593" width="15.5" style="6" customWidth="1"/>
    <col min="15594" max="15594" width="17" style="6" customWidth="1"/>
    <col min="15595" max="15595" width="16" style="6" customWidth="1"/>
    <col min="15596" max="15596" width="12.1640625" style="6" customWidth="1"/>
    <col min="15597" max="15597" width="10.33203125" style="6" customWidth="1"/>
    <col min="15598" max="15598" width="12.1640625" style="6" customWidth="1"/>
    <col min="15599" max="15599" width="12.5" style="6" customWidth="1"/>
    <col min="15600" max="15601" width="14" style="6" customWidth="1"/>
    <col min="15602" max="15602" width="25.33203125" style="6" customWidth="1"/>
    <col min="15603" max="15843" width="9.33203125" style="6"/>
    <col min="15844" max="15844" width="8.1640625" style="6" customWidth="1"/>
    <col min="15845" max="15845" width="22.83203125" style="6" customWidth="1"/>
    <col min="15846" max="15846" width="19" style="6" customWidth="1"/>
    <col min="15847" max="15847" width="15" style="6" customWidth="1"/>
    <col min="15848" max="15848" width="19" style="6" customWidth="1"/>
    <col min="15849" max="15849" width="15.5" style="6" customWidth="1"/>
    <col min="15850" max="15850" width="17" style="6" customWidth="1"/>
    <col min="15851" max="15851" width="16" style="6" customWidth="1"/>
    <col min="15852" max="15852" width="12.1640625" style="6" customWidth="1"/>
    <col min="15853" max="15853" width="10.33203125" style="6" customWidth="1"/>
    <col min="15854" max="15854" width="12.1640625" style="6" customWidth="1"/>
    <col min="15855" max="15855" width="12.5" style="6" customWidth="1"/>
    <col min="15856" max="15857" width="14" style="6" customWidth="1"/>
    <col min="15858" max="15858" width="25.33203125" style="6" customWidth="1"/>
    <col min="15859" max="16099" width="9.33203125" style="6"/>
    <col min="16100" max="16100" width="8.1640625" style="6" customWidth="1"/>
    <col min="16101" max="16101" width="22.83203125" style="6" customWidth="1"/>
    <col min="16102" max="16102" width="19" style="6" customWidth="1"/>
    <col min="16103" max="16103" width="15" style="6" customWidth="1"/>
    <col min="16104" max="16104" width="19" style="6" customWidth="1"/>
    <col min="16105" max="16105" width="15.5" style="6" customWidth="1"/>
    <col min="16106" max="16106" width="17" style="6" customWidth="1"/>
    <col min="16107" max="16107" width="16" style="6" customWidth="1"/>
    <col min="16108" max="16108" width="12.1640625" style="6" customWidth="1"/>
    <col min="16109" max="16109" width="10.33203125" style="6" customWidth="1"/>
    <col min="16110" max="16110" width="12.1640625" style="6" customWidth="1"/>
    <col min="16111" max="16111" width="12.5" style="6" customWidth="1"/>
    <col min="16112" max="16113" width="14" style="6" customWidth="1"/>
    <col min="16114" max="16114" width="25.33203125" style="6" customWidth="1"/>
    <col min="16115" max="16357" width="9.33203125" style="6"/>
    <col min="16358" max="16362" width="9.33203125" style="6" customWidth="1"/>
    <col min="16363" max="16384" width="9.33203125" style="6"/>
  </cols>
  <sheetData>
    <row r="1" spans="1:16" ht="12.75" customHeight="1" x14ac:dyDescent="0.2">
      <c r="B1" s="77" t="s">
        <v>69</v>
      </c>
      <c r="C1" s="77"/>
      <c r="D1" s="77"/>
      <c r="E1" s="77"/>
      <c r="F1" s="77"/>
      <c r="G1" s="77"/>
      <c r="H1" s="77"/>
      <c r="I1" s="77"/>
      <c r="J1" s="77"/>
      <c r="K1" s="77"/>
      <c r="L1" s="77"/>
      <c r="M1" s="77"/>
      <c r="N1" s="77"/>
      <c r="O1" s="77"/>
      <c r="P1" s="77"/>
    </row>
    <row r="2" spans="1:16" ht="14.25" x14ac:dyDescent="0.2">
      <c r="B2" s="7"/>
    </row>
    <row r="3" spans="1:16" ht="14.25" x14ac:dyDescent="0.2">
      <c r="B3" s="7"/>
    </row>
    <row r="4" spans="1:16" ht="14.25" x14ac:dyDescent="0.2">
      <c r="B4" s="7"/>
    </row>
    <row r="5" spans="1:16" ht="14.25" x14ac:dyDescent="0.2">
      <c r="B5" s="7"/>
    </row>
    <row r="6" spans="1:16" ht="14.25" x14ac:dyDescent="0.2">
      <c r="B6" s="7"/>
    </row>
    <row r="8" spans="1:16" ht="15.75" customHeight="1" x14ac:dyDescent="0.25">
      <c r="B8" s="110" t="s">
        <v>36</v>
      </c>
      <c r="C8" s="110"/>
      <c r="D8" s="110"/>
      <c r="E8" s="110"/>
      <c r="F8" s="110"/>
      <c r="G8" s="110"/>
      <c r="H8" s="110"/>
      <c r="I8" s="110"/>
      <c r="J8" s="110"/>
      <c r="K8" s="110"/>
      <c r="L8" s="110"/>
      <c r="M8" s="110"/>
      <c r="N8" s="110"/>
      <c r="O8" s="110"/>
      <c r="P8" s="85"/>
    </row>
    <row r="9" spans="1:16" ht="15.75" customHeight="1" x14ac:dyDescent="0.2">
      <c r="C9" s="5"/>
      <c r="D9" s="5"/>
      <c r="E9" s="5"/>
      <c r="F9" s="5"/>
      <c r="G9" s="5"/>
      <c r="H9" s="5"/>
      <c r="I9" s="5"/>
    </row>
    <row r="10" spans="1:16" ht="35.25" customHeight="1" x14ac:dyDescent="0.2">
      <c r="B10" s="109" t="s">
        <v>68</v>
      </c>
      <c r="C10" s="109"/>
      <c r="D10" s="109"/>
      <c r="E10" s="109"/>
      <c r="F10" s="109"/>
      <c r="G10" s="109"/>
      <c r="H10" s="109"/>
      <c r="I10" s="109"/>
      <c r="J10" s="109"/>
      <c r="K10" s="109"/>
      <c r="L10" s="109"/>
      <c r="M10" s="109"/>
      <c r="N10" s="109"/>
      <c r="O10" s="109"/>
      <c r="P10" s="88"/>
    </row>
    <row r="11" spans="1:16" ht="20.25" x14ac:dyDescent="0.3">
      <c r="F11" s="4"/>
      <c r="G11" s="4"/>
      <c r="H11" s="4"/>
      <c r="I11" s="4"/>
    </row>
    <row r="12" spans="1:16" ht="15" customHeight="1" x14ac:dyDescent="0.25">
      <c r="C12" s="19"/>
      <c r="F12" s="111" t="s">
        <v>22</v>
      </c>
      <c r="G12" s="111"/>
      <c r="H12" s="32" t="s">
        <v>23</v>
      </c>
      <c r="J12" s="19"/>
    </row>
    <row r="13" spans="1:16" ht="15.75" x14ac:dyDescent="0.25">
      <c r="B13" s="8"/>
      <c r="C13" s="8"/>
      <c r="D13" s="15"/>
      <c r="E13" s="15"/>
      <c r="F13" s="8"/>
      <c r="G13" s="8"/>
      <c r="H13" s="8"/>
      <c r="I13" s="8"/>
    </row>
    <row r="14" spans="1:16" ht="15.75" x14ac:dyDescent="0.25">
      <c r="A14" s="108" t="s">
        <v>65</v>
      </c>
      <c r="B14" s="108"/>
      <c r="C14" s="108"/>
      <c r="D14" s="108"/>
      <c r="E14" s="108"/>
      <c r="F14" s="108"/>
      <c r="G14" s="108"/>
      <c r="H14" s="108"/>
      <c r="I14" s="108"/>
      <c r="J14" s="108"/>
      <c r="K14" s="108"/>
      <c r="L14" s="108"/>
      <c r="M14" s="108"/>
      <c r="N14" s="108"/>
      <c r="O14" s="108"/>
    </row>
    <row r="15" spans="1:16" ht="15.75" x14ac:dyDescent="0.25">
      <c r="B15" s="8"/>
      <c r="C15" s="8"/>
      <c r="D15" s="15"/>
      <c r="E15" s="15"/>
      <c r="F15" s="8"/>
      <c r="G15" s="8"/>
      <c r="H15" s="8"/>
      <c r="I15" s="8"/>
    </row>
    <row r="16" spans="1:16" ht="16.5" customHeight="1" thickBot="1" x14ac:dyDescent="0.3">
      <c r="B16" s="104" t="s">
        <v>2</v>
      </c>
      <c r="C16" s="104"/>
      <c r="D16" s="104"/>
      <c r="E16" s="104"/>
      <c r="F16" s="104"/>
      <c r="G16" s="104"/>
      <c r="H16" s="104"/>
      <c r="I16" s="104"/>
    </row>
    <row r="17" spans="2:15" ht="15.75" customHeight="1" thickBot="1" x14ac:dyDescent="0.25">
      <c r="B17" s="105" t="s">
        <v>9</v>
      </c>
      <c r="C17" s="106"/>
      <c r="D17" s="107"/>
      <c r="E17" s="113"/>
      <c r="F17" s="114"/>
      <c r="G17" s="114"/>
      <c r="H17" s="114"/>
      <c r="I17" s="114"/>
      <c r="J17" s="114"/>
      <c r="K17" s="114"/>
      <c r="L17" s="114"/>
      <c r="M17" s="114"/>
      <c r="N17" s="114"/>
      <c r="O17" s="115"/>
    </row>
    <row r="18" spans="2:15" ht="16.5" thickBot="1" x14ac:dyDescent="0.25">
      <c r="B18" s="116" t="s">
        <v>10</v>
      </c>
      <c r="C18" s="117"/>
      <c r="D18" s="118"/>
      <c r="E18" s="113"/>
      <c r="F18" s="114"/>
      <c r="G18" s="114"/>
      <c r="H18" s="114"/>
      <c r="I18" s="114"/>
      <c r="J18" s="114"/>
      <c r="K18" s="114"/>
      <c r="L18" s="114"/>
      <c r="M18" s="114"/>
      <c r="N18" s="114"/>
      <c r="O18" s="115"/>
    </row>
    <row r="19" spans="2:15" ht="18.75" customHeight="1" x14ac:dyDescent="0.2">
      <c r="B19" s="3"/>
      <c r="C19" s="3"/>
      <c r="D19" s="3"/>
      <c r="E19" s="3"/>
      <c r="F19" s="2"/>
      <c r="G19" s="2"/>
      <c r="H19" s="2"/>
      <c r="I19" s="2"/>
    </row>
    <row r="20" spans="2:15" ht="16.5" thickBot="1" x14ac:dyDescent="0.3">
      <c r="B20" s="119" t="s">
        <v>35</v>
      </c>
      <c r="C20" s="119"/>
      <c r="D20" s="119"/>
      <c r="E20" s="119"/>
      <c r="F20" s="119"/>
      <c r="G20" s="119"/>
      <c r="H20" s="119"/>
      <c r="I20" s="119"/>
      <c r="J20" s="119"/>
      <c r="K20" s="119"/>
    </row>
    <row r="21" spans="2:15" s="24" customFormat="1" ht="39" thickBot="1" x14ac:dyDescent="0.25">
      <c r="B21" s="89" t="s">
        <v>12</v>
      </c>
      <c r="C21" s="90" t="s">
        <v>24</v>
      </c>
      <c r="D21" s="90" t="s">
        <v>38</v>
      </c>
      <c r="E21" s="90" t="s">
        <v>25</v>
      </c>
      <c r="F21" s="90" t="s">
        <v>75</v>
      </c>
      <c r="G21" s="90" t="s">
        <v>26</v>
      </c>
      <c r="H21" s="90" t="s">
        <v>13</v>
      </c>
      <c r="I21" s="90" t="s">
        <v>40</v>
      </c>
      <c r="J21" s="90" t="s">
        <v>14</v>
      </c>
      <c r="K21" s="90" t="s">
        <v>28</v>
      </c>
      <c r="L21" s="91" t="s">
        <v>56</v>
      </c>
      <c r="M21" s="91" t="s">
        <v>57</v>
      </c>
      <c r="N21" s="91" t="s">
        <v>58</v>
      </c>
      <c r="O21" s="92" t="s">
        <v>11</v>
      </c>
    </row>
    <row r="22" spans="2:15" ht="15.75" customHeight="1" x14ac:dyDescent="0.2">
      <c r="B22" s="96">
        <v>1</v>
      </c>
      <c r="C22" s="97">
        <v>2</v>
      </c>
      <c r="D22" s="97">
        <v>3</v>
      </c>
      <c r="E22" s="97">
        <v>4</v>
      </c>
      <c r="F22" s="97">
        <v>5</v>
      </c>
      <c r="G22" s="97">
        <v>6</v>
      </c>
      <c r="H22" s="97">
        <v>7</v>
      </c>
      <c r="I22" s="97">
        <v>8</v>
      </c>
      <c r="J22" s="97">
        <v>9</v>
      </c>
      <c r="K22" s="97">
        <v>10</v>
      </c>
      <c r="L22" s="97">
        <v>11</v>
      </c>
      <c r="M22" s="97">
        <v>12</v>
      </c>
      <c r="N22" s="97">
        <v>13</v>
      </c>
      <c r="O22" s="97">
        <v>14</v>
      </c>
    </row>
    <row r="23" spans="2:15" s="9" customFormat="1" ht="25.5" x14ac:dyDescent="0.2">
      <c r="B23" s="33" t="s">
        <v>60</v>
      </c>
      <c r="C23" s="34" t="s">
        <v>61</v>
      </c>
      <c r="D23" s="35">
        <v>1</v>
      </c>
      <c r="E23" s="36" t="s">
        <v>30</v>
      </c>
      <c r="F23" s="35">
        <v>15</v>
      </c>
      <c r="G23" s="36">
        <v>1066.77</v>
      </c>
      <c r="H23" s="36">
        <v>99.08</v>
      </c>
      <c r="I23" s="36">
        <v>2.15</v>
      </c>
      <c r="J23" s="36">
        <v>7.87</v>
      </c>
      <c r="K23" s="36" t="s">
        <v>21</v>
      </c>
      <c r="L23" s="50" t="s">
        <v>70</v>
      </c>
      <c r="M23" s="50" t="s">
        <v>72</v>
      </c>
      <c r="N23" s="50" t="s">
        <v>21</v>
      </c>
      <c r="O23" s="40">
        <f t="shared" ref="O23:O29" si="0">SUM(G23:H23)*D23+SUM(I23)*2*D23*F23+SUM(J23)*D23*F23+SUM(K23)*(D23-1)*F23+SUM(N23)*(D23-1)*F23</f>
        <v>1348.3999999999999</v>
      </c>
    </row>
    <row r="24" spans="2:15" s="9" customFormat="1" ht="25.5" x14ac:dyDescent="0.2">
      <c r="B24" s="33" t="s">
        <v>62</v>
      </c>
      <c r="C24" s="34" t="s">
        <v>63</v>
      </c>
      <c r="D24" s="35">
        <v>2</v>
      </c>
      <c r="E24" s="36" t="s">
        <v>30</v>
      </c>
      <c r="F24" s="35">
        <v>20</v>
      </c>
      <c r="G24" s="36">
        <v>1066.77</v>
      </c>
      <c r="H24" s="36">
        <v>99.08</v>
      </c>
      <c r="I24" s="36">
        <v>2.15</v>
      </c>
      <c r="J24" s="36">
        <v>7.87</v>
      </c>
      <c r="K24" s="36">
        <v>11.47</v>
      </c>
      <c r="L24" s="50" t="s">
        <v>71</v>
      </c>
      <c r="M24" s="50" t="s">
        <v>73</v>
      </c>
      <c r="N24" s="50">
        <v>56.93</v>
      </c>
      <c r="O24" s="40">
        <f t="shared" si="0"/>
        <v>4186.5</v>
      </c>
    </row>
    <row r="25" spans="2:15" ht="15" x14ac:dyDescent="0.2">
      <c r="B25" s="37"/>
      <c r="C25" s="38"/>
      <c r="D25" s="35"/>
      <c r="E25" s="36"/>
      <c r="F25" s="35"/>
      <c r="G25" s="36"/>
      <c r="H25" s="36"/>
      <c r="I25" s="36"/>
      <c r="J25" s="36"/>
      <c r="K25" s="36"/>
      <c r="L25" s="50"/>
      <c r="M25" s="50"/>
      <c r="N25" s="50"/>
      <c r="O25" s="40">
        <f t="shared" si="0"/>
        <v>0</v>
      </c>
    </row>
    <row r="26" spans="2:15" ht="15" x14ac:dyDescent="0.2">
      <c r="B26" s="37"/>
      <c r="C26" s="38"/>
      <c r="D26" s="35"/>
      <c r="E26" s="36"/>
      <c r="F26" s="35"/>
      <c r="G26" s="36"/>
      <c r="H26" s="36"/>
      <c r="I26" s="36"/>
      <c r="J26" s="36"/>
      <c r="K26" s="36"/>
      <c r="L26" s="50"/>
      <c r="M26" s="50"/>
      <c r="N26" s="50"/>
      <c r="O26" s="40">
        <f t="shared" si="0"/>
        <v>0</v>
      </c>
    </row>
    <row r="27" spans="2:15" ht="15.75" x14ac:dyDescent="0.2">
      <c r="B27" s="39"/>
      <c r="C27" s="38"/>
      <c r="D27" s="35"/>
      <c r="E27" s="36"/>
      <c r="F27" s="35"/>
      <c r="G27" s="36"/>
      <c r="H27" s="36"/>
      <c r="I27" s="36"/>
      <c r="J27" s="36"/>
      <c r="K27" s="36"/>
      <c r="L27" s="50"/>
      <c r="M27" s="50"/>
      <c r="N27" s="50"/>
      <c r="O27" s="40">
        <f t="shared" si="0"/>
        <v>0</v>
      </c>
    </row>
    <row r="28" spans="2:15" ht="15.75" x14ac:dyDescent="0.2">
      <c r="B28" s="39"/>
      <c r="C28" s="38"/>
      <c r="D28" s="35"/>
      <c r="E28" s="36"/>
      <c r="F28" s="35"/>
      <c r="G28" s="36"/>
      <c r="H28" s="36"/>
      <c r="I28" s="36"/>
      <c r="J28" s="36"/>
      <c r="K28" s="36"/>
      <c r="L28" s="50"/>
      <c r="M28" s="50"/>
      <c r="N28" s="50"/>
      <c r="O28" s="40">
        <f t="shared" si="0"/>
        <v>0</v>
      </c>
    </row>
    <row r="29" spans="2:15" ht="15.75" x14ac:dyDescent="0.2">
      <c r="B29" s="39"/>
      <c r="C29" s="38"/>
      <c r="D29" s="35"/>
      <c r="E29" s="36"/>
      <c r="F29" s="35"/>
      <c r="G29" s="36"/>
      <c r="H29" s="36"/>
      <c r="I29" s="36"/>
      <c r="J29" s="36"/>
      <c r="K29" s="36"/>
      <c r="L29" s="50"/>
      <c r="M29" s="50"/>
      <c r="N29" s="50"/>
      <c r="O29" s="40">
        <f t="shared" si="0"/>
        <v>0</v>
      </c>
    </row>
    <row r="30" spans="2:15" s="83" customFormat="1" ht="15.75" customHeight="1" thickBot="1" x14ac:dyDescent="0.25">
      <c r="B30" s="78" t="str">
        <f ca="1">IF(SUM(G52:K58)&gt;0,"Jei pakeitėte PVM požymį, tikslinę grupę ar dalyvių skaičių, atnaujinkite lektoriaus paslaugų kainą ir (arba) salės nuomos bei kavos pertraukų kainą.","")</f>
        <v/>
      </c>
      <c r="C30" s="79"/>
      <c r="D30" s="79"/>
      <c r="E30" s="79"/>
      <c r="F30" s="79"/>
      <c r="G30" s="79"/>
      <c r="H30" s="79"/>
      <c r="I30" s="79"/>
      <c r="J30" s="79"/>
      <c r="K30" s="80"/>
      <c r="L30" s="80"/>
      <c r="M30" s="80"/>
      <c r="N30" s="81" t="s">
        <v>1</v>
      </c>
      <c r="O30" s="82">
        <f>SUM(O23:O29)</f>
        <v>5534.9</v>
      </c>
    </row>
    <row r="31" spans="2:15" ht="15" x14ac:dyDescent="0.25">
      <c r="B31" s="123" t="s">
        <v>76</v>
      </c>
      <c r="C31" s="123"/>
      <c r="D31" s="123"/>
      <c r="E31" s="123"/>
      <c r="F31" s="123"/>
      <c r="G31" s="123"/>
      <c r="H31" s="123"/>
      <c r="I31" s="123"/>
      <c r="J31" s="123"/>
      <c r="K31" s="123"/>
      <c r="L31" s="123"/>
      <c r="M31" s="123"/>
      <c r="N31" s="123"/>
      <c r="O31" s="123"/>
    </row>
    <row r="32" spans="2:15" ht="15" x14ac:dyDescent="0.25">
      <c r="B32" s="99"/>
      <c r="C32" s="99"/>
      <c r="D32" s="99"/>
      <c r="E32" s="99"/>
      <c r="F32" s="99"/>
      <c r="G32" s="99"/>
      <c r="H32" s="99"/>
      <c r="I32" s="99"/>
    </row>
    <row r="33" spans="2:16" ht="16.5" customHeight="1" x14ac:dyDescent="0.25">
      <c r="B33" s="120" t="s">
        <v>0</v>
      </c>
      <c r="C33" s="120"/>
      <c r="D33" s="120"/>
      <c r="E33" s="120"/>
      <c r="F33" s="120"/>
      <c r="G33" s="120"/>
      <c r="H33" s="120"/>
      <c r="I33" s="120"/>
      <c r="J33" s="120"/>
      <c r="K33" s="120"/>
      <c r="L33" s="86"/>
      <c r="M33" s="86"/>
      <c r="N33" s="86"/>
      <c r="O33" s="86"/>
      <c r="P33" s="10"/>
    </row>
    <row r="34" spans="2:16" ht="129" customHeight="1" x14ac:dyDescent="0.25">
      <c r="B34" s="121" t="s">
        <v>74</v>
      </c>
      <c r="C34" s="121"/>
      <c r="D34" s="121"/>
      <c r="E34" s="121"/>
      <c r="F34" s="121"/>
      <c r="G34" s="121"/>
      <c r="H34" s="121"/>
      <c r="I34" s="121"/>
      <c r="J34" s="121"/>
      <c r="K34" s="121"/>
      <c r="L34" s="121"/>
      <c r="M34" s="87"/>
      <c r="N34" s="87"/>
      <c r="O34" s="87"/>
      <c r="P34" s="14"/>
    </row>
    <row r="35" spans="2:16" ht="15" x14ac:dyDescent="0.2">
      <c r="B35" s="1"/>
      <c r="C35" s="11"/>
      <c r="D35" s="11"/>
      <c r="E35" s="11"/>
      <c r="F35" s="11"/>
      <c r="G35" s="11"/>
      <c r="H35" s="11"/>
      <c r="I35" s="11"/>
    </row>
    <row r="36" spans="2:16" x14ac:dyDescent="0.2">
      <c r="B36" s="122"/>
      <c r="C36" s="122"/>
      <c r="D36" s="122"/>
      <c r="E36" s="122"/>
      <c r="F36" s="122"/>
      <c r="G36" s="122"/>
      <c r="H36" s="122"/>
      <c r="I36" s="122"/>
      <c r="J36" s="122"/>
    </row>
    <row r="37" spans="2:16" ht="15.75" customHeight="1" x14ac:dyDescent="0.25">
      <c r="B37" s="112" t="s">
        <v>4</v>
      </c>
      <c r="C37" s="112"/>
      <c r="D37" s="112"/>
      <c r="E37" s="112"/>
      <c r="F37" s="112"/>
      <c r="G37" s="112"/>
      <c r="H37" s="112"/>
      <c r="I37" s="112"/>
    </row>
    <row r="38" spans="2:16" x14ac:dyDescent="0.2">
      <c r="B38" s="11"/>
      <c r="C38" s="11"/>
      <c r="D38" s="11"/>
      <c r="E38" s="11"/>
      <c r="F38" s="11"/>
      <c r="G38" s="11"/>
      <c r="H38" s="11"/>
      <c r="I38" s="11"/>
    </row>
    <row r="40" spans="2:16" hidden="1" x14ac:dyDescent="0.2">
      <c r="G40" s="22"/>
      <c r="I40" s="22"/>
    </row>
    <row r="41" spans="2:16" hidden="1" x14ac:dyDescent="0.2">
      <c r="G41" s="23"/>
      <c r="I41" s="23"/>
    </row>
    <row r="42" spans="2:16" ht="38.25" hidden="1" x14ac:dyDescent="0.2">
      <c r="G42" s="20" t="s">
        <v>26</v>
      </c>
      <c r="I42" s="20" t="s">
        <v>13</v>
      </c>
      <c r="K42" s="21" t="s">
        <v>27</v>
      </c>
      <c r="M42" s="20" t="s">
        <v>14</v>
      </c>
      <c r="O42" s="20" t="s">
        <v>28</v>
      </c>
    </row>
    <row r="43" spans="2:16" hidden="1" x14ac:dyDescent="0.2">
      <c r="G43" s="13">
        <v>6</v>
      </c>
      <c r="I43" s="13">
        <v>7</v>
      </c>
    </row>
    <row r="44" spans="2:16" hidden="1" x14ac:dyDescent="0.2">
      <c r="D44" s="6">
        <f t="shared" ref="D44:D50" si="1">IF(D23="","",D23)</f>
        <v>1</v>
      </c>
      <c r="E44" s="6">
        <f>IF(E23='Fiksuotieji įkainiai'!$F$3,0,IF(E23='Fiksuotieji įkainiai'!$F$4,2,""))</f>
        <v>2</v>
      </c>
      <c r="F44" s="6">
        <f t="shared" ref="F44:F50" si="2">IF(AND(F23&gt;0,F23&lt;=25),0,IF(AND(F23&gt;25,F23&lt;=50),1,IF(F23&gt;50,2,"")))</f>
        <v>0</v>
      </c>
      <c r="G44" s="12">
        <f ca="1">IF(OR(D44="",E44="",F44=""),"na",INDIRECT("'Fiksuotieji įkainiai'!C"&amp;IF(F44&lt;2,SUM(E44:F44)+4,SUM(E44:F44)+3)))</f>
        <v>1066.77</v>
      </c>
      <c r="H44" s="6" t="s">
        <v>21</v>
      </c>
      <c r="I44" s="12">
        <f ca="1">IF(OR(D44="", F44=""),"na",INDIRECT("'Fiksuotieji įkainiai'!B"&amp;SUM(F44)+11))</f>
        <v>99.08</v>
      </c>
      <c r="J44" s="6" t="s">
        <v>21</v>
      </c>
      <c r="K44" s="66">
        <f>IF(OR(D44="",F44=""),"na",'Fiksuotieji įkainiai'!$B$17)</f>
        <v>2.15</v>
      </c>
      <c r="L44" s="6" t="s">
        <v>21</v>
      </c>
      <c r="M44" s="6">
        <f>IF(OR(D44="",F44=""),"na",'Fiksuotieji įkainiai'!$C$18)</f>
        <v>7.87</v>
      </c>
      <c r="N44" s="6" t="s">
        <v>21</v>
      </c>
      <c r="O44" s="6" t="str">
        <f>IF(OR(D44="",F44="",D44&lt;2),"na",'Fiksuotieji įkainiai'!$C$19)</f>
        <v>na</v>
      </c>
      <c r="P44" s="6" t="s">
        <v>21</v>
      </c>
    </row>
    <row r="45" spans="2:16" hidden="1" x14ac:dyDescent="0.2">
      <c r="D45" s="6">
        <f t="shared" si="1"/>
        <v>2</v>
      </c>
      <c r="E45" s="6">
        <f>IF(E24='Fiksuotieji įkainiai'!$F$3,0,IF(E24='Fiksuotieji įkainiai'!$F$4,2,""))</f>
        <v>2</v>
      </c>
      <c r="F45" s="6">
        <f t="shared" si="2"/>
        <v>0</v>
      </c>
      <c r="G45" s="12">
        <f t="shared" ref="G45:G50" ca="1" si="3">IF(OR(D45="",E45="",F45=""),"na",INDIRECT("'Fiksuotieji įkainiai'!C"&amp;IF(F45&lt;2,SUM(E45:F45)+4,SUM(E45:F45)+3)))</f>
        <v>1066.77</v>
      </c>
      <c r="H45" s="6" t="s">
        <v>21</v>
      </c>
      <c r="I45" s="12">
        <f t="shared" ref="I45:I50" ca="1" si="4">IF(OR(D45="", F45=""),"na",INDIRECT("'Fiksuotieji įkainiai'!B"&amp;SUM(F45)+11))</f>
        <v>99.08</v>
      </c>
      <c r="J45" s="6" t="s">
        <v>21</v>
      </c>
      <c r="K45" s="66">
        <f>IF(OR(D45="",F45=""),"na",'Fiksuotieji įkainiai'!$B$17)</f>
        <v>2.15</v>
      </c>
      <c r="L45" s="6" t="s">
        <v>21</v>
      </c>
      <c r="M45" s="6">
        <f>IF(OR(D45="",F45=""),"na",'Fiksuotieji įkainiai'!$C$18)</f>
        <v>7.87</v>
      </c>
      <c r="N45" s="6" t="s">
        <v>21</v>
      </c>
      <c r="O45" s="6">
        <f>IF(OR(D45="",F45="",D45&lt;2),"na",'Fiksuotieji įkainiai'!$C$19)</f>
        <v>11.47</v>
      </c>
      <c r="P45" s="6" t="s">
        <v>21</v>
      </c>
    </row>
    <row r="46" spans="2:16" hidden="1" x14ac:dyDescent="0.2">
      <c r="D46" s="6" t="str">
        <f t="shared" si="1"/>
        <v/>
      </c>
      <c r="E46" s="6" t="str">
        <f>IF(E25='Fiksuotieji įkainiai'!$F$3,0,IF(E25='Fiksuotieji įkainiai'!$F$4,2,""))</f>
        <v/>
      </c>
      <c r="F46" s="6" t="str">
        <f t="shared" si="2"/>
        <v/>
      </c>
      <c r="G46" s="12" t="str">
        <f t="shared" ca="1" si="3"/>
        <v>na</v>
      </c>
      <c r="H46" s="6" t="s">
        <v>21</v>
      </c>
      <c r="I46" s="12" t="str">
        <f t="shared" ca="1" si="4"/>
        <v>na</v>
      </c>
      <c r="J46" s="6" t="s">
        <v>21</v>
      </c>
      <c r="K46" s="66" t="str">
        <f>IF(OR(D46="",F46=""),"na",'Fiksuotieji įkainiai'!$B$17)</f>
        <v>na</v>
      </c>
      <c r="L46" s="6" t="s">
        <v>21</v>
      </c>
      <c r="M46" s="6" t="str">
        <f>IF(OR(D46="",F46=""),"na",'Fiksuotieji įkainiai'!$C$18)</f>
        <v>na</v>
      </c>
      <c r="N46" s="6" t="s">
        <v>21</v>
      </c>
      <c r="O46" s="6" t="str">
        <f>IF(OR(D46="",F46="",D46&lt;2),"na",'Fiksuotieji įkainiai'!$C$19)</f>
        <v>na</v>
      </c>
      <c r="P46" s="6" t="s">
        <v>21</v>
      </c>
    </row>
    <row r="47" spans="2:16" hidden="1" x14ac:dyDescent="0.2">
      <c r="D47" s="6" t="str">
        <f t="shared" si="1"/>
        <v/>
      </c>
      <c r="E47" s="6" t="str">
        <f>IF(E26='Fiksuotieji įkainiai'!$F$3,0,IF(E26='Fiksuotieji įkainiai'!$F$4,2,""))</f>
        <v/>
      </c>
      <c r="F47" s="6" t="str">
        <f t="shared" si="2"/>
        <v/>
      </c>
      <c r="G47" s="12" t="str">
        <f t="shared" ca="1" si="3"/>
        <v>na</v>
      </c>
      <c r="H47" s="6" t="s">
        <v>21</v>
      </c>
      <c r="I47" s="12" t="str">
        <f t="shared" ca="1" si="4"/>
        <v>na</v>
      </c>
      <c r="J47" s="6" t="s">
        <v>21</v>
      </c>
      <c r="K47" s="66" t="str">
        <f>IF(OR(D47="",F47=""),"na",'Fiksuotieji įkainiai'!$B$17)</f>
        <v>na</v>
      </c>
      <c r="L47" s="6" t="s">
        <v>21</v>
      </c>
      <c r="M47" s="6" t="str">
        <f>IF(OR(D47="",F47=""),"na",'Fiksuotieji įkainiai'!$C$18)</f>
        <v>na</v>
      </c>
      <c r="N47" s="6" t="s">
        <v>21</v>
      </c>
      <c r="O47" s="6" t="str">
        <f>IF(OR(D47="",F47="",D47&lt;2),"na",'Fiksuotieji įkainiai'!$C$19)</f>
        <v>na</v>
      </c>
      <c r="P47" s="6" t="s">
        <v>21</v>
      </c>
    </row>
    <row r="48" spans="2:16" hidden="1" x14ac:dyDescent="0.2">
      <c r="D48" s="6" t="str">
        <f t="shared" si="1"/>
        <v/>
      </c>
      <c r="E48" s="6" t="str">
        <f>IF(E27='Fiksuotieji įkainiai'!$F$3,0,IF(E27='Fiksuotieji įkainiai'!$F$4,2,""))</f>
        <v/>
      </c>
      <c r="F48" s="6" t="str">
        <f t="shared" si="2"/>
        <v/>
      </c>
      <c r="G48" s="12" t="str">
        <f t="shared" ca="1" si="3"/>
        <v>na</v>
      </c>
      <c r="H48" s="6" t="s">
        <v>21</v>
      </c>
      <c r="I48" s="12" t="str">
        <f t="shared" ca="1" si="4"/>
        <v>na</v>
      </c>
      <c r="J48" s="6" t="s">
        <v>21</v>
      </c>
      <c r="K48" s="66" t="str">
        <f>IF(OR(D48="",F48=""),"na",'Fiksuotieji įkainiai'!$B$17)</f>
        <v>na</v>
      </c>
      <c r="L48" s="6" t="s">
        <v>21</v>
      </c>
      <c r="M48" s="6" t="str">
        <f>IF(OR(D48="",F48=""),"na",'Fiksuotieji įkainiai'!$C$18)</f>
        <v>na</v>
      </c>
      <c r="N48" s="6" t="s">
        <v>21</v>
      </c>
      <c r="O48" s="6" t="str">
        <f>IF(OR(D48="",F48="",D48&lt;2),"na",'Fiksuotieji įkainiai'!$C$19)</f>
        <v>na</v>
      </c>
      <c r="P48" s="6" t="s">
        <v>21</v>
      </c>
    </row>
    <row r="49" spans="4:16" hidden="1" x14ac:dyDescent="0.2">
      <c r="D49" s="6" t="str">
        <f t="shared" si="1"/>
        <v/>
      </c>
      <c r="E49" s="6" t="str">
        <f>IF(E28='Fiksuotieji įkainiai'!$F$3,0,IF(E28='Fiksuotieji įkainiai'!$F$4,2,""))</f>
        <v/>
      </c>
      <c r="F49" s="6" t="str">
        <f t="shared" si="2"/>
        <v/>
      </c>
      <c r="G49" s="12" t="str">
        <f t="shared" ca="1" si="3"/>
        <v>na</v>
      </c>
      <c r="H49" s="6" t="s">
        <v>21</v>
      </c>
      <c r="I49" s="12" t="str">
        <f t="shared" ca="1" si="4"/>
        <v>na</v>
      </c>
      <c r="J49" s="6" t="s">
        <v>21</v>
      </c>
      <c r="K49" s="66" t="str">
        <f>IF(OR(D49="",F49=""),"na",'Fiksuotieji įkainiai'!$B$17)</f>
        <v>na</v>
      </c>
      <c r="L49" s="6" t="s">
        <v>21</v>
      </c>
      <c r="M49" s="6" t="str">
        <f>IF(OR(D49="",F49=""),"na",'Fiksuotieji įkainiai'!$C$18)</f>
        <v>na</v>
      </c>
      <c r="N49" s="6" t="s">
        <v>21</v>
      </c>
      <c r="O49" s="6" t="str">
        <f>IF(OR(D49="",F49="",D49&lt;2),"na",'Fiksuotieji įkainiai'!$C$19)</f>
        <v>na</v>
      </c>
      <c r="P49" s="6" t="s">
        <v>21</v>
      </c>
    </row>
    <row r="50" spans="4:16" hidden="1" x14ac:dyDescent="0.2">
      <c r="D50" s="6" t="str">
        <f t="shared" si="1"/>
        <v/>
      </c>
      <c r="E50" s="6" t="str">
        <f>IF(E29='Fiksuotieji įkainiai'!$F$3,0,IF(E29='Fiksuotieji įkainiai'!$F$4,2,""))</f>
        <v/>
      </c>
      <c r="F50" s="6" t="str">
        <f t="shared" si="2"/>
        <v/>
      </c>
      <c r="G50" s="12" t="str">
        <f t="shared" ca="1" si="3"/>
        <v>na</v>
      </c>
      <c r="H50" s="6" t="s">
        <v>21</v>
      </c>
      <c r="I50" s="12" t="str">
        <f t="shared" ca="1" si="4"/>
        <v>na</v>
      </c>
      <c r="J50" s="6" t="s">
        <v>21</v>
      </c>
      <c r="K50" s="66" t="str">
        <f>IF(OR(D50="",F50=""),"na",'Fiksuotieji įkainiai'!$B$17)</f>
        <v>na</v>
      </c>
      <c r="L50" s="6" t="s">
        <v>21</v>
      </c>
      <c r="M50" s="6" t="str">
        <f>IF(OR(D50="",F50=""),"na",'Fiksuotieji įkainiai'!$C$18)</f>
        <v>na</v>
      </c>
      <c r="N50" s="6" t="s">
        <v>21</v>
      </c>
      <c r="O50" s="6" t="str">
        <f>IF(OR(D50="",F50="",D50&lt;2),"na",'Fiksuotieji įkainiai'!$C$19)</f>
        <v>na</v>
      </c>
      <c r="P50" s="6" t="s">
        <v>21</v>
      </c>
    </row>
    <row r="51" spans="4:16" hidden="1" x14ac:dyDescent="0.2"/>
    <row r="52" spans="4:16" hidden="1" x14ac:dyDescent="0.2">
      <c r="G52" s="65">
        <f t="shared" ref="G52:G58" ca="1" si="5">IF(OR(G23="Netaikoma",G23=""),0,IF(G23&lt;&gt;G44,1,0))</f>
        <v>0</v>
      </c>
      <c r="H52" s="65">
        <f t="shared" ref="H52:H58" ca="1" si="6">IF(OR(H23="Netaikoma",H23=""),0,IF(H23&lt;&gt;I44,1,0))</f>
        <v>0</v>
      </c>
      <c r="I52" s="65"/>
      <c r="J52" s="65"/>
      <c r="K52" s="65">
        <f t="shared" ref="K52:K58" si="7">IF(OR(I23="Netaikoma",I23=""),0,IF(I23&lt;&gt;K44,1,0))</f>
        <v>0</v>
      </c>
      <c r="L52" s="65"/>
      <c r="M52" s="65" t="str">
        <f t="shared" ref="M52:M58" si="8">IF(L23="Ne sezonas","D",IF(L23="Sezonas","E",""))</f>
        <v>D</v>
      </c>
      <c r="N52" s="6">
        <f t="shared" ref="N52:N58" si="9">IF(M23="Didysis miestas",1,IF(M23="Kitas miestas",2,IF(M23="Kurortas",3,"")))</f>
        <v>1</v>
      </c>
      <c r="O52" s="66" t="str">
        <f ca="1">IF(OR(D44="",M52="",N52="",F44="",D44&lt;2),"na",INDIRECT("'Fiksuotieji įkainiai'!$" &amp; M52 &amp;"$" &amp; N52 +22))</f>
        <v>na</v>
      </c>
      <c r="P52" s="6" t="s">
        <v>21</v>
      </c>
    </row>
    <row r="53" spans="4:16" hidden="1" x14ac:dyDescent="0.2">
      <c r="G53" s="65">
        <f t="shared" ca="1" si="5"/>
        <v>0</v>
      </c>
      <c r="H53" s="65">
        <f t="shared" ca="1" si="6"/>
        <v>0</v>
      </c>
      <c r="I53" s="65"/>
      <c r="J53" s="65"/>
      <c r="K53" s="65">
        <f t="shared" si="7"/>
        <v>0</v>
      </c>
      <c r="L53" s="65"/>
      <c r="M53" s="65" t="str">
        <f t="shared" si="8"/>
        <v>E</v>
      </c>
      <c r="N53" s="6">
        <f t="shared" si="9"/>
        <v>3</v>
      </c>
      <c r="O53" s="66">
        <f t="shared" ref="O53:O58" ca="1" si="10">IF(OR(D45="",M53="",N53="",F45="",D45&lt;2),"na",INDIRECT("'Fiksuotieji įkainiai'!$" &amp; M53 &amp;"$" &amp; N53 +22))</f>
        <v>56.93</v>
      </c>
      <c r="P53" s="6" t="s">
        <v>21</v>
      </c>
    </row>
    <row r="54" spans="4:16" hidden="1" x14ac:dyDescent="0.2">
      <c r="G54" s="65">
        <f t="shared" si="5"/>
        <v>0</v>
      </c>
      <c r="H54" s="65">
        <f t="shared" si="6"/>
        <v>0</v>
      </c>
      <c r="I54" s="65"/>
      <c r="J54" s="65"/>
      <c r="K54" s="65">
        <f t="shared" si="7"/>
        <v>0</v>
      </c>
      <c r="L54" s="65"/>
      <c r="M54" s="65" t="str">
        <f t="shared" si="8"/>
        <v/>
      </c>
      <c r="N54" s="6" t="str">
        <f t="shared" si="9"/>
        <v/>
      </c>
      <c r="O54" s="66" t="str">
        <f t="shared" ca="1" si="10"/>
        <v>na</v>
      </c>
      <c r="P54" s="6" t="s">
        <v>21</v>
      </c>
    </row>
    <row r="55" spans="4:16" hidden="1" x14ac:dyDescent="0.2">
      <c r="G55" s="65">
        <f t="shared" si="5"/>
        <v>0</v>
      </c>
      <c r="H55" s="65">
        <f t="shared" si="6"/>
        <v>0</v>
      </c>
      <c r="I55" s="65"/>
      <c r="J55" s="65"/>
      <c r="K55" s="65">
        <f t="shared" si="7"/>
        <v>0</v>
      </c>
      <c r="L55" s="65"/>
      <c r="M55" s="65" t="str">
        <f t="shared" si="8"/>
        <v/>
      </c>
      <c r="N55" s="6" t="str">
        <f t="shared" si="9"/>
        <v/>
      </c>
      <c r="O55" s="66" t="str">
        <f t="shared" ca="1" si="10"/>
        <v>na</v>
      </c>
      <c r="P55" s="6" t="s">
        <v>21</v>
      </c>
    </row>
    <row r="56" spans="4:16" hidden="1" x14ac:dyDescent="0.2">
      <c r="G56" s="65">
        <f t="shared" si="5"/>
        <v>0</v>
      </c>
      <c r="H56" s="65">
        <f t="shared" si="6"/>
        <v>0</v>
      </c>
      <c r="I56" s="65"/>
      <c r="J56" s="65"/>
      <c r="K56" s="65">
        <f t="shared" si="7"/>
        <v>0</v>
      </c>
      <c r="L56" s="65"/>
      <c r="M56" s="65" t="str">
        <f t="shared" si="8"/>
        <v/>
      </c>
      <c r="N56" s="6" t="str">
        <f t="shared" si="9"/>
        <v/>
      </c>
      <c r="O56" s="66" t="str">
        <f t="shared" ca="1" si="10"/>
        <v>na</v>
      </c>
      <c r="P56" s="6" t="s">
        <v>21</v>
      </c>
    </row>
    <row r="57" spans="4:16" hidden="1" x14ac:dyDescent="0.2">
      <c r="G57" s="65">
        <f t="shared" si="5"/>
        <v>0</v>
      </c>
      <c r="H57" s="65">
        <f t="shared" si="6"/>
        <v>0</v>
      </c>
      <c r="I57" s="65"/>
      <c r="J57" s="65"/>
      <c r="K57" s="65">
        <f t="shared" si="7"/>
        <v>0</v>
      </c>
      <c r="L57" s="65"/>
      <c r="M57" s="65" t="str">
        <f t="shared" si="8"/>
        <v/>
      </c>
      <c r="N57" s="6" t="str">
        <f t="shared" si="9"/>
        <v/>
      </c>
      <c r="O57" s="66" t="str">
        <f t="shared" ca="1" si="10"/>
        <v>na</v>
      </c>
      <c r="P57" s="6" t="s">
        <v>21</v>
      </c>
    </row>
    <row r="58" spans="4:16" hidden="1" x14ac:dyDescent="0.2">
      <c r="G58" s="65">
        <f t="shared" si="5"/>
        <v>0</v>
      </c>
      <c r="H58" s="65">
        <f t="shared" si="6"/>
        <v>0</v>
      </c>
      <c r="I58" s="65"/>
      <c r="J58" s="65"/>
      <c r="K58" s="65">
        <f t="shared" si="7"/>
        <v>0</v>
      </c>
      <c r="L58" s="65"/>
      <c r="M58" s="65" t="str">
        <f t="shared" si="8"/>
        <v/>
      </c>
      <c r="N58" s="6" t="str">
        <f t="shared" si="9"/>
        <v/>
      </c>
      <c r="O58" s="66" t="str">
        <f t="shared" ca="1" si="10"/>
        <v>na</v>
      </c>
      <c r="P58" s="6" t="s">
        <v>21</v>
      </c>
    </row>
    <row r="59" spans="4:16" hidden="1" x14ac:dyDescent="0.2">
      <c r="O59" s="6">
        <f t="shared" ref="O59:O65" si="11">IF(OR(N23="Netaikoma",N23=""),0,IF(N23&lt;&gt;O52,1,0))</f>
        <v>0</v>
      </c>
    </row>
    <row r="60" spans="4:16" hidden="1" x14ac:dyDescent="0.2">
      <c r="O60" s="6">
        <f t="shared" ca="1" si="11"/>
        <v>0</v>
      </c>
    </row>
    <row r="61" spans="4:16" hidden="1" x14ac:dyDescent="0.2">
      <c r="O61" s="6">
        <f t="shared" si="11"/>
        <v>0</v>
      </c>
    </row>
    <row r="62" spans="4:16" hidden="1" x14ac:dyDescent="0.2">
      <c r="O62" s="6">
        <f t="shared" si="11"/>
        <v>0</v>
      </c>
    </row>
    <row r="63" spans="4:16" hidden="1" x14ac:dyDescent="0.2">
      <c r="O63" s="6">
        <f t="shared" si="11"/>
        <v>0</v>
      </c>
    </row>
    <row r="64" spans="4:16" hidden="1" x14ac:dyDescent="0.2">
      <c r="O64" s="6">
        <f t="shared" si="11"/>
        <v>0</v>
      </c>
    </row>
    <row r="65" spans="15:15" hidden="1" x14ac:dyDescent="0.2">
      <c r="O65" s="6">
        <f t="shared" si="11"/>
        <v>0</v>
      </c>
    </row>
  </sheetData>
  <sheetProtection sheet="1" selectLockedCells="1"/>
  <mergeCells count="15">
    <mergeCell ref="B17:D17"/>
    <mergeCell ref="E17:O17"/>
    <mergeCell ref="B8:O8"/>
    <mergeCell ref="B10:O10"/>
    <mergeCell ref="F12:G12"/>
    <mergeCell ref="A14:O14"/>
    <mergeCell ref="B16:I16"/>
    <mergeCell ref="B36:J36"/>
    <mergeCell ref="B37:I37"/>
    <mergeCell ref="B18:D18"/>
    <mergeCell ref="E18:O18"/>
    <mergeCell ref="B20:K20"/>
    <mergeCell ref="B33:K33"/>
    <mergeCell ref="B34:L34"/>
    <mergeCell ref="B31:O31"/>
  </mergeCells>
  <conditionalFormatting sqref="B30:I30">
    <cfRule type="expression" dxfId="4" priority="5">
      <formula>$B$33&lt;&gt;""</formula>
    </cfRule>
  </conditionalFormatting>
  <conditionalFormatting sqref="G23:G29">
    <cfRule type="expression" dxfId="3" priority="4">
      <formula>$G52&gt;0</formula>
    </cfRule>
  </conditionalFormatting>
  <conditionalFormatting sqref="H23:H29">
    <cfRule type="expression" dxfId="2" priority="3">
      <formula>$H52&gt;0</formula>
    </cfRule>
  </conditionalFormatting>
  <conditionalFormatting sqref="N23:N29">
    <cfRule type="expression" dxfId="1" priority="2">
      <formula>$O59&gt;0</formula>
    </cfRule>
  </conditionalFormatting>
  <conditionalFormatting sqref="I23:I29">
    <cfRule type="expression" dxfId="0" priority="1">
      <formula>$K52&gt;0</formula>
    </cfRule>
  </conditionalFormatting>
  <dataValidations count="11">
    <dataValidation type="list" allowBlank="1" showInputMessage="1" showErrorMessage="1" sqref="N23:N29">
      <formula1>IF(O52="na",$P$52,$O52:$P52)</formula1>
    </dataValidation>
    <dataValidation type="list" allowBlank="1" showInputMessage="1" showErrorMessage="1" promptTitle="Informacija" prompt="Didieji miestai - Vilniaus Kauno ir Klaipėdos miestų ir rajonų savivaldybių teritorijos. _x000a_Kurortai - Birštono, Druskininkų, Palangos miesto ir Neringos savivaldybių teritorijos." sqref="M23:M29">
      <formula1>"Didysis miestas,Kitas miestas,Kurortas"</formula1>
    </dataValidation>
    <dataValidation type="list" allowBlank="1" showInputMessage="1" showErrorMessage="1" promptTitle="Informacija" prompt="Sezonu laikomas laikas nuo birželio 1 d. iki rugpjūčio 31 d. ir nuo gruodžio 24 d. iki sausio 1 d." sqref="L23:L29">
      <formula1>"Ne sezonas,Sezonas"</formula1>
    </dataValidation>
    <dataValidation type="list" allowBlank="1" showInputMessage="1" showErrorMessage="1" sqref="K23:K29">
      <formula1>IF(O44="na",J44,$O44:$P44)</formula1>
    </dataValidation>
    <dataValidation type="list" allowBlank="1" showInputMessage="1" showErrorMessage="1" sqref="J23:J29">
      <formula1>IF(M44="na",J44,$M44:$N44)</formula1>
    </dataValidation>
    <dataValidation type="list" allowBlank="1" promptTitle="Informacija" prompt="Pasirinkite vienos arba dviejų kavos pertraukėlių įkainį asmeniui, jei kavos pertraukėlės nedeklaruojamos - rinkitės &quot;Netaikoma&quot;" sqref="I23:I29">
      <formula1>IF(K44="na",J44,$K44:$L44)</formula1>
    </dataValidation>
    <dataValidation type="date" allowBlank="1" showInputMessage="1" showErrorMessage="1" errorTitle="Klaida!" error="Įveskite datą formatu YYYY-MM-DD" sqref="F12">
      <formula1>42005</formula1>
      <formula2>45291</formula2>
    </dataValidation>
    <dataValidation type="list" allowBlank="1" showInputMessage="1" showErrorMessage="1" sqref="H23:H29">
      <formula1>IF(I44="na",J44,$I44:$J44)</formula1>
    </dataValidation>
    <dataValidation type="whole" allowBlank="1" showInputMessage="1" showErrorMessage="1" sqref="D23:D29">
      <formula1>1</formula1>
      <formula2>100</formula2>
    </dataValidation>
    <dataValidation type="whole" allowBlank="1" showInputMessage="1" showErrorMessage="1" errorTitle="Klaida" error="Įvesta netinkama reikšmė." sqref="F23:F29">
      <formula1>1</formula1>
      <formula2>1000</formula2>
    </dataValidation>
    <dataValidation type="list" allowBlank="1" showInputMessage="1" showErrorMessage="1" errorTitle="Klaida!" error="Netinkama reikšmė arba neužpildyti renginio duomenys." sqref="G23:G29">
      <formula1>IF(G44="na",H44,$G44:$H44)</formula1>
    </dataValidation>
  </dataValidations>
  <pageMargins left="0.23622047244094491" right="0.23622047244094491" top="0.23622047244094491" bottom="0.35433070866141736" header="0.19685039370078741" footer="0.23622047244094491"/>
  <pageSetup paperSize="9" scale="7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'Fiksuotieji įkainiai'!$F$3:$F$4</xm:f>
          </x14:formula1>
          <xm:sqref>E23:E29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27"/>
  <sheetViews>
    <sheetView zoomScale="80" zoomScaleNormal="80" workbookViewId="0">
      <selection activeCell="J42" sqref="J42"/>
    </sheetView>
  </sheetViews>
  <sheetFormatPr defaultRowHeight="12" x14ac:dyDescent="0.2"/>
  <cols>
    <col min="1" max="1" width="49.83203125" style="10" bestFit="1" customWidth="1"/>
    <col min="2" max="2" width="28.5" style="10" customWidth="1"/>
    <col min="3" max="5" width="18.6640625" style="10" customWidth="1"/>
    <col min="6" max="6" width="22.33203125" style="10" hidden="1" customWidth="1"/>
    <col min="7" max="16384" width="9.33203125" style="10"/>
  </cols>
  <sheetData>
    <row r="1" spans="1:6" ht="12.75" thickBot="1" x14ac:dyDescent="0.25">
      <c r="A1" s="10" t="s">
        <v>31</v>
      </c>
    </row>
    <row r="2" spans="1:6" ht="25.5" x14ac:dyDescent="0.2">
      <c r="A2" s="26" t="s">
        <v>15</v>
      </c>
      <c r="B2" s="27" t="s">
        <v>16</v>
      </c>
      <c r="C2" s="27" t="s">
        <v>17</v>
      </c>
      <c r="D2" s="28" t="s">
        <v>41</v>
      </c>
      <c r="F2" s="16" t="s">
        <v>25</v>
      </c>
    </row>
    <row r="3" spans="1:6" ht="12.75" x14ac:dyDescent="0.2">
      <c r="A3" s="29">
        <v>1</v>
      </c>
      <c r="B3" s="25">
        <v>2</v>
      </c>
      <c r="C3" s="25">
        <v>3</v>
      </c>
      <c r="D3" s="30">
        <v>4</v>
      </c>
      <c r="F3" s="17" t="s">
        <v>29</v>
      </c>
    </row>
    <row r="4" spans="1:6" ht="15" x14ac:dyDescent="0.2">
      <c r="A4" s="73" t="s">
        <v>29</v>
      </c>
      <c r="B4" s="71" t="s">
        <v>32</v>
      </c>
      <c r="C4" s="100">
        <v>1173.44</v>
      </c>
      <c r="D4" s="101">
        <v>1419.86</v>
      </c>
      <c r="F4" s="17" t="s">
        <v>30</v>
      </c>
    </row>
    <row r="5" spans="1:6" ht="15" x14ac:dyDescent="0.2">
      <c r="A5" s="73" t="s">
        <v>29</v>
      </c>
      <c r="B5" s="71" t="s">
        <v>33</v>
      </c>
      <c r="C5" s="100">
        <v>1546.81</v>
      </c>
      <c r="D5" s="101">
        <v>1871.64</v>
      </c>
    </row>
    <row r="6" spans="1:6" ht="15" x14ac:dyDescent="0.2">
      <c r="A6" s="73" t="s">
        <v>30</v>
      </c>
      <c r="B6" s="71" t="s">
        <v>32</v>
      </c>
      <c r="C6" s="100">
        <v>1066.77</v>
      </c>
      <c r="D6" s="101">
        <v>1290.79</v>
      </c>
    </row>
    <row r="7" spans="1:6" ht="15.75" thickBot="1" x14ac:dyDescent="0.25">
      <c r="A7" s="74" t="s">
        <v>30</v>
      </c>
      <c r="B7" s="72" t="s">
        <v>33</v>
      </c>
      <c r="C7" s="102">
        <v>1280.1199999999999</v>
      </c>
      <c r="D7" s="103">
        <v>1548.95</v>
      </c>
    </row>
    <row r="8" spans="1:6" x14ac:dyDescent="0.2">
      <c r="A8" s="56"/>
    </row>
    <row r="9" spans="1:6" ht="12.75" thickBot="1" x14ac:dyDescent="0.25">
      <c r="A9" s="56" t="s">
        <v>20</v>
      </c>
    </row>
    <row r="10" spans="1:6" ht="25.5" x14ac:dyDescent="0.2">
      <c r="A10" s="57" t="s">
        <v>18</v>
      </c>
      <c r="B10" s="26" t="s">
        <v>42</v>
      </c>
      <c r="C10" s="55" t="s">
        <v>43</v>
      </c>
    </row>
    <row r="11" spans="1:6" ht="12.75" x14ac:dyDescent="0.2">
      <c r="A11" s="58" t="s">
        <v>39</v>
      </c>
      <c r="B11" s="46">
        <v>99.08</v>
      </c>
      <c r="C11" s="53">
        <v>119.89</v>
      </c>
    </row>
    <row r="12" spans="1:6" ht="12.75" x14ac:dyDescent="0.2">
      <c r="A12" s="59" t="s">
        <v>44</v>
      </c>
      <c r="B12" s="46">
        <v>118.6</v>
      </c>
      <c r="C12" s="53">
        <v>143.51</v>
      </c>
    </row>
    <row r="13" spans="1:6" ht="13.5" thickBot="1" x14ac:dyDescent="0.25">
      <c r="A13" s="60" t="s">
        <v>45</v>
      </c>
      <c r="B13" s="48">
        <v>148</v>
      </c>
      <c r="C13" s="54">
        <v>179.08</v>
      </c>
    </row>
    <row r="14" spans="1:6" x14ac:dyDescent="0.2">
      <c r="A14" s="56"/>
    </row>
    <row r="15" spans="1:6" ht="12.75" thickBot="1" x14ac:dyDescent="0.25">
      <c r="A15" s="56" t="s">
        <v>19</v>
      </c>
    </row>
    <row r="16" spans="1:6" ht="12.75" x14ac:dyDescent="0.2">
      <c r="A16" s="57" t="s">
        <v>3</v>
      </c>
      <c r="B16" s="26" t="s">
        <v>5</v>
      </c>
      <c r="C16" s="26" t="s">
        <v>6</v>
      </c>
    </row>
    <row r="17" spans="1:5" ht="12.75" x14ac:dyDescent="0.2">
      <c r="A17" s="61" t="s">
        <v>7</v>
      </c>
      <c r="B17" s="46">
        <v>2.15</v>
      </c>
      <c r="C17" s="47">
        <v>2.6</v>
      </c>
    </row>
    <row r="18" spans="1:5" ht="12.75" x14ac:dyDescent="0.2">
      <c r="A18" s="61" t="s">
        <v>8</v>
      </c>
      <c r="B18" s="46">
        <v>6.5</v>
      </c>
      <c r="C18" s="47">
        <v>7.87</v>
      </c>
    </row>
    <row r="19" spans="1:5" ht="13.5" thickBot="1" x14ac:dyDescent="0.25">
      <c r="A19" s="62" t="s">
        <v>34</v>
      </c>
      <c r="B19" s="48">
        <v>9.48</v>
      </c>
      <c r="C19" s="49">
        <v>11.47</v>
      </c>
    </row>
    <row r="20" spans="1:5" x14ac:dyDescent="0.2">
      <c r="A20" s="56"/>
    </row>
    <row r="21" spans="1:5" ht="12.75" thickBot="1" x14ac:dyDescent="0.25">
      <c r="A21" s="56" t="s">
        <v>55</v>
      </c>
    </row>
    <row r="22" spans="1:5" ht="51" x14ac:dyDescent="0.2">
      <c r="A22" s="57" t="s">
        <v>46</v>
      </c>
      <c r="B22" s="26" t="s">
        <v>47</v>
      </c>
      <c r="C22" s="26" t="s">
        <v>48</v>
      </c>
      <c r="D22" s="26" t="s">
        <v>49</v>
      </c>
      <c r="E22" s="55" t="s">
        <v>50</v>
      </c>
    </row>
    <row r="23" spans="1:5" ht="25.5" x14ac:dyDescent="0.2">
      <c r="A23" s="63" t="s">
        <v>51</v>
      </c>
      <c r="B23" s="46">
        <v>35.950000000000003</v>
      </c>
      <c r="C23" s="46">
        <v>40.71</v>
      </c>
      <c r="D23" s="46">
        <v>39.19</v>
      </c>
      <c r="E23" s="53">
        <v>44.37</v>
      </c>
    </row>
    <row r="24" spans="1:5" ht="12.75" x14ac:dyDescent="0.2">
      <c r="A24" s="63" t="s">
        <v>52</v>
      </c>
      <c r="B24" s="46">
        <v>29</v>
      </c>
      <c r="C24" s="46">
        <v>29.15</v>
      </c>
      <c r="D24" s="46">
        <v>31.61</v>
      </c>
      <c r="E24" s="53">
        <v>31.77</v>
      </c>
    </row>
    <row r="25" spans="1:5" ht="26.25" thickBot="1" x14ac:dyDescent="0.25">
      <c r="A25" s="64" t="s">
        <v>53</v>
      </c>
      <c r="B25" s="48">
        <v>38.1</v>
      </c>
      <c r="C25" s="48">
        <v>52.23</v>
      </c>
      <c r="D25" s="48">
        <v>41.53</v>
      </c>
      <c r="E25" s="54">
        <v>56.93</v>
      </c>
    </row>
    <row r="26" spans="1:5" x14ac:dyDescent="0.2">
      <c r="A26" s="51"/>
      <c r="B26" s="51"/>
      <c r="C26" s="51"/>
      <c r="D26" s="51"/>
      <c r="E26" s="51"/>
    </row>
    <row r="27" spans="1:5" x14ac:dyDescent="0.2">
      <c r="A27" s="52" t="s">
        <v>54</v>
      </c>
      <c r="B27" s="51"/>
      <c r="C27" s="51"/>
      <c r="D27" s="51"/>
      <c r="E27" s="51"/>
    </row>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Įvardinti diapazonai</vt:lpstr>
      </vt:variant>
      <vt:variant>
        <vt:i4>8</vt:i4>
      </vt:variant>
    </vt:vector>
  </HeadingPairs>
  <TitlesOfParts>
    <vt:vector size="13" baseType="lpstr">
      <vt:lpstr>4 priedas</vt:lpstr>
      <vt:lpstr>5 Priedas</vt:lpstr>
      <vt:lpstr>6 Priedas</vt:lpstr>
      <vt:lpstr>Pildymo pavyzdys</vt:lpstr>
      <vt:lpstr>Fiksuotieji įkainiai</vt:lpstr>
      <vt:lpstr>'4 priedas'!_ftn1</vt:lpstr>
      <vt:lpstr>'5 Priedas'!_ftn1</vt:lpstr>
      <vt:lpstr>'6 Priedas'!_ftn1</vt:lpstr>
      <vt:lpstr>'Pildymo pavyzdys'!_ftn1</vt:lpstr>
      <vt:lpstr>'4 priedas'!Print_Area</vt:lpstr>
      <vt:lpstr>'5 Priedas'!Print_Area</vt:lpstr>
      <vt:lpstr>'6 Priedas'!Print_Area</vt:lpstr>
      <vt:lpstr>'Pildymo pavyzdys'!Print_Area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Ekspertė Renata Padalevičiūtė</dc:creator>
  <cp:lastModifiedBy>Vilma Ulkienė</cp:lastModifiedBy>
  <cp:lastPrinted>2017-07-04T08:11:40Z</cp:lastPrinted>
  <dcterms:created xsi:type="dcterms:W3CDTF">2015-11-19T13:09:21Z</dcterms:created>
  <dcterms:modified xsi:type="dcterms:W3CDTF">2017-08-30T13:06:28Z</dcterms:modified>
</cp:coreProperties>
</file>