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C:\Users\LauraM\Desktop\"/>
    </mc:Choice>
  </mc:AlternateContent>
  <xr:revisionPtr revIDLastSave="0" documentId="13_ncr:1_{225B31C5-54C1-4399-976A-C406E43AF209}" xr6:coauthVersionLast="33" xr6:coauthVersionMax="33" xr10:uidLastSave="{00000000-0000-0000-0000-000000000000}"/>
  <bookViews>
    <workbookView xWindow="0" yWindow="0" windowWidth="20490" windowHeight="7530" firstSheet="2" activeTab="3" xr2:uid="{00000000-000D-0000-FFFF-FFFF00000000}"/>
  </bookViews>
  <sheets>
    <sheet name="1. Atostogų d.d. skaičius" sheetId="4" r:id="rId1"/>
    <sheet name="2. Atostogų išmokų FN" sheetId="9" r:id="rId2"/>
    <sheet name="3.Papild.poilsio d. išmokų FN " sheetId="6" r:id="rId3"/>
    <sheet name="4. I pažymos forma" sheetId="7" r:id="rId4"/>
    <sheet name="5. II pažymos forma" sheetId="8" r:id="rId5"/>
    <sheet name="Lapas2" sheetId="2" r:id="rId6"/>
    <sheet name="Lapas3" sheetId="3" r:id="rId7"/>
  </sheets>
  <externalReferences>
    <externalReference r:id="rId8"/>
    <externalReference r:id="rId9"/>
  </externalReferences>
  <definedNames>
    <definedName name="Darbo" localSheetId="1">#REF!</definedName>
    <definedName name="Darbo">#REF!</definedName>
    <definedName name="DU" localSheetId="1">#REF!</definedName>
    <definedName name="DU" localSheetId="3">'4. I pažymos forma'!$F$34:$F$35</definedName>
    <definedName name="DU" localSheetId="4">'5. II pažymos forma'!$F$34:$F$35</definedName>
    <definedName name="DU">#REF!</definedName>
    <definedName name="Pažymosforma">'[1]3. Pažyma atostogų išmokų FN '!$D$32:$D$33</definedName>
    <definedName name="Taip" localSheetId="1">#REF!</definedName>
    <definedName name="Taip" localSheetId="2">'[2]3. Pažyma atostogų išmokų FN '!$D$35:$D$36</definedName>
    <definedName name="Taip" localSheetId="3">'4. I pažymos forma'!$D$34:$D$35</definedName>
    <definedName name="Taip" localSheetId="4">'5. II pažymos forma'!$D$34:$D$35</definedName>
    <definedName name="Taip">#REF!</definedName>
  </definedNames>
  <calcPr calcId="179017"/>
</workbook>
</file>

<file path=xl/calcChain.xml><?xml version="1.0" encoding="utf-8"?>
<calcChain xmlns="http://schemas.openxmlformats.org/spreadsheetml/2006/main">
  <c r="U49" i="7" l="1"/>
  <c r="U43" i="7"/>
  <c r="U43" i="8"/>
  <c r="U42" i="8"/>
  <c r="U42" i="7"/>
  <c r="R43" i="7" l="1"/>
  <c r="R42" i="7"/>
  <c r="R43" i="8"/>
  <c r="R42" i="8"/>
  <c r="M48" i="7" l="1"/>
  <c r="M47" i="7"/>
  <c r="M46" i="7"/>
  <c r="M45" i="7"/>
  <c r="M44" i="7"/>
  <c r="M43" i="7"/>
  <c r="M48" i="8"/>
  <c r="M47" i="8"/>
  <c r="M46" i="8"/>
  <c r="M45" i="8"/>
  <c r="M44" i="8"/>
  <c r="M43" i="8"/>
  <c r="M42" i="8"/>
  <c r="M42" i="7"/>
  <c r="AH26" i="9" l="1"/>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AG17" i="4" l="1"/>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C17"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K49" i="8" l="1"/>
  <c r="J49" i="8"/>
  <c r="I49" i="8"/>
  <c r="H49" i="8"/>
  <c r="G49" i="8"/>
  <c r="F49" i="8"/>
  <c r="E49" i="8"/>
  <c r="D49" i="8"/>
  <c r="N48" i="8"/>
  <c r="L48" i="8"/>
  <c r="N47" i="8"/>
  <c r="L47" i="8"/>
  <c r="N46" i="8"/>
  <c r="L46" i="8"/>
  <c r="N45" i="8"/>
  <c r="L45" i="8"/>
  <c r="N44" i="8"/>
  <c r="L44" i="8"/>
  <c r="N43" i="8"/>
  <c r="L43" i="8"/>
  <c r="U49" i="8"/>
  <c r="L42" i="8"/>
  <c r="L49" i="8" l="1"/>
  <c r="M49" i="8"/>
  <c r="R49" i="8"/>
  <c r="N42" i="8"/>
  <c r="N49" i="8" s="1"/>
  <c r="K49" i="7"/>
  <c r="J49" i="7"/>
  <c r="I49" i="7"/>
  <c r="H49" i="7"/>
  <c r="G49" i="7"/>
  <c r="F49" i="7"/>
  <c r="E49" i="7"/>
  <c r="D49" i="7"/>
  <c r="N48" i="7"/>
  <c r="L48" i="7"/>
  <c r="N47" i="7"/>
  <c r="L47" i="7"/>
  <c r="N46" i="7"/>
  <c r="L46" i="7"/>
  <c r="N45" i="7"/>
  <c r="L45" i="7"/>
  <c r="N44" i="7"/>
  <c r="L44" i="7"/>
  <c r="N43" i="7"/>
  <c r="L43" i="7"/>
  <c r="L42" i="7"/>
  <c r="R49" i="7" l="1"/>
  <c r="M49" i="7"/>
  <c r="L49" i="7"/>
  <c r="N42" i="7"/>
  <c r="N49" i="7" s="1"/>
  <c r="Q9" i="6" l="1"/>
  <c r="P9" i="6"/>
  <c r="O9" i="6"/>
  <c r="N9" i="6"/>
  <c r="M9" i="6"/>
  <c r="L9" i="6"/>
  <c r="K9" i="6"/>
  <c r="J9" i="6"/>
  <c r="I9" i="6"/>
  <c r="H9" i="6"/>
  <c r="G9" i="6"/>
  <c r="F9" i="6"/>
  <c r="E9" i="6"/>
  <c r="D9" i="6"/>
  <c r="C9" i="6"/>
  <c r="Q8" i="6"/>
  <c r="P8" i="6"/>
  <c r="O8" i="6"/>
  <c r="N8" i="6"/>
  <c r="M8" i="6"/>
  <c r="L8" i="6"/>
  <c r="K8" i="6"/>
  <c r="J8" i="6"/>
  <c r="I8" i="6"/>
  <c r="H8" i="6"/>
  <c r="G8" i="6"/>
  <c r="F8" i="6"/>
  <c r="E8" i="6"/>
  <c r="D8" i="6"/>
  <c r="C8" i="6"/>
  <c r="Q7" i="6"/>
  <c r="P7" i="6"/>
  <c r="O7" i="6"/>
  <c r="N7" i="6"/>
  <c r="M7" i="6"/>
  <c r="L7" i="6"/>
  <c r="K7" i="6"/>
  <c r="J7" i="6"/>
  <c r="I7" i="6"/>
  <c r="H7" i="6"/>
  <c r="G7" i="6"/>
  <c r="F7" i="6"/>
  <c r="E7" i="6"/>
  <c r="D7" i="6"/>
  <c r="C7" i="6"/>
  <c r="AG8" i="4" l="1"/>
  <c r="AF8" i="4"/>
  <c r="AE8" i="4"/>
  <c r="AD8" i="4"/>
  <c r="AC8" i="4"/>
  <c r="AB8" i="4"/>
  <c r="AA8" i="4"/>
  <c r="Z8" i="4"/>
  <c r="Y8" i="4"/>
  <c r="X8" i="4"/>
  <c r="W8" i="4"/>
  <c r="V8" i="4"/>
  <c r="U8" i="4"/>
  <c r="AG7" i="4"/>
  <c r="AF7" i="4"/>
  <c r="AE7" i="4"/>
  <c r="AD7" i="4"/>
  <c r="AC7" i="4"/>
  <c r="AB7" i="4"/>
  <c r="AA7" i="4"/>
  <c r="Z7" i="4"/>
  <c r="Y7" i="4"/>
  <c r="X7" i="4"/>
  <c r="W7" i="4"/>
  <c r="V7" i="4"/>
  <c r="U7" i="4"/>
  <c r="T8" i="4"/>
  <c r="S8" i="4"/>
  <c r="R8" i="4"/>
  <c r="Q8" i="4"/>
  <c r="P8" i="4"/>
  <c r="O8" i="4"/>
  <c r="N8" i="4"/>
  <c r="M8" i="4"/>
  <c r="L8" i="4"/>
  <c r="K8" i="4"/>
  <c r="J8" i="4"/>
  <c r="I8" i="4"/>
  <c r="H8" i="4"/>
  <c r="G8" i="4"/>
  <c r="F8" i="4"/>
  <c r="E8" i="4"/>
  <c r="D8" i="4"/>
  <c r="C8" i="4"/>
  <c r="T7" i="4"/>
  <c r="S7" i="4"/>
  <c r="R7" i="4"/>
  <c r="Q7" i="4"/>
  <c r="P7" i="4"/>
  <c r="O7" i="4"/>
  <c r="N7" i="4"/>
  <c r="M7" i="4"/>
  <c r="L7" i="4"/>
  <c r="K7" i="4"/>
  <c r="J7" i="4"/>
  <c r="I7" i="4"/>
  <c r="H7" i="4"/>
  <c r="G7" i="4"/>
  <c r="F7" i="4"/>
  <c r="E7" i="4"/>
  <c r="D7" i="4"/>
  <c r="C7" i="4"/>
</calcChain>
</file>

<file path=xl/sharedStrings.xml><?xml version="1.0" encoding="utf-8"?>
<sst xmlns="http://schemas.openxmlformats.org/spreadsheetml/2006/main" count="162" uniqueCount="89">
  <si>
    <t>Darbo savaitės trukmė</t>
  </si>
  <si>
    <t>5 dienų darbo savaitė</t>
  </si>
  <si>
    <t>6 dienų darbo savaitė</t>
  </si>
  <si>
    <t>Metinis darbo dienų koeficientas</t>
  </si>
  <si>
    <t>5 darbo dienų savaitė</t>
  </si>
  <si>
    <t>6 darbo dienų savaitė</t>
  </si>
  <si>
    <t>Kasmetinių atostogų darbo dienų skaičius, kai kalendorinių dienų skaičius yra:</t>
  </si>
  <si>
    <t>Vidutinis metinis darbo dienų skaičius</t>
  </si>
  <si>
    <t>Kasmetinių atostogų išmokų fiksuotosios normos nuo tinkamų finansuoti darbo užmokesčio išlaidų, kai kasmetinių atostogų kalendorinių dienų skaičius yra:</t>
  </si>
  <si>
    <t>2  priedas.  Kasmetinių atostogų išmokų fiksuotosios normos</t>
  </si>
  <si>
    <t>Už____________m.____________________mėn.</t>
  </si>
  <si>
    <t>___________________Nr._____</t>
  </si>
  <si>
    <r>
      <t xml:space="preserve">1. BENDROJI DALIS  </t>
    </r>
    <r>
      <rPr>
        <sz val="12"/>
        <rFont val="Times New Roman"/>
        <family val="1"/>
        <charset val="186"/>
      </rPr>
      <t xml:space="preserve">               </t>
    </r>
  </si>
  <si>
    <r>
      <t>2. INFORMACIJA APIE PRISKAITYTĄ IR IŠMOKĖTĄ DARBO UŽMOKESTĮ</t>
    </r>
    <r>
      <rPr>
        <sz val="12"/>
        <rFont val="Times New Roman"/>
        <family val="1"/>
        <charset val="186"/>
      </rPr>
      <t xml:space="preserve">              </t>
    </r>
  </si>
  <si>
    <t xml:space="preserve">Taip </t>
  </si>
  <si>
    <t xml:space="preserve">Projektą vykdančių asmenų darbo užmokestis </t>
  </si>
  <si>
    <t>Ne</t>
  </si>
  <si>
    <t>Projekto veiklose dalyvaujančių asmenų darbo užmokestis (tik ESF)</t>
  </si>
  <si>
    <t>Fizinio veiklos įgyven-dinimo rodiklio Nr.</t>
  </si>
  <si>
    <t>Vardas, pavardė</t>
  </si>
  <si>
    <t>Pareigos</t>
  </si>
  <si>
    <t>Viso dirbta dienų/ valandų (skaičius)</t>
  </si>
  <si>
    <t>Prie projekto priskirtinų dienų/ valandų (skaičius)</t>
  </si>
  <si>
    <t>Priskaičiuotas darbo užmokestis ir susijusios sąnaudos</t>
  </si>
  <si>
    <t>Darbo savaitės trukmė darbo dienomis</t>
  </si>
  <si>
    <t>Kasmetinių atostogų kalendorinių dienų skaičius</t>
  </si>
  <si>
    <t>Pareiginis darbo užmokestis, Eur</t>
  </si>
  <si>
    <t>Priedai ir priemokos, Eur</t>
  </si>
  <si>
    <t>Mėnesinės premijos arba mėnesiui tenkanti premijų dalis, Eur</t>
  </si>
  <si>
    <t xml:space="preserve">Darbo užmokestis už viršvalandinį darbą,  Eur </t>
  </si>
  <si>
    <t xml:space="preserve">Darbo užmokestis už darbą poilsio ir švenčių dienomis, Eur </t>
  </si>
  <si>
    <t>Darbdavio mokama ligos pašalpa, Eur</t>
  </si>
  <si>
    <t>Iš viso, Eur</t>
  </si>
  <si>
    <t>6</t>
  </si>
  <si>
    <t>Iš viso:</t>
  </si>
  <si>
    <r>
      <t>3. DEKLARACIJA</t>
    </r>
    <r>
      <rPr>
        <sz val="12"/>
        <rFont val="Times New Roman"/>
        <family val="1"/>
        <charset val="186"/>
      </rPr>
      <t xml:space="preserve">              </t>
    </r>
  </si>
  <si>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</si>
  <si>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Vyr. finansininkas</t>
  </si>
  <si>
    <t xml:space="preserve">(Pareigos)                                                                                                           </t>
  </si>
  <si>
    <t xml:space="preserve"> (parašas) </t>
  </si>
  <si>
    <t>Kasmetinių atostogų darbo dienų skaičius apskaičiuojamas pagal formulę:</t>
  </si>
  <si>
    <t>Kasmetinių atostogų darbo dienų skaičius = kasmetinių atostogų kalendorinių dienų skaičius x metinis darbo dienų koeficientas</t>
  </si>
  <si>
    <t>Kasmetinių atostogų išmokų fiksuotosios normos apskaičiuojamos pagal formulę:</t>
  </si>
  <si>
    <t>Kasmetinių atostogų išmokų fiksuotoji norma = kasmetinių atostogų kalendorinių dienų skaičius x metinis darbo dienų koeficientas / (vidutinis metinis darbo dienų skaičius - kasmetinių atostogų kalendorinių dienų skaičius x metinis darbo dienų koeficientas) x 100</t>
  </si>
  <si>
    <t>Nustatyta kasmetinių atostogų išmokų fiksuotoji norma</t>
  </si>
  <si>
    <t>KASMETINIŲ ATOSTOGŲ IR PAPILDOMŲ POILSIO DIENŲ IŠMOKŲ FIKSUOTŲJŲ NORMŲ NUSTATYMO TYRIMO ATASKAITOS</t>
  </si>
  <si>
    <t>Vidutinis mėnesio darbo valandų skaičius</t>
  </si>
  <si>
    <t>Bendra (5 ir 6 d.d. savaitė)</t>
  </si>
  <si>
    <t>Papildomų poilsio dienų išmokų fiksuotosios normos nuo tinkamų finansuoti darbo užmokesčio išlaidų, kai papildomų poilsio dienų skaičius per mėnesį yra (dienomis/valandomis):</t>
  </si>
  <si>
    <t>3 priedas. Papildomų poilsio dienų išmokų fiksuotosios normos</t>
  </si>
  <si>
    <t>Papildomo poilsio dienų išmokų fiksuotosios normos apskaičiuojamos pagal formulę:</t>
  </si>
  <si>
    <t>Papildomo poilsio dienų išmokos  fiksuotoji norma = papildomų poilsio dienų skaičius per mėnesį x 8 (darbo valandų skaičius per dieną) / (vidutinis mėnesio darbo valandų skaičius ) x 100</t>
  </si>
  <si>
    <t>Projekto kodas</t>
  </si>
  <si>
    <t>Deklaruojamos projektui tenkančios darbo užmokesčio sąnaudos (įskaitant darbdavio mokesčius), Eur</t>
  </si>
  <si>
    <t>Deklaruojamos kasmetinių atostogų sąnaudos (įskaitant darbdavio mokesčius), Eur</t>
  </si>
  <si>
    <t>Papildomų poilsio dienų skaičius per ataskaitinį mėnesį</t>
  </si>
  <si>
    <t>Deklaruojamos papildomų poilsio dienų sąnaudos (įskaitant darbdavio mokesčius), Eur</t>
  </si>
  <si>
    <t>12=6+7+8+9+10+11</t>
  </si>
  <si>
    <t>14=13*5/4</t>
  </si>
  <si>
    <r>
      <rPr>
        <b/>
        <sz val="10"/>
        <rFont val="Times New Roman"/>
        <family val="1"/>
        <charset val="186"/>
      </rPr>
      <t xml:space="preserve">Pastaba: </t>
    </r>
    <r>
      <rPr>
        <sz val="10"/>
        <rFont val="Times New Roman"/>
        <family val="1"/>
        <charset val="186"/>
      </rPr>
      <t>pažymos duomenys pildomi remiantis projekto vykdytojo/parnerio apskaitos sistemų duomenimis.</t>
    </r>
  </si>
  <si>
    <t>(Pažymos dėl darbo užmokesčio priskaitymo ir išmokėjimo, taikant kasmetinių atostogų ir papildomų poilsio dienų išmokų fiksuotąsias normas, forma)</t>
  </si>
  <si>
    <t>PAŽYMA DĖL DARBO UŽMOKESČIO PRISKAITYMO, IŠMOKĖJIMO IR PRISKYRIMO PROJEKTUI, TAIKANT KASMETINIŲ ATOSTOGŲ IR PAPILDOMO POILSIO DIENŲ IŠMOKŲ FIKSUOTĄSIAS NORMAS</t>
  </si>
  <si>
    <t>Nustatyta papildomų poilsio dienų išmokų fiksuotoji norma</t>
  </si>
  <si>
    <r>
      <t xml:space="preserve">Kasmetinių atostogų išmokų fiksuotosios normos nuo tinkamų finansuoti darbo užmokesčio išlaidų, kai kasmetinių atostogų </t>
    </r>
    <r>
      <rPr>
        <b/>
        <sz val="9"/>
        <color theme="1"/>
        <rFont val="Calibri"/>
        <family val="2"/>
        <charset val="186"/>
      </rPr>
      <t>darbo</t>
    </r>
    <r>
      <rPr>
        <sz val="9"/>
        <color theme="1"/>
        <rFont val="Calibri"/>
        <family val="2"/>
        <charset val="186"/>
      </rPr>
      <t xml:space="preserve"> dienų skaičius yra:</t>
    </r>
  </si>
  <si>
    <t>Kasmetinių atostogų darbo dienų skaičius</t>
  </si>
  <si>
    <t>Projekto vykdytojo/partnerio pavadinimas</t>
  </si>
  <si>
    <t>1.1. Kasmetinių atostogų darbo dienų skaičius (taikoma iki 2017 m. birželio 30 d.)</t>
  </si>
  <si>
    <t xml:space="preserve">1  priedas.  Kasmetinių atostogų darbo dienų skaičius </t>
  </si>
  <si>
    <t>1.2. Kasmetinių atostogų darbo dienų skaičius (taikoma nuo 2017 m. liepos 1 d.)</t>
  </si>
  <si>
    <t>2.2. Kasmetinių atostogų išmokų fiksuotosios normos, taikomos nuo 2017 m. liepos 1 d. darbuotojams, kuriems kasmetinės atostogos skaičiuojamos darbo dienomis</t>
  </si>
  <si>
    <t>2.3. Kasmetinių atostogų išmokų fiksuotosios normos, taikomos nuo 2017 m. liepos 1 d. darbuotojams, kuriems kasmetinės atostogos skaičiuojamos kalendorinėmis dienomis</t>
  </si>
  <si>
    <r>
      <t xml:space="preserve">Kasmetinių atostogų išmokų fiksuotosios normos nuo tinkamų finansuoti darbo užmokesčio išlaidų, kai kasmetinių atostogų </t>
    </r>
    <r>
      <rPr>
        <b/>
        <sz val="9"/>
        <color theme="1"/>
        <rFont val="Calibri"/>
        <family val="2"/>
        <charset val="186"/>
      </rPr>
      <t>kalendorinių</t>
    </r>
    <r>
      <rPr>
        <sz val="9"/>
        <color theme="1"/>
        <rFont val="Calibri"/>
        <family val="2"/>
        <charset val="186"/>
      </rPr>
      <t xml:space="preserve"> dienų skaičius yra:</t>
    </r>
  </si>
  <si>
    <t xml:space="preserve">2.1. Kasmetinių atostogų išmokų fiksuotosios normos, taikomos iki 2017 m. birželio 30 d.) </t>
  </si>
  <si>
    <t>Kasmetinių atostogų darbo dienų skaičius esant 5 d.d. savaitei = kasmetinių atostogų kalendorinių dienų skaičius / 5 x 7</t>
  </si>
  <si>
    <t>Kasmetinių atostogų išmokų fiksuotoji norma, esant 5 d.d. savaitei = kasmetinių atostogų kalendorinių dienų skaičius x 5 / 7  / (vidutinis metinis darbo dienų skaičius - kasmetinių atostogų kalendorinių dienų skaičius x 5 / 7 ) x 100</t>
  </si>
  <si>
    <t>Kasmetinių atostogų išmokų fiksuotoji norma, esant 6 d.d. savaitei = kasmetinių atostogų kalendorinių dienų skaičius x 6 / 7  / (vidutinis metinis darbo dienų skaičius - kasmetinių atostogų kalendorinių dienų skaičius x 6 / 7 ) x 100</t>
  </si>
  <si>
    <t>Kasmetinių atostogų darbo dienų skaičius esant 6 d.d. savaitei = kasmetinių atostogų kalendorinių dienų skaičius /6 x 7</t>
  </si>
  <si>
    <t>II FORMA</t>
  </si>
  <si>
    <t xml:space="preserve">5  priedas.  Rekomenduojama suvestinės pažymos forma </t>
  </si>
  <si>
    <t>I FORMA</t>
  </si>
  <si>
    <t>Kasmetinių atostogų išmokų fiksuotoji norma = kasmetinių atostogų darbo dienų skaičius  / (vidutinis metinis darbo dienų skaičius - kasmetinių atostogų darbo dienų skaičius ) x 100</t>
  </si>
  <si>
    <t>Neterminuota</t>
  </si>
  <si>
    <t>Darbo sutarties tipas (terminuota/neterminuota)</t>
  </si>
  <si>
    <t>4  priedas.  Rekomenduojama suvestinės pažymos forma</t>
  </si>
  <si>
    <r>
      <t xml:space="preserve">Forma taikoma asmenims, kuriems kasmetinės atostogos skaičiuojamos </t>
    </r>
    <r>
      <rPr>
        <b/>
        <u/>
        <sz val="10"/>
        <rFont val="Calibri"/>
        <family val="2"/>
        <charset val="186"/>
      </rPr>
      <t xml:space="preserve">kalendorinėmis </t>
    </r>
    <r>
      <rPr>
        <b/>
        <sz val="10"/>
        <rFont val="Calibri"/>
        <family val="2"/>
        <charset val="186"/>
      </rPr>
      <t>dienomis</t>
    </r>
  </si>
  <si>
    <t>Darbdavio socialinio draudimo įmokų tarifas (neįskaitant įmokų į garantinį fondą ir ilgalaikio darbo išmokų fondą)</t>
  </si>
  <si>
    <t>Įmokų į garantinį fondą ir ilgalaikio darbo išmokų fondą mokėjimas</t>
  </si>
  <si>
    <t>Darbo užmokesčio sąnaudos su darbdavio mokesčiais, Eur</t>
  </si>
  <si>
    <r>
      <t xml:space="preserve">Forma taikoma asmenims, kuriems kasmetinės atostogos skaičiuojamos </t>
    </r>
    <r>
      <rPr>
        <b/>
        <u/>
        <sz val="10"/>
        <rFont val="Calibri"/>
        <family val="2"/>
        <charset val="186"/>
      </rPr>
      <t xml:space="preserve">darbo </t>
    </r>
    <r>
      <rPr>
        <b/>
        <sz val="10"/>
        <rFont val="Calibri"/>
        <family val="2"/>
        <charset val="186"/>
      </rPr>
      <t>dienomis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</si>
</sst>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sz val="12"/>
      <name val="Arial"/>
      <family val="2"/>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i/>
      <sz val="10"/>
      <name val="Times New Roman"/>
      <family val="1"/>
      <charset val="186"/>
    </font>
    <font>
      <b/>
      <sz val="9"/>
      <name val="Times New Roman"/>
      <family val="1"/>
      <charset val="186"/>
    </font>
    <font>
      <sz val="9"/>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color rgb="FFFF0000"/>
      <name val="Calibri"/>
      <family val="2"/>
      <charset val="186"/>
    </font>
    <font>
      <b/>
      <sz val="9"/>
      <name val="Calibri"/>
      <family val="2"/>
      <charset val="186"/>
    </font>
    <font>
      <b/>
      <sz val="11"/>
      <name val="Times New Roman"/>
      <family val="1"/>
      <charset val="186"/>
    </font>
    <font>
      <b/>
      <sz val="16"/>
      <name val="Times New Roman"/>
      <family val="1"/>
      <charset val="186"/>
    </font>
    <font>
      <sz val="9"/>
      <name val="Times New Roman"/>
      <family val="1"/>
      <charset val="186"/>
    </font>
    <font>
      <b/>
      <sz val="10"/>
      <name val="Calibri"/>
      <family val="2"/>
      <charset val="186"/>
    </font>
    <font>
      <b/>
      <u/>
      <sz val="10"/>
      <name val="Calibri"/>
      <family val="2"/>
      <charset val="186"/>
    </font>
  </fonts>
  <fills count="2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3">
    <xf numFmtId="0" fontId="0" fillId="0" borderId="0"/>
    <xf numFmtId="0" fontId="2"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14" fillId="7" borderId="0" applyNumberFormat="0" applyBorder="0" applyAlignment="0" applyProtection="0"/>
    <xf numFmtId="0" fontId="15" fillId="24" borderId="38" applyNumberFormat="0" applyAlignment="0" applyProtection="0"/>
    <xf numFmtId="0" fontId="16" fillId="25" borderId="39" applyNumberFormat="0" applyAlignment="0" applyProtection="0"/>
    <xf numFmtId="0" fontId="17" fillId="11" borderId="38" applyNumberFormat="0" applyAlignment="0" applyProtection="0"/>
    <xf numFmtId="0" fontId="18" fillId="0" borderId="40" applyNumberFormat="0" applyFill="0" applyAlignment="0" applyProtection="0"/>
    <xf numFmtId="0" fontId="19" fillId="26" borderId="0" applyNumberFormat="0" applyBorder="0" applyAlignment="0" applyProtection="0"/>
    <xf numFmtId="0" fontId="2" fillId="27" borderId="41" applyNumberFormat="0" applyFont="0" applyAlignment="0" applyProtection="0"/>
  </cellStyleXfs>
  <cellXfs count="168">
    <xf numFmtId="0" fontId="0" fillId="0" borderId="0" xfId="0"/>
    <xf numFmtId="0" fontId="0" fillId="0" borderId="1" xfId="0" applyBorder="1"/>
    <xf numFmtId="0" fontId="0" fillId="0" borderId="1" xfId="0" applyBorder="1" applyAlignment="1">
      <alignment horizontal="center"/>
    </xf>
    <xf numFmtId="0" fontId="0" fillId="2" borderId="1" xfId="0" applyFill="1" applyBorder="1" applyAlignment="1">
      <alignment horizontal="center"/>
    </xf>
    <xf numFmtId="0" fontId="1" fillId="0" borderId="0" xfId="0" applyFont="1"/>
    <xf numFmtId="0" fontId="4" fillId="0" borderId="0" xfId="1" applyFont="1"/>
    <xf numFmtId="0" fontId="6" fillId="0" borderId="0" xfId="1" applyFont="1" applyFill="1" applyBorder="1" applyAlignment="1">
      <alignment horizontal="left" vertical="top" wrapText="1"/>
    </xf>
    <xf numFmtId="10" fontId="3" fillId="0" borderId="14" xfId="1" applyNumberFormat="1" applyFont="1" applyBorder="1" applyAlignment="1">
      <alignment horizontal="center"/>
    </xf>
    <xf numFmtId="0" fontId="5" fillId="0" borderId="0" xfId="1" applyFont="1" applyBorder="1" applyAlignment="1">
      <alignment horizontal="left" vertical="top" wrapText="1"/>
    </xf>
    <xf numFmtId="0" fontId="3" fillId="0" borderId="0" xfId="1" applyFont="1" applyBorder="1" applyAlignment="1">
      <alignment horizontal="left" vertical="top" wrapText="1"/>
    </xf>
    <xf numFmtId="10" fontId="3" fillId="0" borderId="0" xfId="1" applyNumberFormat="1" applyFont="1" applyBorder="1" applyAlignment="1">
      <alignment horizontal="center"/>
    </xf>
    <xf numFmtId="10" fontId="3" fillId="0" borderId="0" xfId="1" applyNumberFormat="1" applyFont="1" applyBorder="1" applyAlignment="1">
      <alignment horizontal="left"/>
    </xf>
    <xf numFmtId="0" fontId="2" fillId="0" borderId="0" xfId="1" applyFont="1" applyAlignment="1"/>
    <xf numFmtId="0" fontId="7" fillId="5" borderId="22" xfId="1" applyFont="1" applyFill="1" applyBorder="1" applyAlignment="1">
      <alignment horizontal="center" vertical="center"/>
    </xf>
    <xf numFmtId="0" fontId="7" fillId="5" borderId="1" xfId="1" applyFont="1" applyFill="1" applyBorder="1" applyAlignment="1">
      <alignment horizontal="center" vertical="center"/>
    </xf>
    <xf numFmtId="0" fontId="7" fillId="5" borderId="4" xfId="1" applyFont="1" applyFill="1" applyBorder="1" applyAlignment="1">
      <alignment horizontal="center" vertical="center"/>
    </xf>
    <xf numFmtId="0" fontId="7" fillId="5" borderId="2" xfId="1" applyFont="1" applyFill="1" applyBorder="1" applyAlignment="1">
      <alignment horizontal="center" vertical="center"/>
    </xf>
    <xf numFmtId="49" fontId="7" fillId="5" borderId="22" xfId="1" applyNumberFormat="1" applyFont="1" applyFill="1" applyBorder="1" applyAlignment="1">
      <alignment horizontal="center" vertical="center" wrapText="1"/>
    </xf>
    <xf numFmtId="0" fontId="7" fillId="5" borderId="32" xfId="1" applyFont="1" applyFill="1" applyBorder="1" applyAlignment="1">
      <alignment horizontal="center" vertical="center" wrapText="1"/>
    </xf>
    <xf numFmtId="0" fontId="7" fillId="5" borderId="27" xfId="1" applyFont="1" applyFill="1" applyBorder="1" applyAlignment="1">
      <alignment horizontal="center" vertical="center" wrapText="1"/>
    </xf>
    <xf numFmtId="0" fontId="7" fillId="5" borderId="22" xfId="1" applyFont="1" applyFill="1" applyBorder="1" applyAlignment="1">
      <alignment vertical="center"/>
    </xf>
    <xf numFmtId="0" fontId="7" fillId="5" borderId="1" xfId="1" applyFont="1" applyFill="1" applyBorder="1" applyAlignment="1">
      <alignment vertical="center"/>
    </xf>
    <xf numFmtId="0" fontId="7" fillId="5" borderId="4" xfId="1" applyFont="1" applyFill="1" applyBorder="1" applyAlignment="1">
      <alignment vertical="center"/>
    </xf>
    <xf numFmtId="0" fontId="8" fillId="4" borderId="32" xfId="1" applyFont="1" applyFill="1" applyBorder="1" applyAlignment="1">
      <alignment horizontal="center" vertical="center"/>
    </xf>
    <xf numFmtId="0" fontId="9" fillId="5" borderId="4" xfId="1" applyFont="1" applyFill="1" applyBorder="1" applyAlignment="1">
      <alignment horizontal="center" vertical="center"/>
    </xf>
    <xf numFmtId="0" fontId="7" fillId="5" borderId="0" xfId="1" applyFont="1" applyFill="1" applyBorder="1" applyAlignment="1">
      <alignment horizontal="center" vertical="center"/>
    </xf>
    <xf numFmtId="49" fontId="6" fillId="0" borderId="22" xfId="1" applyNumberFormat="1" applyFont="1" applyBorder="1" applyAlignment="1">
      <alignment horizontal="center" vertical="center"/>
    </xf>
    <xf numFmtId="0" fontId="7" fillId="0" borderId="1" xfId="1" applyFont="1" applyBorder="1" applyAlignment="1">
      <alignment vertical="center"/>
    </xf>
    <xf numFmtId="0" fontId="7" fillId="0" borderId="4" xfId="1" applyFont="1" applyBorder="1" applyAlignment="1">
      <alignment vertical="center"/>
    </xf>
    <xf numFmtId="4" fontId="7" fillId="0" borderId="4" xfId="1" applyNumberFormat="1" applyFont="1" applyBorder="1" applyAlignment="1">
      <alignment horizontal="center" vertical="center"/>
    </xf>
    <xf numFmtId="4" fontId="7" fillId="0" borderId="2" xfId="1" applyNumberFormat="1" applyFont="1" applyBorder="1" applyAlignment="1">
      <alignment horizontal="center" vertical="center"/>
    </xf>
    <xf numFmtId="4" fontId="7" fillId="0" borderId="22" xfId="1" applyNumberFormat="1" applyFont="1" applyBorder="1" applyAlignment="1">
      <alignment horizontal="center" vertical="center"/>
    </xf>
    <xf numFmtId="4" fontId="7" fillId="0" borderId="1" xfId="1" applyNumberFormat="1" applyFont="1" applyBorder="1" applyAlignment="1">
      <alignment horizontal="center" vertical="center"/>
    </xf>
    <xf numFmtId="4" fontId="7" fillId="4" borderId="32" xfId="1" applyNumberFormat="1" applyFont="1" applyFill="1" applyBorder="1" applyAlignment="1">
      <alignment horizontal="center" vertical="center"/>
    </xf>
    <xf numFmtId="4" fontId="7" fillId="0" borderId="27" xfId="1" applyNumberFormat="1" applyFont="1" applyBorder="1" applyAlignment="1">
      <alignment horizontal="center" vertical="center"/>
    </xf>
    <xf numFmtId="49" fontId="3" fillId="0" borderId="22" xfId="1" applyNumberFormat="1" applyFont="1" applyBorder="1" applyAlignment="1">
      <alignment horizontal="center" vertical="center"/>
    </xf>
    <xf numFmtId="4" fontId="8" fillId="0" borderId="15" xfId="1" applyNumberFormat="1" applyFont="1" applyBorder="1" applyAlignment="1">
      <alignment horizontal="center"/>
    </xf>
    <xf numFmtId="4" fontId="8" fillId="0" borderId="13" xfId="1" applyNumberFormat="1" applyFont="1" applyBorder="1" applyAlignment="1">
      <alignment horizontal="center"/>
    </xf>
    <xf numFmtId="4" fontId="8" fillId="0" borderId="12" xfId="1" applyNumberFormat="1" applyFont="1" applyBorder="1" applyAlignment="1">
      <alignment horizontal="center"/>
    </xf>
    <xf numFmtId="4" fontId="8" fillId="0" borderId="16" xfId="1" applyNumberFormat="1" applyFont="1" applyBorder="1" applyAlignment="1">
      <alignment horizontal="center"/>
    </xf>
    <xf numFmtId="4" fontId="8" fillId="4" borderId="17" xfId="1" applyNumberFormat="1" applyFont="1" applyFill="1" applyBorder="1" applyAlignment="1">
      <alignment horizontal="center"/>
    </xf>
    <xf numFmtId="4" fontId="8" fillId="4" borderId="35" xfId="1" applyNumberFormat="1" applyFont="1" applyFill="1" applyBorder="1" applyAlignment="1">
      <alignment horizontal="center"/>
    </xf>
    <xf numFmtId="4" fontId="8" fillId="4" borderId="14" xfId="1" applyNumberFormat="1" applyFont="1" applyFill="1" applyBorder="1" applyAlignment="1">
      <alignment horizontal="center"/>
    </xf>
    <xf numFmtId="0" fontId="10" fillId="0" borderId="0" xfId="1" applyFont="1" applyBorder="1" applyAlignment="1">
      <alignment horizontal="center"/>
    </xf>
    <xf numFmtId="0" fontId="10" fillId="0" borderId="0" xfId="1" applyFont="1" applyBorder="1"/>
    <xf numFmtId="2" fontId="10" fillId="0" borderId="0" xfId="1" applyNumberFormat="1" applyFont="1" applyBorder="1" applyAlignment="1">
      <alignment horizontal="center"/>
    </xf>
    <xf numFmtId="2" fontId="10" fillId="0" borderId="0" xfId="1" applyNumberFormat="1" applyFont="1" applyFill="1" applyBorder="1" applyAlignment="1">
      <alignment horizontal="center"/>
    </xf>
    <xf numFmtId="0" fontId="2" fillId="0" borderId="36" xfId="1" applyFont="1" applyFill="1" applyBorder="1"/>
    <xf numFmtId="0" fontId="11" fillId="0" borderId="37" xfId="1" applyFont="1" applyFill="1" applyBorder="1" applyAlignment="1">
      <alignment horizontal="center"/>
    </xf>
    <xf numFmtId="0" fontId="11" fillId="0" borderId="0" xfId="1" applyFont="1" applyFill="1" applyBorder="1" applyAlignment="1">
      <alignment horizontal="center"/>
    </xf>
    <xf numFmtId="0" fontId="2" fillId="0" borderId="0" xfId="1" applyFont="1" applyBorder="1"/>
    <xf numFmtId="0" fontId="20" fillId="0" borderId="0" xfId="0" applyFont="1"/>
    <xf numFmtId="0" fontId="0" fillId="0" borderId="0" xfId="0" applyBorder="1"/>
    <xf numFmtId="0" fontId="0" fillId="0" borderId="0" xfId="0"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5" fillId="0" borderId="0" xfId="1" applyFont="1" applyBorder="1" applyAlignment="1">
      <alignment horizontal="left"/>
    </xf>
    <xf numFmtId="0" fontId="3" fillId="0" borderId="0" xfId="1" applyFont="1" applyAlignment="1">
      <alignment horizontal="left"/>
    </xf>
    <xf numFmtId="0" fontId="1" fillId="0" borderId="1" xfId="0" applyFont="1" applyBorder="1" applyAlignment="1">
      <alignment horizontal="center"/>
    </xf>
    <xf numFmtId="0" fontId="21" fillId="0" borderId="0" xfId="1" applyFont="1"/>
    <xf numFmtId="0" fontId="2" fillId="0" borderId="0" xfId="1" applyFont="1"/>
    <xf numFmtId="0" fontId="3" fillId="0" borderId="0" xfId="1" applyFont="1" applyAlignment="1"/>
    <xf numFmtId="0" fontId="5" fillId="0" borderId="0" xfId="1" applyFont="1" applyAlignment="1">
      <alignment horizontal="center"/>
    </xf>
    <xf numFmtId="0" fontId="22" fillId="0" borderId="0" xfId="1" applyFont="1" applyAlignment="1">
      <alignment horizontal="center"/>
    </xf>
    <xf numFmtId="0" fontId="23" fillId="0" borderId="0" xfId="1" applyFont="1" applyAlignment="1">
      <alignment horizontal="center"/>
    </xf>
    <xf numFmtId="0" fontId="3" fillId="0" borderId="1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0" xfId="1" applyFont="1" applyBorder="1" applyAlignment="1">
      <alignment horizontal="center" vertical="top" wrapText="1"/>
    </xf>
    <xf numFmtId="0" fontId="22" fillId="0" borderId="0" xfId="1" applyFont="1" applyBorder="1" applyAlignment="1">
      <alignment horizontal="left" vertical="top" wrapText="1"/>
    </xf>
    <xf numFmtId="0" fontId="2" fillId="5" borderId="0" xfId="1" applyFont="1" applyFill="1"/>
    <xf numFmtId="3" fontId="7" fillId="0" borderId="27" xfId="1" applyNumberFormat="1" applyFont="1" applyBorder="1" applyAlignment="1">
      <alignment horizontal="center" vertical="center"/>
    </xf>
    <xf numFmtId="10" fontId="7" fillId="0" borderId="27" xfId="1" applyNumberFormat="1" applyFont="1" applyBorder="1" applyAlignment="1">
      <alignment horizontal="center" vertical="center"/>
    </xf>
    <xf numFmtId="0" fontId="2" fillId="0" borderId="0" xfId="1" applyFont="1" applyFill="1" applyBorder="1"/>
    <xf numFmtId="0" fontId="2" fillId="0" borderId="0" xfId="1" applyFont="1" applyFill="1"/>
    <xf numFmtId="0" fontId="3" fillId="0" borderId="0" xfId="1" applyFont="1" applyFill="1" applyBorder="1" applyAlignment="1"/>
    <xf numFmtId="0" fontId="24" fillId="0" borderId="0" xfId="1" applyFont="1" applyFill="1" applyBorder="1" applyAlignment="1">
      <alignment horizontal="center"/>
    </xf>
    <xf numFmtId="0" fontId="6" fillId="0" borderId="0" xfId="1" applyFont="1" applyBorder="1" applyAlignment="1">
      <alignment vertical="top" wrapText="1"/>
    </xf>
    <xf numFmtId="0" fontId="2" fillId="0" borderId="0" xfId="1" applyFont="1" applyBorder="1" applyAlignment="1"/>
    <xf numFmtId="0" fontId="2" fillId="0" borderId="0" xfId="1" applyFont="1" applyBorder="1" applyAlignment="1">
      <alignment wrapText="1"/>
    </xf>
    <xf numFmtId="0" fontId="7" fillId="0" borderId="0" xfId="1" applyFont="1" applyBorder="1"/>
    <xf numFmtId="0" fontId="5" fillId="0" borderId="0" xfId="1" applyFont="1" applyBorder="1" applyAlignment="1">
      <alignment horizontal="left"/>
    </xf>
    <xf numFmtId="0" fontId="24" fillId="0" borderId="0" xfId="1" applyFont="1" applyFill="1" applyBorder="1" applyAlignment="1">
      <alignment horizontal="center"/>
    </xf>
    <xf numFmtId="0" fontId="3" fillId="0" borderId="0" xfId="1" applyFont="1" applyAlignment="1">
      <alignment horizontal="left"/>
    </xf>
    <xf numFmtId="0" fontId="5" fillId="0" borderId="0" xfId="1" applyFont="1" applyAlignment="1">
      <alignment horizontal="center"/>
    </xf>
    <xf numFmtId="0" fontId="0" fillId="0" borderId="0" xfId="0" applyFont="1"/>
    <xf numFmtId="0" fontId="0" fillId="2" borderId="1" xfId="0" applyFill="1" applyBorder="1" applyAlignment="1">
      <alignment horizontal="center"/>
    </xf>
    <xf numFmtId="0" fontId="0" fillId="2" borderId="1" xfId="0" applyFill="1" applyBorder="1" applyAlignment="1">
      <alignment horizontal="center"/>
    </xf>
    <xf numFmtId="2" fontId="0" fillId="0" borderId="1" xfId="0" applyNumberFormat="1" applyBorder="1" applyAlignment="1">
      <alignment horizontal="center"/>
    </xf>
    <xf numFmtId="164" fontId="0" fillId="0" borderId="1" xfId="0" applyNumberFormat="1" applyBorder="1" applyAlignment="1">
      <alignment horizontal="center"/>
    </xf>
    <xf numFmtId="0" fontId="5" fillId="0" borderId="0" xfId="1" applyFont="1" applyBorder="1" applyAlignment="1">
      <alignment horizontal="left"/>
    </xf>
    <xf numFmtId="0" fontId="5" fillId="0" borderId="0" xfId="1" applyFont="1" applyBorder="1" applyAlignment="1">
      <alignment horizontal="left"/>
    </xf>
    <xf numFmtId="0" fontId="25" fillId="0" borderId="0" xfId="1" applyFont="1"/>
    <xf numFmtId="10" fontId="3" fillId="0" borderId="9" xfId="1" applyNumberFormat="1" applyFont="1" applyBorder="1" applyAlignment="1">
      <alignment horizontal="center" vertical="top"/>
    </xf>
    <xf numFmtId="10" fontId="3" fillId="0" borderId="26" xfId="1" applyNumberFormat="1" applyFont="1" applyBorder="1" applyAlignment="1">
      <alignment horizontal="center" vertical="top"/>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0" fillId="2" borderId="23" xfId="0" applyFill="1" applyBorder="1" applyAlignment="1">
      <alignment horizontal="center"/>
    </xf>
    <xf numFmtId="0" fontId="0" fillId="2" borderId="23"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5" fillId="0" borderId="52" xfId="1" applyFont="1" applyBorder="1" applyAlignment="1">
      <alignment horizontal="left" vertical="top" wrapText="1"/>
    </xf>
    <xf numFmtId="0" fontId="5" fillId="0" borderId="3" xfId="1" applyFont="1" applyBorder="1" applyAlignment="1">
      <alignment horizontal="left" vertical="top" wrapText="1"/>
    </xf>
    <xf numFmtId="0" fontId="5" fillId="0" borderId="53" xfId="1" applyFont="1" applyBorder="1" applyAlignment="1">
      <alignment horizontal="left" vertical="top" wrapText="1"/>
    </xf>
    <xf numFmtId="0" fontId="24" fillId="0" borderId="0" xfId="1" applyFont="1" applyFill="1" applyBorder="1" applyAlignment="1">
      <alignment horizontal="center" wrapText="1"/>
    </xf>
    <xf numFmtId="0" fontId="24" fillId="0" borderId="0" xfId="1" applyFont="1" applyFill="1" applyBorder="1" applyAlignment="1">
      <alignment horizontal="center"/>
    </xf>
    <xf numFmtId="0" fontId="7" fillId="3" borderId="21"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31"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8" fillId="5" borderId="33" xfId="1" applyFont="1" applyFill="1" applyBorder="1" applyAlignment="1">
      <alignment horizontal="right"/>
    </xf>
    <xf numFmtId="0" fontId="8" fillId="5" borderId="34" xfId="1" applyFont="1" applyFill="1" applyBorder="1" applyAlignment="1">
      <alignment horizontal="right"/>
    </xf>
    <xf numFmtId="0" fontId="8" fillId="5" borderId="15" xfId="1" applyFont="1" applyFill="1" applyBorder="1" applyAlignment="1">
      <alignment horizontal="right"/>
    </xf>
    <xf numFmtId="0" fontId="5" fillId="0" borderId="0" xfId="1" applyFont="1" applyBorder="1" applyAlignment="1">
      <alignment horizontal="left"/>
    </xf>
    <xf numFmtId="0" fontId="6" fillId="0" borderId="0" xfId="1" applyFont="1" applyBorder="1" applyAlignment="1">
      <alignment horizontal="left" wrapText="1"/>
    </xf>
    <xf numFmtId="0" fontId="7" fillId="3" borderId="19"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2" xfId="1" applyFont="1" applyBorder="1" applyAlignment="1">
      <alignment horizontal="center" vertical="center" wrapText="1"/>
    </xf>
    <xf numFmtId="0" fontId="5" fillId="0" borderId="12" xfId="1" applyFont="1" applyBorder="1" applyAlignment="1">
      <alignment horizontal="left" vertical="top" wrapText="1"/>
    </xf>
    <xf numFmtId="0" fontId="5" fillId="0" borderId="16" xfId="1" applyFont="1" applyBorder="1" applyAlignment="1">
      <alignment horizontal="left" vertical="top" wrapText="1"/>
    </xf>
    <xf numFmtId="0" fontId="5" fillId="0" borderId="13" xfId="1" applyFont="1" applyBorder="1" applyAlignment="1">
      <alignment horizontal="left" vertical="top" wrapText="1"/>
    </xf>
    <xf numFmtId="0" fontId="7" fillId="0" borderId="7"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6" xfId="1" applyFont="1" applyBorder="1" applyAlignment="1">
      <alignment horizontal="center" vertical="center" wrapText="1"/>
    </xf>
    <xf numFmtId="0" fontId="8" fillId="4" borderId="20" xfId="1" applyFont="1" applyFill="1" applyBorder="1" applyAlignment="1">
      <alignment horizontal="center" vertical="center" wrapText="1"/>
    </xf>
    <xf numFmtId="0" fontId="8" fillId="4" borderId="4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7" fillId="0" borderId="21"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30" xfId="1" applyFont="1" applyBorder="1" applyAlignment="1">
      <alignment horizontal="center" vertical="center" wrapText="1"/>
    </xf>
    <xf numFmtId="0" fontId="7" fillId="3" borderId="24"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8" fillId="0" borderId="42" xfId="1" applyFont="1" applyBorder="1" applyAlignment="1">
      <alignment horizontal="center"/>
    </xf>
    <xf numFmtId="0" fontId="8" fillId="0" borderId="43" xfId="1" applyFont="1" applyBorder="1" applyAlignment="1">
      <alignment horizontal="center"/>
    </xf>
    <xf numFmtId="0" fontId="8" fillId="0" borderId="46" xfId="1" applyFont="1" applyBorder="1" applyAlignment="1">
      <alignment horizontal="center"/>
    </xf>
    <xf numFmtId="0" fontId="5" fillId="0" borderId="7" xfId="1" applyFont="1" applyBorder="1" applyAlignment="1">
      <alignment horizontal="left" vertical="top" wrapText="1"/>
    </xf>
    <xf numFmtId="0" fontId="5" fillId="0" borderId="10" xfId="1" applyFont="1" applyBorder="1" applyAlignment="1">
      <alignment horizontal="left" vertical="top" wrapText="1"/>
    </xf>
    <xf numFmtId="0" fontId="5" fillId="0" borderId="8" xfId="1" applyFont="1" applyBorder="1" applyAlignment="1">
      <alignment horizontal="left" vertical="top" wrapText="1"/>
    </xf>
    <xf numFmtId="0" fontId="3" fillId="0" borderId="0" xfId="1" applyFont="1" applyAlignment="1">
      <alignment horizontal="left"/>
    </xf>
    <xf numFmtId="0" fontId="5" fillId="0" borderId="0" xfId="1" applyFont="1" applyAlignment="1">
      <alignment horizontal="center"/>
    </xf>
    <xf numFmtId="0" fontId="3" fillId="0" borderId="0" xfId="1" applyFont="1" applyAlignment="1">
      <alignment horizontal="center"/>
    </xf>
    <xf numFmtId="0" fontId="5" fillId="0" borderId="7" xfId="1" applyFont="1" applyBorder="1" applyAlignment="1">
      <alignment horizontal="center" vertical="top" wrapText="1"/>
    </xf>
    <xf numFmtId="0" fontId="5" fillId="0" borderId="8" xfId="1" applyFont="1" applyBorder="1" applyAlignment="1">
      <alignment horizontal="center" vertical="top" wrapText="1"/>
    </xf>
    <xf numFmtId="0" fontId="5" fillId="0" borderId="42" xfId="1" applyFont="1" applyBorder="1" applyAlignment="1">
      <alignment horizontal="center" vertical="top"/>
    </xf>
    <xf numFmtId="0" fontId="5" fillId="0" borderId="43" xfId="1" applyFont="1" applyBorder="1" applyAlignment="1">
      <alignment horizontal="center" vertical="top"/>
    </xf>
    <xf numFmtId="0" fontId="5" fillId="0" borderId="44" xfId="1" applyFont="1" applyBorder="1" applyAlignment="1">
      <alignment horizontal="center" vertical="top"/>
    </xf>
    <xf numFmtId="0" fontId="5" fillId="0" borderId="45" xfId="1" applyFont="1" applyBorder="1" applyAlignment="1">
      <alignment horizontal="center" vertical="top"/>
    </xf>
    <xf numFmtId="0" fontId="2" fillId="0" borderId="0" xfId="1" applyFont="1" applyAlignment="1">
      <alignment horizontal="center"/>
    </xf>
  </cellXfs>
  <cellStyles count="33">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te"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312420</xdr:colOff>
      <xdr:row>5</xdr:row>
      <xdr:rowOff>167640</xdr:rowOff>
    </xdr:from>
    <xdr:to>
      <xdr:col>10</xdr:col>
      <xdr:colOff>0</xdr:colOff>
      <xdr:row>9</xdr:row>
      <xdr:rowOff>68580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9360" y="967740"/>
          <a:ext cx="27584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312420</xdr:colOff>
      <xdr:row>5</xdr:row>
      <xdr:rowOff>167640</xdr:rowOff>
    </xdr:from>
    <xdr:to>
      <xdr:col>10</xdr:col>
      <xdr:colOff>0</xdr:colOff>
      <xdr:row>9</xdr:row>
      <xdr:rowOff>68580</xdr:rowOff>
    </xdr:to>
    <xdr:pic>
      <xdr:nvPicPr>
        <xdr:cNvPr id="2" name="Picture 2">
          <a:extLst>
            <a:ext uri="{FF2B5EF4-FFF2-40B4-BE49-F238E27FC236}">
              <a16:creationId xmlns:a16="http://schemas.microsoft.com/office/drawing/2014/main" id="{0B0B2A42-7AC9-4A02-9CAD-6F5DA5C9D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1320" y="1167765"/>
          <a:ext cx="2973705"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ksperte_renata_P/AppData/Local/Microsoft/Windows/Temporary%20Internet%20Files/Content.IE5/5I69PD0Q/Pazyma%20del%20D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_vp_dep/bendras/0_&#381;mogiskuju%20VP%20skyrius/Ekspertai/Eksperte_Renata_P_VPVI%20sutartis/U&#382;duotis%202015-6G_20/2015_6G_20_3_atostogini&#371;%20F&#302;/Galut_priedai_kasmetini&#371;%20atostog&#371;%20i&#353;mok&#371;%20F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Pažyma atostogų išmokų FN "/>
      <sheetName val="3. Pažyma papildomų išmokų FN"/>
    </sheetNames>
    <sheetDataSet>
      <sheetData sheetId="0">
        <row r="32">
          <cell r="D32" t="str">
            <v xml:space="preserve">Taip </v>
          </cell>
        </row>
        <row r="33">
          <cell r="D33" t="str">
            <v>Ne</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Atostogų d.d. skaičius"/>
      <sheetName val="2. Atostogų išmokų FN"/>
      <sheetName val="3. Pažyma atostogų išmokų FN "/>
      <sheetName val="Lapas2"/>
      <sheetName val="Lapas3"/>
    </sheetNames>
    <sheetDataSet>
      <sheetData sheetId="0"/>
      <sheetData sheetId="1"/>
      <sheetData sheetId="2">
        <row r="35">
          <cell r="D35" t="str">
            <v xml:space="preserve">Taip </v>
          </cell>
        </row>
        <row r="36">
          <cell r="D36" t="str">
            <v>Ne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1"/>
  <sheetViews>
    <sheetView workbookViewId="0">
      <selection activeCell="V21" sqref="V21"/>
    </sheetView>
  </sheetViews>
  <sheetFormatPr defaultRowHeight="12" x14ac:dyDescent="0.2"/>
  <cols>
    <col min="1" max="1" width="21.5" customWidth="1"/>
    <col min="2" max="2" width="12.6640625" customWidth="1"/>
    <col min="3" max="33" width="5.1640625" customWidth="1"/>
  </cols>
  <sheetData>
    <row r="1" spans="1:33" x14ac:dyDescent="0.2">
      <c r="A1" s="4" t="s">
        <v>45</v>
      </c>
    </row>
    <row r="2" spans="1:33" x14ac:dyDescent="0.2">
      <c r="A2" s="4" t="s">
        <v>67</v>
      </c>
    </row>
    <row r="3" spans="1:33" x14ac:dyDescent="0.2">
      <c r="A3" s="4"/>
    </row>
    <row r="4" spans="1:33" x14ac:dyDescent="0.2">
      <c r="A4" s="4" t="s">
        <v>66</v>
      </c>
    </row>
    <row r="5" spans="1:33" x14ac:dyDescent="0.2">
      <c r="A5" s="100" t="s">
        <v>0</v>
      </c>
      <c r="B5" s="99" t="s">
        <v>3</v>
      </c>
      <c r="C5" s="94" t="s">
        <v>6</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6"/>
    </row>
    <row r="6" spans="1:33" ht="23.45" customHeight="1" x14ac:dyDescent="0.2">
      <c r="A6" s="100"/>
      <c r="B6" s="99"/>
      <c r="C6" s="3">
        <v>28</v>
      </c>
      <c r="D6" s="3">
        <v>29</v>
      </c>
      <c r="E6" s="3">
        <v>30</v>
      </c>
      <c r="F6" s="3">
        <v>31</v>
      </c>
      <c r="G6" s="3">
        <v>32</v>
      </c>
      <c r="H6" s="3">
        <v>33</v>
      </c>
      <c r="I6" s="3">
        <v>34</v>
      </c>
      <c r="J6" s="3">
        <v>35</v>
      </c>
      <c r="K6" s="3">
        <v>36</v>
      </c>
      <c r="L6" s="3">
        <v>37</v>
      </c>
      <c r="M6" s="3">
        <v>38</v>
      </c>
      <c r="N6" s="3">
        <v>39</v>
      </c>
      <c r="O6" s="3">
        <v>40</v>
      </c>
      <c r="P6" s="3">
        <v>41</v>
      </c>
      <c r="Q6" s="3">
        <v>42</v>
      </c>
      <c r="R6" s="3">
        <v>43</v>
      </c>
      <c r="S6" s="3">
        <v>44</v>
      </c>
      <c r="T6" s="3">
        <v>45</v>
      </c>
      <c r="U6" s="3">
        <v>46</v>
      </c>
      <c r="V6" s="3">
        <v>47</v>
      </c>
      <c r="W6" s="3">
        <v>48</v>
      </c>
      <c r="X6" s="3">
        <v>49</v>
      </c>
      <c r="Y6" s="3">
        <v>50</v>
      </c>
      <c r="Z6" s="3">
        <v>51</v>
      </c>
      <c r="AA6" s="3">
        <v>52</v>
      </c>
      <c r="AB6" s="3">
        <v>53</v>
      </c>
      <c r="AC6" s="3">
        <v>54</v>
      </c>
      <c r="AD6" s="3">
        <v>55</v>
      </c>
      <c r="AE6" s="3">
        <v>56</v>
      </c>
      <c r="AF6" s="3">
        <v>57</v>
      </c>
      <c r="AG6" s="3">
        <v>58</v>
      </c>
    </row>
    <row r="7" spans="1:33" x14ac:dyDescent="0.2">
      <c r="A7" s="1" t="s">
        <v>4</v>
      </c>
      <c r="B7" s="2">
        <v>0.7</v>
      </c>
      <c r="C7" s="2">
        <f>ROUND($B$7*C6,2)</f>
        <v>19.600000000000001</v>
      </c>
      <c r="D7" s="2">
        <f t="shared" ref="D7:AG7" si="0">ROUND($B$7*D6,2)</f>
        <v>20.3</v>
      </c>
      <c r="E7" s="2">
        <f t="shared" si="0"/>
        <v>21</v>
      </c>
      <c r="F7" s="2">
        <f t="shared" si="0"/>
        <v>21.7</v>
      </c>
      <c r="G7" s="2">
        <f t="shared" si="0"/>
        <v>22.4</v>
      </c>
      <c r="H7" s="2">
        <f t="shared" si="0"/>
        <v>23.1</v>
      </c>
      <c r="I7" s="2">
        <f t="shared" si="0"/>
        <v>23.8</v>
      </c>
      <c r="J7" s="2">
        <f t="shared" si="0"/>
        <v>24.5</v>
      </c>
      <c r="K7" s="2">
        <f t="shared" si="0"/>
        <v>25.2</v>
      </c>
      <c r="L7" s="2">
        <f t="shared" si="0"/>
        <v>25.9</v>
      </c>
      <c r="M7" s="2">
        <f t="shared" si="0"/>
        <v>26.6</v>
      </c>
      <c r="N7" s="2">
        <f t="shared" si="0"/>
        <v>27.3</v>
      </c>
      <c r="O7" s="2">
        <f t="shared" si="0"/>
        <v>28</v>
      </c>
      <c r="P7" s="2">
        <f t="shared" si="0"/>
        <v>28.7</v>
      </c>
      <c r="Q7" s="2">
        <f t="shared" si="0"/>
        <v>29.4</v>
      </c>
      <c r="R7" s="2">
        <f t="shared" si="0"/>
        <v>30.1</v>
      </c>
      <c r="S7" s="2">
        <f t="shared" si="0"/>
        <v>30.8</v>
      </c>
      <c r="T7" s="2">
        <f t="shared" si="0"/>
        <v>31.5</v>
      </c>
      <c r="U7" s="2">
        <f t="shared" si="0"/>
        <v>32.200000000000003</v>
      </c>
      <c r="V7" s="2">
        <f t="shared" si="0"/>
        <v>32.9</v>
      </c>
      <c r="W7" s="2">
        <f t="shared" si="0"/>
        <v>33.6</v>
      </c>
      <c r="X7" s="2">
        <f t="shared" si="0"/>
        <v>34.299999999999997</v>
      </c>
      <c r="Y7" s="2">
        <f t="shared" si="0"/>
        <v>35</v>
      </c>
      <c r="Z7" s="2">
        <f t="shared" si="0"/>
        <v>35.700000000000003</v>
      </c>
      <c r="AA7" s="2">
        <f t="shared" si="0"/>
        <v>36.4</v>
      </c>
      <c r="AB7" s="2">
        <f t="shared" si="0"/>
        <v>37.1</v>
      </c>
      <c r="AC7" s="2">
        <f t="shared" si="0"/>
        <v>37.799999999999997</v>
      </c>
      <c r="AD7" s="2">
        <f t="shared" si="0"/>
        <v>38.5</v>
      </c>
      <c r="AE7" s="2">
        <f t="shared" si="0"/>
        <v>39.200000000000003</v>
      </c>
      <c r="AF7" s="2">
        <f t="shared" si="0"/>
        <v>39.9</v>
      </c>
      <c r="AG7" s="2">
        <f t="shared" si="0"/>
        <v>40.6</v>
      </c>
    </row>
    <row r="8" spans="1:33" x14ac:dyDescent="0.2">
      <c r="A8" s="1" t="s">
        <v>5</v>
      </c>
      <c r="B8" s="2">
        <v>0.9</v>
      </c>
      <c r="C8" s="2">
        <f>ROUND($B$8*C6,2)</f>
        <v>25.2</v>
      </c>
      <c r="D8" s="2">
        <f t="shared" ref="D8:AG8" si="1">ROUND($B$8*D6,2)</f>
        <v>26.1</v>
      </c>
      <c r="E8" s="2">
        <f t="shared" si="1"/>
        <v>27</v>
      </c>
      <c r="F8" s="2">
        <f t="shared" si="1"/>
        <v>27.9</v>
      </c>
      <c r="G8" s="2">
        <f t="shared" si="1"/>
        <v>28.8</v>
      </c>
      <c r="H8" s="2">
        <f t="shared" si="1"/>
        <v>29.7</v>
      </c>
      <c r="I8" s="2">
        <f t="shared" si="1"/>
        <v>30.6</v>
      </c>
      <c r="J8" s="2">
        <f t="shared" si="1"/>
        <v>31.5</v>
      </c>
      <c r="K8" s="2">
        <f t="shared" si="1"/>
        <v>32.4</v>
      </c>
      <c r="L8" s="2">
        <f t="shared" si="1"/>
        <v>33.299999999999997</v>
      </c>
      <c r="M8" s="2">
        <f t="shared" si="1"/>
        <v>34.200000000000003</v>
      </c>
      <c r="N8" s="2">
        <f t="shared" si="1"/>
        <v>35.1</v>
      </c>
      <c r="O8" s="2">
        <f t="shared" si="1"/>
        <v>36</v>
      </c>
      <c r="P8" s="2">
        <f t="shared" si="1"/>
        <v>36.9</v>
      </c>
      <c r="Q8" s="2">
        <f t="shared" si="1"/>
        <v>37.799999999999997</v>
      </c>
      <c r="R8" s="2">
        <f t="shared" si="1"/>
        <v>38.700000000000003</v>
      </c>
      <c r="S8" s="2">
        <f t="shared" si="1"/>
        <v>39.6</v>
      </c>
      <c r="T8" s="2">
        <f t="shared" si="1"/>
        <v>40.5</v>
      </c>
      <c r="U8" s="2">
        <f t="shared" si="1"/>
        <v>41.4</v>
      </c>
      <c r="V8" s="2">
        <f t="shared" si="1"/>
        <v>42.3</v>
      </c>
      <c r="W8" s="2">
        <f t="shared" si="1"/>
        <v>43.2</v>
      </c>
      <c r="X8" s="2">
        <f t="shared" si="1"/>
        <v>44.1</v>
      </c>
      <c r="Y8" s="2">
        <f t="shared" si="1"/>
        <v>45</v>
      </c>
      <c r="Z8" s="2">
        <f t="shared" si="1"/>
        <v>45.9</v>
      </c>
      <c r="AA8" s="2">
        <f t="shared" si="1"/>
        <v>46.8</v>
      </c>
      <c r="AB8" s="2">
        <f t="shared" si="1"/>
        <v>47.7</v>
      </c>
      <c r="AC8" s="2">
        <f t="shared" si="1"/>
        <v>48.6</v>
      </c>
      <c r="AD8" s="2">
        <f t="shared" si="1"/>
        <v>49.5</v>
      </c>
      <c r="AE8" s="2">
        <f t="shared" si="1"/>
        <v>50.4</v>
      </c>
      <c r="AF8" s="2">
        <f t="shared" si="1"/>
        <v>51.3</v>
      </c>
      <c r="AG8" s="2">
        <f t="shared" si="1"/>
        <v>52.2</v>
      </c>
    </row>
    <row r="9" spans="1:33" x14ac:dyDescent="0.2">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3" x14ac:dyDescent="0.2">
      <c r="A10" t="s">
        <v>40</v>
      </c>
    </row>
    <row r="11" spans="1:33" x14ac:dyDescent="0.2">
      <c r="A11" t="s">
        <v>41</v>
      </c>
    </row>
    <row r="12" spans="1:33" x14ac:dyDescent="0.2">
      <c r="A12" s="51"/>
    </row>
    <row r="13" spans="1:33" x14ac:dyDescent="0.2">
      <c r="A13" s="4" t="s">
        <v>68</v>
      </c>
    </row>
    <row r="14" spans="1:33" x14ac:dyDescent="0.2">
      <c r="A14" s="99" t="s">
        <v>0</v>
      </c>
      <c r="B14" s="99"/>
      <c r="C14" s="94" t="s">
        <v>6</v>
      </c>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6"/>
    </row>
    <row r="15" spans="1:33" ht="24" customHeight="1" x14ac:dyDescent="0.2">
      <c r="A15" s="99"/>
      <c r="B15" s="99"/>
      <c r="C15" s="85">
        <v>28</v>
      </c>
      <c r="D15" s="85">
        <v>29</v>
      </c>
      <c r="E15" s="85">
        <v>30</v>
      </c>
      <c r="F15" s="85">
        <v>31</v>
      </c>
      <c r="G15" s="85">
        <v>32</v>
      </c>
      <c r="H15" s="85">
        <v>33</v>
      </c>
      <c r="I15" s="85">
        <v>34</v>
      </c>
      <c r="J15" s="85">
        <v>35</v>
      </c>
      <c r="K15" s="85">
        <v>36</v>
      </c>
      <c r="L15" s="85">
        <v>37</v>
      </c>
      <c r="M15" s="85">
        <v>38</v>
      </c>
      <c r="N15" s="85">
        <v>39</v>
      </c>
      <c r="O15" s="85">
        <v>40</v>
      </c>
      <c r="P15" s="85">
        <v>41</v>
      </c>
      <c r="Q15" s="85">
        <v>42</v>
      </c>
      <c r="R15" s="85">
        <v>43</v>
      </c>
      <c r="S15" s="85">
        <v>44</v>
      </c>
      <c r="T15" s="85">
        <v>45</v>
      </c>
      <c r="U15" s="85">
        <v>46</v>
      </c>
      <c r="V15" s="85">
        <v>47</v>
      </c>
      <c r="W15" s="85">
        <v>48</v>
      </c>
      <c r="X15" s="85">
        <v>49</v>
      </c>
      <c r="Y15" s="85">
        <v>50</v>
      </c>
      <c r="Z15" s="85">
        <v>51</v>
      </c>
      <c r="AA15" s="85">
        <v>52</v>
      </c>
      <c r="AB15" s="85">
        <v>53</v>
      </c>
      <c r="AC15" s="85">
        <v>54</v>
      </c>
      <c r="AD15" s="85">
        <v>55</v>
      </c>
      <c r="AE15" s="85">
        <v>56</v>
      </c>
      <c r="AF15" s="85">
        <v>57</v>
      </c>
      <c r="AG15" s="85">
        <v>58</v>
      </c>
    </row>
    <row r="16" spans="1:33" x14ac:dyDescent="0.2">
      <c r="A16" s="97" t="s">
        <v>4</v>
      </c>
      <c r="B16" s="98"/>
      <c r="C16" s="2">
        <f>C15*5/7</f>
        <v>20</v>
      </c>
      <c r="D16" s="2">
        <f t="shared" ref="D16:AG16" si="2">D15*5/7</f>
        <v>20.714285714285715</v>
      </c>
      <c r="E16" s="2">
        <f t="shared" si="2"/>
        <v>21.428571428571427</v>
      </c>
      <c r="F16" s="2">
        <f t="shared" si="2"/>
        <v>22.142857142857142</v>
      </c>
      <c r="G16" s="2">
        <f t="shared" si="2"/>
        <v>22.857142857142858</v>
      </c>
      <c r="H16" s="2">
        <f t="shared" si="2"/>
        <v>23.571428571428573</v>
      </c>
      <c r="I16" s="2">
        <f t="shared" si="2"/>
        <v>24.285714285714285</v>
      </c>
      <c r="J16" s="2">
        <f t="shared" si="2"/>
        <v>25</v>
      </c>
      <c r="K16" s="2">
        <f t="shared" si="2"/>
        <v>25.714285714285715</v>
      </c>
      <c r="L16" s="2">
        <f t="shared" si="2"/>
        <v>26.428571428571427</v>
      </c>
      <c r="M16" s="2">
        <f t="shared" si="2"/>
        <v>27.142857142857142</v>
      </c>
      <c r="N16" s="2">
        <f t="shared" si="2"/>
        <v>27.857142857142858</v>
      </c>
      <c r="O16" s="2">
        <f t="shared" si="2"/>
        <v>28.571428571428573</v>
      </c>
      <c r="P16" s="2">
        <f t="shared" si="2"/>
        <v>29.285714285714285</v>
      </c>
      <c r="Q16" s="2">
        <f t="shared" si="2"/>
        <v>30</v>
      </c>
      <c r="R16" s="2">
        <f t="shared" si="2"/>
        <v>30.714285714285715</v>
      </c>
      <c r="S16" s="2">
        <f t="shared" si="2"/>
        <v>31.428571428571427</v>
      </c>
      <c r="T16" s="2">
        <f t="shared" si="2"/>
        <v>32.142857142857146</v>
      </c>
      <c r="U16" s="2">
        <f t="shared" si="2"/>
        <v>32.857142857142854</v>
      </c>
      <c r="V16" s="2">
        <f t="shared" si="2"/>
        <v>33.571428571428569</v>
      </c>
      <c r="W16" s="2">
        <f t="shared" si="2"/>
        <v>34.285714285714285</v>
      </c>
      <c r="X16" s="2">
        <f t="shared" si="2"/>
        <v>35</v>
      </c>
      <c r="Y16" s="2">
        <f t="shared" si="2"/>
        <v>35.714285714285715</v>
      </c>
      <c r="Z16" s="2">
        <f t="shared" si="2"/>
        <v>36.428571428571431</v>
      </c>
      <c r="AA16" s="2">
        <f t="shared" si="2"/>
        <v>37.142857142857146</v>
      </c>
      <c r="AB16" s="2">
        <f t="shared" si="2"/>
        <v>37.857142857142854</v>
      </c>
      <c r="AC16" s="2">
        <f t="shared" si="2"/>
        <v>38.571428571428569</v>
      </c>
      <c r="AD16" s="2">
        <f t="shared" si="2"/>
        <v>39.285714285714285</v>
      </c>
      <c r="AE16" s="2">
        <f t="shared" si="2"/>
        <v>40</v>
      </c>
      <c r="AF16" s="2">
        <f t="shared" si="2"/>
        <v>40.714285714285715</v>
      </c>
      <c r="AG16" s="2">
        <f t="shared" si="2"/>
        <v>41.428571428571431</v>
      </c>
    </row>
    <row r="17" spans="1:33" x14ac:dyDescent="0.2">
      <c r="A17" s="97" t="s">
        <v>5</v>
      </c>
      <c r="B17" s="98"/>
      <c r="C17" s="2">
        <f>C15*6/7</f>
        <v>24</v>
      </c>
      <c r="D17" s="2">
        <f t="shared" ref="D17:AG17" si="3">D15*6/7</f>
        <v>24.857142857142858</v>
      </c>
      <c r="E17" s="2">
        <f t="shared" si="3"/>
        <v>25.714285714285715</v>
      </c>
      <c r="F17" s="2">
        <f t="shared" si="3"/>
        <v>26.571428571428573</v>
      </c>
      <c r="G17" s="2">
        <f t="shared" si="3"/>
        <v>27.428571428571427</v>
      </c>
      <c r="H17" s="2">
        <f t="shared" si="3"/>
        <v>28.285714285714285</v>
      </c>
      <c r="I17" s="2">
        <f t="shared" si="3"/>
        <v>29.142857142857142</v>
      </c>
      <c r="J17" s="2">
        <f t="shared" si="3"/>
        <v>30</v>
      </c>
      <c r="K17" s="2">
        <f t="shared" si="3"/>
        <v>30.857142857142858</v>
      </c>
      <c r="L17" s="2">
        <f t="shared" si="3"/>
        <v>31.714285714285715</v>
      </c>
      <c r="M17" s="2">
        <f t="shared" si="3"/>
        <v>32.571428571428569</v>
      </c>
      <c r="N17" s="2">
        <f t="shared" si="3"/>
        <v>33.428571428571431</v>
      </c>
      <c r="O17" s="2">
        <f t="shared" si="3"/>
        <v>34.285714285714285</v>
      </c>
      <c r="P17" s="2">
        <f t="shared" si="3"/>
        <v>35.142857142857146</v>
      </c>
      <c r="Q17" s="2">
        <f t="shared" si="3"/>
        <v>36</v>
      </c>
      <c r="R17" s="2">
        <f t="shared" si="3"/>
        <v>36.857142857142854</v>
      </c>
      <c r="S17" s="2">
        <f t="shared" si="3"/>
        <v>37.714285714285715</v>
      </c>
      <c r="T17" s="2">
        <f t="shared" si="3"/>
        <v>38.571428571428569</v>
      </c>
      <c r="U17" s="2">
        <f t="shared" si="3"/>
        <v>39.428571428571431</v>
      </c>
      <c r="V17" s="2">
        <f t="shared" si="3"/>
        <v>40.285714285714285</v>
      </c>
      <c r="W17" s="2">
        <f t="shared" si="3"/>
        <v>41.142857142857146</v>
      </c>
      <c r="X17" s="2">
        <f t="shared" si="3"/>
        <v>42</v>
      </c>
      <c r="Y17" s="2">
        <f t="shared" si="3"/>
        <v>42.857142857142854</v>
      </c>
      <c r="Z17" s="2">
        <f t="shared" si="3"/>
        <v>43.714285714285715</v>
      </c>
      <c r="AA17" s="2">
        <f t="shared" si="3"/>
        <v>44.571428571428569</v>
      </c>
      <c r="AB17" s="2">
        <f t="shared" si="3"/>
        <v>45.428571428571431</v>
      </c>
      <c r="AC17" s="2">
        <f t="shared" si="3"/>
        <v>46.285714285714285</v>
      </c>
      <c r="AD17" s="2">
        <f t="shared" si="3"/>
        <v>47.142857142857146</v>
      </c>
      <c r="AE17" s="2">
        <f t="shared" si="3"/>
        <v>48</v>
      </c>
      <c r="AF17" s="2">
        <f t="shared" si="3"/>
        <v>48.857142857142854</v>
      </c>
      <c r="AG17" s="2">
        <f t="shared" si="3"/>
        <v>49.714285714285715</v>
      </c>
    </row>
    <row r="18" spans="1:33" x14ac:dyDescent="0.2">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row>
    <row r="19" spans="1:33" x14ac:dyDescent="0.2">
      <c r="A19" t="s">
        <v>40</v>
      </c>
    </row>
    <row r="20" spans="1:33" x14ac:dyDescent="0.2">
      <c r="A20" t="s">
        <v>73</v>
      </c>
    </row>
    <row r="21" spans="1:33" x14ac:dyDescent="0.2">
      <c r="A21" t="s">
        <v>76</v>
      </c>
    </row>
  </sheetData>
  <mergeCells count="7">
    <mergeCell ref="C5:AG5"/>
    <mergeCell ref="C14:AG14"/>
    <mergeCell ref="A16:B16"/>
    <mergeCell ref="A14:B15"/>
    <mergeCell ref="A17:B17"/>
    <mergeCell ref="A5:A6"/>
    <mergeCell ref="B5:B6"/>
  </mergeCells>
  <pageMargins left="0.7" right="0.7" top="0.75" bottom="0.75" header="0.3" footer="0.3"/>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0"/>
  <sheetViews>
    <sheetView workbookViewId="0">
      <selection activeCell="D17" sqref="D17"/>
    </sheetView>
  </sheetViews>
  <sheetFormatPr defaultRowHeight="12" x14ac:dyDescent="0.2"/>
  <cols>
    <col min="1" max="1" width="20.5" customWidth="1"/>
    <col min="2" max="2" width="13.5" customWidth="1"/>
    <col min="3" max="3" width="14.5" customWidth="1"/>
    <col min="4" max="34" width="7" customWidth="1"/>
  </cols>
  <sheetData>
    <row r="1" spans="1:34" x14ac:dyDescent="0.2">
      <c r="A1" s="4" t="s">
        <v>45</v>
      </c>
    </row>
    <row r="2" spans="1:34" x14ac:dyDescent="0.2">
      <c r="A2" s="4" t="s">
        <v>9</v>
      </c>
    </row>
    <row r="4" spans="1:34" x14ac:dyDescent="0.2">
      <c r="A4" s="4" t="s">
        <v>72</v>
      </c>
    </row>
    <row r="5" spans="1:34" x14ac:dyDescent="0.2">
      <c r="A5" s="101" t="s">
        <v>0</v>
      </c>
      <c r="B5" s="103" t="s">
        <v>3</v>
      </c>
      <c r="C5" s="103" t="s">
        <v>7</v>
      </c>
      <c r="D5" s="94" t="s">
        <v>8</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6"/>
    </row>
    <row r="6" spans="1:34" ht="23.45" customHeight="1" x14ac:dyDescent="0.2">
      <c r="A6" s="102"/>
      <c r="B6" s="104"/>
      <c r="C6" s="104"/>
      <c r="D6" s="86">
        <v>28</v>
      </c>
      <c r="E6" s="86">
        <v>29</v>
      </c>
      <c r="F6" s="86">
        <v>30</v>
      </c>
      <c r="G6" s="86">
        <v>31</v>
      </c>
      <c r="H6" s="86">
        <v>32</v>
      </c>
      <c r="I6" s="86">
        <v>33</v>
      </c>
      <c r="J6" s="86">
        <v>34</v>
      </c>
      <c r="K6" s="86">
        <v>35</v>
      </c>
      <c r="L6" s="86">
        <v>36</v>
      </c>
      <c r="M6" s="86">
        <v>37</v>
      </c>
      <c r="N6" s="86">
        <v>38</v>
      </c>
      <c r="O6" s="86">
        <v>39</v>
      </c>
      <c r="P6" s="86">
        <v>40</v>
      </c>
      <c r="Q6" s="86">
        <v>41</v>
      </c>
      <c r="R6" s="86">
        <v>42</v>
      </c>
      <c r="S6" s="86">
        <v>43</v>
      </c>
      <c r="T6" s="86">
        <v>44</v>
      </c>
      <c r="U6" s="86">
        <v>45</v>
      </c>
      <c r="V6" s="86">
        <v>46</v>
      </c>
      <c r="W6" s="86">
        <v>47</v>
      </c>
      <c r="X6" s="86">
        <v>48</v>
      </c>
      <c r="Y6" s="86">
        <v>49</v>
      </c>
      <c r="Z6" s="86">
        <v>50</v>
      </c>
      <c r="AA6" s="86">
        <v>51</v>
      </c>
      <c r="AB6" s="86">
        <v>52</v>
      </c>
      <c r="AC6" s="86">
        <v>53</v>
      </c>
      <c r="AD6" s="86">
        <v>54</v>
      </c>
      <c r="AE6" s="86">
        <v>55</v>
      </c>
      <c r="AF6" s="86">
        <v>56</v>
      </c>
      <c r="AG6" s="86">
        <v>57</v>
      </c>
      <c r="AH6" s="86">
        <v>58</v>
      </c>
    </row>
    <row r="7" spans="1:34" x14ac:dyDescent="0.2">
      <c r="A7" s="2" t="s">
        <v>1</v>
      </c>
      <c r="B7" s="2">
        <v>0.7</v>
      </c>
      <c r="C7" s="2">
        <v>252</v>
      </c>
      <c r="D7" s="2">
        <f>ROUND(D6*$B$7/($C$7-(D6*$B$7))*100,2)</f>
        <v>8.43</v>
      </c>
      <c r="E7" s="2">
        <f t="shared" ref="E7:AH7" si="0">ROUND(E6*$B$7/($C$7-(E6*$B$7))*100,2)</f>
        <v>8.76</v>
      </c>
      <c r="F7" s="2">
        <f t="shared" si="0"/>
        <v>9.09</v>
      </c>
      <c r="G7" s="2">
        <f t="shared" si="0"/>
        <v>9.42</v>
      </c>
      <c r="H7" s="87">
        <f t="shared" si="0"/>
        <v>9.76</v>
      </c>
      <c r="I7" s="88">
        <f t="shared" si="0"/>
        <v>10.09</v>
      </c>
      <c r="J7" s="88">
        <f t="shared" si="0"/>
        <v>10.43</v>
      </c>
      <c r="K7" s="88">
        <f t="shared" si="0"/>
        <v>10.77</v>
      </c>
      <c r="L7" s="88">
        <f t="shared" si="0"/>
        <v>11.11</v>
      </c>
      <c r="M7" s="88">
        <f t="shared" si="0"/>
        <v>11.46</v>
      </c>
      <c r="N7" s="88">
        <f t="shared" si="0"/>
        <v>11.8</v>
      </c>
      <c r="O7" s="88">
        <f t="shared" si="0"/>
        <v>12.15</v>
      </c>
      <c r="P7" s="88">
        <f t="shared" si="0"/>
        <v>12.5</v>
      </c>
      <c r="Q7" s="88">
        <f t="shared" si="0"/>
        <v>12.85</v>
      </c>
      <c r="R7" s="88">
        <f t="shared" si="0"/>
        <v>13.21</v>
      </c>
      <c r="S7" s="88">
        <f t="shared" si="0"/>
        <v>13.56</v>
      </c>
      <c r="T7" s="88">
        <f t="shared" si="0"/>
        <v>13.92</v>
      </c>
      <c r="U7" s="88">
        <f t="shared" si="0"/>
        <v>14.29</v>
      </c>
      <c r="V7" s="88">
        <f t="shared" si="0"/>
        <v>14.65</v>
      </c>
      <c r="W7" s="88">
        <f t="shared" si="0"/>
        <v>15.02</v>
      </c>
      <c r="X7" s="88">
        <f t="shared" si="0"/>
        <v>15.38</v>
      </c>
      <c r="Y7" s="88">
        <f t="shared" si="0"/>
        <v>15.76</v>
      </c>
      <c r="Z7" s="88">
        <f t="shared" si="0"/>
        <v>16.13</v>
      </c>
      <c r="AA7" s="88">
        <f t="shared" si="0"/>
        <v>16.5</v>
      </c>
      <c r="AB7" s="88">
        <f t="shared" si="0"/>
        <v>16.88</v>
      </c>
      <c r="AC7" s="88">
        <f t="shared" si="0"/>
        <v>17.260000000000002</v>
      </c>
      <c r="AD7" s="88">
        <f t="shared" si="0"/>
        <v>17.649999999999999</v>
      </c>
      <c r="AE7" s="88">
        <f t="shared" si="0"/>
        <v>18.03</v>
      </c>
      <c r="AF7" s="88">
        <f t="shared" si="0"/>
        <v>18.420000000000002</v>
      </c>
      <c r="AG7" s="88">
        <f t="shared" si="0"/>
        <v>18.809999999999999</v>
      </c>
      <c r="AH7" s="88">
        <f t="shared" si="0"/>
        <v>19.21</v>
      </c>
    </row>
    <row r="8" spans="1:34" x14ac:dyDescent="0.2">
      <c r="A8" s="2" t="s">
        <v>2</v>
      </c>
      <c r="B8" s="2">
        <v>0.9</v>
      </c>
      <c r="C8" s="2">
        <v>302.60000000000002</v>
      </c>
      <c r="D8" s="2">
        <f>ROUND(D6*$B$8/($C$8-(D6*$B$8))*100,2)</f>
        <v>9.08</v>
      </c>
      <c r="E8" s="2">
        <f t="shared" ref="E8:AH8" si="1">ROUND(E6*$B$8/($C$8-(E6*$B$8))*100,2)</f>
        <v>9.44</v>
      </c>
      <c r="F8" s="2">
        <f t="shared" si="1"/>
        <v>9.8000000000000007</v>
      </c>
      <c r="G8" s="88">
        <f t="shared" si="1"/>
        <v>10.16</v>
      </c>
      <c r="H8" s="88">
        <f t="shared" si="1"/>
        <v>10.52</v>
      </c>
      <c r="I8" s="88">
        <f t="shared" si="1"/>
        <v>10.88</v>
      </c>
      <c r="J8" s="88">
        <f t="shared" si="1"/>
        <v>11.25</v>
      </c>
      <c r="K8" s="88">
        <f t="shared" si="1"/>
        <v>11.62</v>
      </c>
      <c r="L8" s="88">
        <f t="shared" si="1"/>
        <v>11.99</v>
      </c>
      <c r="M8" s="88">
        <f t="shared" si="1"/>
        <v>12.37</v>
      </c>
      <c r="N8" s="88">
        <f t="shared" si="1"/>
        <v>12.74</v>
      </c>
      <c r="O8" s="88">
        <f t="shared" si="1"/>
        <v>13.12</v>
      </c>
      <c r="P8" s="88">
        <f t="shared" si="1"/>
        <v>13.5</v>
      </c>
      <c r="Q8" s="88">
        <f t="shared" si="1"/>
        <v>13.89</v>
      </c>
      <c r="R8" s="88">
        <f t="shared" si="1"/>
        <v>14.27</v>
      </c>
      <c r="S8" s="88">
        <f t="shared" si="1"/>
        <v>14.66</v>
      </c>
      <c r="T8" s="88">
        <f t="shared" si="1"/>
        <v>15.06</v>
      </c>
      <c r="U8" s="88">
        <f t="shared" si="1"/>
        <v>15.45</v>
      </c>
      <c r="V8" s="88">
        <f t="shared" si="1"/>
        <v>15.85</v>
      </c>
      <c r="W8" s="88">
        <f t="shared" si="1"/>
        <v>16.25</v>
      </c>
      <c r="X8" s="88">
        <f t="shared" si="1"/>
        <v>16.649999999999999</v>
      </c>
      <c r="Y8" s="88">
        <f t="shared" si="1"/>
        <v>17.059999999999999</v>
      </c>
      <c r="Z8" s="88">
        <f t="shared" si="1"/>
        <v>17.47</v>
      </c>
      <c r="AA8" s="88">
        <f t="shared" si="1"/>
        <v>17.88</v>
      </c>
      <c r="AB8" s="88">
        <f t="shared" si="1"/>
        <v>18.3</v>
      </c>
      <c r="AC8" s="88">
        <f t="shared" si="1"/>
        <v>18.71</v>
      </c>
      <c r="AD8" s="88">
        <f t="shared" si="1"/>
        <v>19.13</v>
      </c>
      <c r="AE8" s="88">
        <f t="shared" si="1"/>
        <v>19.559999999999999</v>
      </c>
      <c r="AF8" s="88">
        <f t="shared" si="1"/>
        <v>19.98</v>
      </c>
      <c r="AG8" s="88">
        <f t="shared" si="1"/>
        <v>20.41</v>
      </c>
      <c r="AH8" s="88">
        <f t="shared" si="1"/>
        <v>20.85</v>
      </c>
    </row>
    <row r="10" spans="1:34" x14ac:dyDescent="0.2">
      <c r="A10" t="s">
        <v>42</v>
      </c>
    </row>
    <row r="11" spans="1:34" x14ac:dyDescent="0.2">
      <c r="A11" t="s">
        <v>43</v>
      </c>
    </row>
    <row r="13" spans="1:34" x14ac:dyDescent="0.2">
      <c r="A13" s="4" t="s">
        <v>69</v>
      </c>
    </row>
    <row r="14" spans="1:34" x14ac:dyDescent="0.2">
      <c r="A14" s="105" t="s">
        <v>0</v>
      </c>
      <c r="B14" s="106"/>
      <c r="C14" s="103" t="s">
        <v>7</v>
      </c>
      <c r="D14" s="94" t="s">
        <v>63</v>
      </c>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6"/>
    </row>
    <row r="15" spans="1:34" ht="25.5" customHeight="1" x14ac:dyDescent="0.2">
      <c r="A15" s="107"/>
      <c r="B15" s="108"/>
      <c r="C15" s="104"/>
      <c r="D15" s="86">
        <v>20</v>
      </c>
      <c r="E15" s="86">
        <v>21</v>
      </c>
      <c r="F15" s="86">
        <v>22</v>
      </c>
      <c r="G15" s="86">
        <v>23</v>
      </c>
      <c r="H15" s="86">
        <v>24</v>
      </c>
      <c r="I15" s="86">
        <v>25</v>
      </c>
      <c r="J15" s="86">
        <v>26</v>
      </c>
      <c r="K15" s="86">
        <v>27</v>
      </c>
      <c r="L15" s="86">
        <v>28</v>
      </c>
      <c r="M15" s="86">
        <v>29</v>
      </c>
      <c r="N15" s="86">
        <v>30</v>
      </c>
      <c r="O15" s="86">
        <v>31</v>
      </c>
      <c r="P15" s="86">
        <v>32</v>
      </c>
      <c r="Q15" s="86">
        <v>33</v>
      </c>
      <c r="R15" s="86">
        <v>34</v>
      </c>
      <c r="S15" s="86">
        <v>35</v>
      </c>
      <c r="T15" s="86">
        <v>36</v>
      </c>
      <c r="U15" s="86">
        <v>37</v>
      </c>
      <c r="V15" s="86">
        <v>38</v>
      </c>
      <c r="W15" s="86">
        <v>39</v>
      </c>
      <c r="X15" s="86">
        <v>40</v>
      </c>
      <c r="Y15" s="86">
        <v>41</v>
      </c>
      <c r="Z15" s="86">
        <v>42</v>
      </c>
      <c r="AA15" s="86">
        <v>43</v>
      </c>
      <c r="AB15" s="86">
        <v>44</v>
      </c>
      <c r="AC15" s="86">
        <v>45</v>
      </c>
      <c r="AD15" s="86">
        <v>46</v>
      </c>
      <c r="AE15" s="86">
        <v>47</v>
      </c>
      <c r="AF15" s="86">
        <v>48</v>
      </c>
      <c r="AG15" s="86">
        <v>49</v>
      </c>
      <c r="AH15" s="86">
        <v>50</v>
      </c>
    </row>
    <row r="16" spans="1:34" x14ac:dyDescent="0.2">
      <c r="A16" s="97" t="s">
        <v>1</v>
      </c>
      <c r="B16" s="98"/>
      <c r="C16" s="2">
        <v>252</v>
      </c>
      <c r="D16" s="2">
        <f>ROUND(D15/($C$16-D15)*100,2)</f>
        <v>8.6199999999999992</v>
      </c>
      <c r="E16" s="2">
        <f t="shared" ref="E16:AH16" si="2">ROUND(E15/($C$16-E15)*100,2)</f>
        <v>9.09</v>
      </c>
      <c r="F16" s="2">
        <f t="shared" si="2"/>
        <v>9.57</v>
      </c>
      <c r="G16" s="2">
        <f t="shared" si="2"/>
        <v>10.039999999999999</v>
      </c>
      <c r="H16" s="2">
        <f t="shared" si="2"/>
        <v>10.53</v>
      </c>
      <c r="I16" s="2">
        <f t="shared" si="2"/>
        <v>11.01</v>
      </c>
      <c r="J16" s="2">
        <f t="shared" si="2"/>
        <v>11.5</v>
      </c>
      <c r="K16" s="2">
        <f t="shared" si="2"/>
        <v>12</v>
      </c>
      <c r="L16" s="2">
        <f t="shared" si="2"/>
        <v>12.5</v>
      </c>
      <c r="M16" s="2">
        <f t="shared" si="2"/>
        <v>13</v>
      </c>
      <c r="N16" s="2">
        <f t="shared" si="2"/>
        <v>13.51</v>
      </c>
      <c r="O16" s="2">
        <f t="shared" si="2"/>
        <v>14.03</v>
      </c>
      <c r="P16" s="2">
        <f t="shared" si="2"/>
        <v>14.55</v>
      </c>
      <c r="Q16" s="2">
        <f t="shared" si="2"/>
        <v>15.07</v>
      </c>
      <c r="R16" s="2">
        <f t="shared" si="2"/>
        <v>15.6</v>
      </c>
      <c r="S16" s="2">
        <f t="shared" si="2"/>
        <v>16.13</v>
      </c>
      <c r="T16" s="2">
        <f t="shared" si="2"/>
        <v>16.670000000000002</v>
      </c>
      <c r="U16" s="2">
        <f t="shared" si="2"/>
        <v>17.21</v>
      </c>
      <c r="V16" s="2">
        <f t="shared" si="2"/>
        <v>17.760000000000002</v>
      </c>
      <c r="W16" s="2">
        <f t="shared" si="2"/>
        <v>18.309999999999999</v>
      </c>
      <c r="X16" s="2">
        <f t="shared" si="2"/>
        <v>18.87</v>
      </c>
      <c r="Y16" s="2">
        <f t="shared" si="2"/>
        <v>19.43</v>
      </c>
      <c r="Z16" s="2">
        <f t="shared" si="2"/>
        <v>20</v>
      </c>
      <c r="AA16" s="2">
        <f t="shared" si="2"/>
        <v>20.57</v>
      </c>
      <c r="AB16" s="2">
        <f t="shared" si="2"/>
        <v>21.15</v>
      </c>
      <c r="AC16" s="2">
        <f t="shared" si="2"/>
        <v>21.74</v>
      </c>
      <c r="AD16" s="2">
        <f t="shared" si="2"/>
        <v>22.33</v>
      </c>
      <c r="AE16" s="2">
        <f t="shared" si="2"/>
        <v>22.93</v>
      </c>
      <c r="AF16" s="2">
        <f t="shared" si="2"/>
        <v>23.53</v>
      </c>
      <c r="AG16" s="2">
        <f t="shared" si="2"/>
        <v>24.14</v>
      </c>
      <c r="AH16" s="2">
        <f t="shared" si="2"/>
        <v>24.75</v>
      </c>
    </row>
    <row r="17" spans="1:34" x14ac:dyDescent="0.2">
      <c r="A17" s="97" t="s">
        <v>2</v>
      </c>
      <c r="B17" s="98"/>
      <c r="C17" s="2">
        <v>302.60000000000002</v>
      </c>
      <c r="D17" s="2">
        <f>ROUND(D15/($C$17-D15)*100,2)</f>
        <v>7.08</v>
      </c>
      <c r="E17" s="2">
        <f t="shared" ref="E17:AH17" si="3">ROUND(E15/($C$17-E15)*100,2)</f>
        <v>7.46</v>
      </c>
      <c r="F17" s="2">
        <f t="shared" si="3"/>
        <v>7.84</v>
      </c>
      <c r="G17" s="2">
        <f t="shared" si="3"/>
        <v>8.23</v>
      </c>
      <c r="H17" s="2">
        <f t="shared" si="3"/>
        <v>8.61</v>
      </c>
      <c r="I17" s="2">
        <f t="shared" si="3"/>
        <v>9.01</v>
      </c>
      <c r="J17" s="2">
        <f t="shared" si="3"/>
        <v>9.4</v>
      </c>
      <c r="K17" s="2">
        <f t="shared" si="3"/>
        <v>9.8000000000000007</v>
      </c>
      <c r="L17" s="2">
        <f t="shared" si="3"/>
        <v>10.199999999999999</v>
      </c>
      <c r="M17" s="2">
        <f t="shared" si="3"/>
        <v>10.6</v>
      </c>
      <c r="N17" s="2">
        <f t="shared" si="3"/>
        <v>11.01</v>
      </c>
      <c r="O17" s="2">
        <f t="shared" si="3"/>
        <v>11.41</v>
      </c>
      <c r="P17" s="2">
        <f t="shared" si="3"/>
        <v>11.83</v>
      </c>
      <c r="Q17" s="2">
        <f t="shared" si="3"/>
        <v>12.24</v>
      </c>
      <c r="R17" s="2">
        <f t="shared" si="3"/>
        <v>12.66</v>
      </c>
      <c r="S17" s="2">
        <f t="shared" si="3"/>
        <v>13.08</v>
      </c>
      <c r="T17" s="2">
        <f t="shared" si="3"/>
        <v>13.5</v>
      </c>
      <c r="U17" s="2">
        <f t="shared" si="3"/>
        <v>13.93</v>
      </c>
      <c r="V17" s="2">
        <f t="shared" si="3"/>
        <v>14.36</v>
      </c>
      <c r="W17" s="2">
        <f t="shared" si="3"/>
        <v>14.8</v>
      </c>
      <c r="X17" s="2">
        <f t="shared" si="3"/>
        <v>15.23</v>
      </c>
      <c r="Y17" s="2">
        <f t="shared" si="3"/>
        <v>15.67</v>
      </c>
      <c r="Z17" s="2">
        <f t="shared" si="3"/>
        <v>16.12</v>
      </c>
      <c r="AA17" s="2">
        <f t="shared" si="3"/>
        <v>16.559999999999999</v>
      </c>
      <c r="AB17" s="2">
        <f t="shared" si="3"/>
        <v>17.010000000000002</v>
      </c>
      <c r="AC17" s="2">
        <f t="shared" si="3"/>
        <v>17.47</v>
      </c>
      <c r="AD17" s="2">
        <f t="shared" si="3"/>
        <v>17.93</v>
      </c>
      <c r="AE17" s="2">
        <f t="shared" si="3"/>
        <v>18.39</v>
      </c>
      <c r="AF17" s="2">
        <f t="shared" si="3"/>
        <v>18.850000000000001</v>
      </c>
      <c r="AG17" s="2">
        <f t="shared" si="3"/>
        <v>19.32</v>
      </c>
      <c r="AH17" s="2">
        <f t="shared" si="3"/>
        <v>19.79</v>
      </c>
    </row>
    <row r="19" spans="1:34" x14ac:dyDescent="0.2">
      <c r="A19" t="s">
        <v>42</v>
      </c>
    </row>
    <row r="20" spans="1:34" x14ac:dyDescent="0.2">
      <c r="A20" t="s">
        <v>80</v>
      </c>
    </row>
    <row r="22" spans="1:34" x14ac:dyDescent="0.2">
      <c r="A22" s="4" t="s">
        <v>70</v>
      </c>
    </row>
    <row r="23" spans="1:34" x14ac:dyDescent="0.2">
      <c r="A23" s="105" t="s">
        <v>0</v>
      </c>
      <c r="B23" s="106"/>
      <c r="C23" s="103" t="s">
        <v>7</v>
      </c>
      <c r="D23" s="94" t="s">
        <v>71</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6"/>
    </row>
    <row r="24" spans="1:34" ht="25.5" customHeight="1" x14ac:dyDescent="0.2">
      <c r="A24" s="107"/>
      <c r="B24" s="108"/>
      <c r="C24" s="104"/>
      <c r="D24" s="86">
        <v>28</v>
      </c>
      <c r="E24" s="86">
        <v>29</v>
      </c>
      <c r="F24" s="86">
        <v>30</v>
      </c>
      <c r="G24" s="86">
        <v>31</v>
      </c>
      <c r="H24" s="86">
        <v>32</v>
      </c>
      <c r="I24" s="86">
        <v>33</v>
      </c>
      <c r="J24" s="86">
        <v>34</v>
      </c>
      <c r="K24" s="86">
        <v>35</v>
      </c>
      <c r="L24" s="86">
        <v>36</v>
      </c>
      <c r="M24" s="86">
        <v>37</v>
      </c>
      <c r="N24" s="86">
        <v>38</v>
      </c>
      <c r="O24" s="86">
        <v>39</v>
      </c>
      <c r="P24" s="86">
        <v>40</v>
      </c>
      <c r="Q24" s="86">
        <v>41</v>
      </c>
      <c r="R24" s="86">
        <v>42</v>
      </c>
      <c r="S24" s="86">
        <v>43</v>
      </c>
      <c r="T24" s="86">
        <v>44</v>
      </c>
      <c r="U24" s="86">
        <v>45</v>
      </c>
      <c r="V24" s="86">
        <v>46</v>
      </c>
      <c r="W24" s="86">
        <v>47</v>
      </c>
      <c r="X24" s="86">
        <v>48</v>
      </c>
      <c r="Y24" s="86">
        <v>49</v>
      </c>
      <c r="Z24" s="86">
        <v>50</v>
      </c>
      <c r="AA24" s="86">
        <v>51</v>
      </c>
      <c r="AB24" s="86">
        <v>52</v>
      </c>
      <c r="AC24" s="86">
        <v>53</v>
      </c>
      <c r="AD24" s="86">
        <v>54</v>
      </c>
      <c r="AE24" s="86">
        <v>55</v>
      </c>
      <c r="AF24" s="86">
        <v>56</v>
      </c>
      <c r="AG24" s="86">
        <v>57</v>
      </c>
      <c r="AH24" s="86">
        <v>58</v>
      </c>
    </row>
    <row r="25" spans="1:34" x14ac:dyDescent="0.2">
      <c r="A25" s="97" t="s">
        <v>1</v>
      </c>
      <c r="B25" s="98"/>
      <c r="C25" s="2">
        <v>252</v>
      </c>
      <c r="D25" s="2">
        <f>ROUND(D24*5/7/($C$25-D24*5/7)*100,2)</f>
        <v>8.6199999999999992</v>
      </c>
      <c r="E25" s="2">
        <f t="shared" ref="E25:AH25" si="4">ROUND(E24*5/7/($C$25-E24*5/7)*100,2)</f>
        <v>8.9600000000000009</v>
      </c>
      <c r="F25" s="2">
        <f t="shared" si="4"/>
        <v>9.2899999999999991</v>
      </c>
      <c r="G25" s="2">
        <f t="shared" si="4"/>
        <v>9.6300000000000008</v>
      </c>
      <c r="H25" s="2">
        <f t="shared" si="4"/>
        <v>9.98</v>
      </c>
      <c r="I25" s="2">
        <f t="shared" si="4"/>
        <v>10.32</v>
      </c>
      <c r="J25" s="2">
        <f t="shared" si="4"/>
        <v>10.66</v>
      </c>
      <c r="K25" s="2">
        <f t="shared" si="4"/>
        <v>11.01</v>
      </c>
      <c r="L25" s="2">
        <f t="shared" si="4"/>
        <v>11.36</v>
      </c>
      <c r="M25" s="2">
        <f t="shared" si="4"/>
        <v>11.72</v>
      </c>
      <c r="N25" s="2">
        <f t="shared" si="4"/>
        <v>12.07</v>
      </c>
      <c r="O25" s="2">
        <f t="shared" si="4"/>
        <v>12.43</v>
      </c>
      <c r="P25" s="2">
        <f t="shared" si="4"/>
        <v>12.79</v>
      </c>
      <c r="Q25" s="2">
        <f t="shared" si="4"/>
        <v>13.15</v>
      </c>
      <c r="R25" s="2">
        <f t="shared" si="4"/>
        <v>13.51</v>
      </c>
      <c r="S25" s="2">
        <f t="shared" si="4"/>
        <v>13.88</v>
      </c>
      <c r="T25" s="2">
        <f t="shared" si="4"/>
        <v>14.25</v>
      </c>
      <c r="U25" s="2">
        <f t="shared" si="4"/>
        <v>14.62</v>
      </c>
      <c r="V25" s="2">
        <f t="shared" si="4"/>
        <v>14.99</v>
      </c>
      <c r="W25" s="2">
        <f t="shared" si="4"/>
        <v>15.37</v>
      </c>
      <c r="X25" s="2">
        <f t="shared" si="4"/>
        <v>15.75</v>
      </c>
      <c r="Y25" s="2">
        <f t="shared" si="4"/>
        <v>16.13</v>
      </c>
      <c r="Z25" s="2">
        <f t="shared" si="4"/>
        <v>16.510000000000002</v>
      </c>
      <c r="AA25" s="2">
        <f t="shared" si="4"/>
        <v>16.899999999999999</v>
      </c>
      <c r="AB25" s="2">
        <f t="shared" si="4"/>
        <v>17.29</v>
      </c>
      <c r="AC25" s="2">
        <f t="shared" si="4"/>
        <v>17.68</v>
      </c>
      <c r="AD25" s="2">
        <f t="shared" si="4"/>
        <v>18.07</v>
      </c>
      <c r="AE25" s="2">
        <f t="shared" si="4"/>
        <v>18.47</v>
      </c>
      <c r="AF25" s="2">
        <f t="shared" si="4"/>
        <v>18.87</v>
      </c>
      <c r="AG25" s="2">
        <f t="shared" si="4"/>
        <v>19.27</v>
      </c>
      <c r="AH25" s="2">
        <f t="shared" si="4"/>
        <v>19.670000000000002</v>
      </c>
    </row>
    <row r="26" spans="1:34" x14ac:dyDescent="0.2">
      <c r="A26" s="97" t="s">
        <v>2</v>
      </c>
      <c r="B26" s="98"/>
      <c r="C26" s="2">
        <v>302.60000000000002</v>
      </c>
      <c r="D26" s="2">
        <f>ROUND(D24*6/7/($C$26-D24*6/7)*100,2)</f>
        <v>8.61</v>
      </c>
      <c r="E26" s="2">
        <f t="shared" ref="E26:AH26" si="5">ROUND(E24*6/7/($C$26-E24*6/7)*100,2)</f>
        <v>8.9499999999999993</v>
      </c>
      <c r="F26" s="2">
        <f t="shared" si="5"/>
        <v>9.2899999999999991</v>
      </c>
      <c r="G26" s="2">
        <f t="shared" si="5"/>
        <v>9.6300000000000008</v>
      </c>
      <c r="H26" s="2">
        <f t="shared" si="5"/>
        <v>9.9700000000000006</v>
      </c>
      <c r="I26" s="2">
        <f t="shared" si="5"/>
        <v>10.31</v>
      </c>
      <c r="J26" s="2">
        <f t="shared" si="5"/>
        <v>10.66</v>
      </c>
      <c r="K26" s="2">
        <f t="shared" si="5"/>
        <v>11.01</v>
      </c>
      <c r="L26" s="2">
        <f t="shared" si="5"/>
        <v>11.36</v>
      </c>
      <c r="M26" s="2">
        <f t="shared" si="5"/>
        <v>11.71</v>
      </c>
      <c r="N26" s="2">
        <f t="shared" si="5"/>
        <v>12.06</v>
      </c>
      <c r="O26" s="2">
        <f t="shared" si="5"/>
        <v>12.42</v>
      </c>
      <c r="P26" s="2">
        <f t="shared" si="5"/>
        <v>12.78</v>
      </c>
      <c r="Q26" s="2">
        <f t="shared" si="5"/>
        <v>13.14</v>
      </c>
      <c r="R26" s="2">
        <f t="shared" si="5"/>
        <v>13.5</v>
      </c>
      <c r="S26" s="2">
        <f t="shared" si="5"/>
        <v>13.87</v>
      </c>
      <c r="T26" s="2">
        <f t="shared" si="5"/>
        <v>14.24</v>
      </c>
      <c r="U26" s="2">
        <f t="shared" si="5"/>
        <v>14.61</v>
      </c>
      <c r="V26" s="2">
        <f t="shared" si="5"/>
        <v>14.98</v>
      </c>
      <c r="W26" s="2">
        <f t="shared" si="5"/>
        <v>15.36</v>
      </c>
      <c r="X26" s="2">
        <f t="shared" si="5"/>
        <v>15.74</v>
      </c>
      <c r="Y26" s="2">
        <f t="shared" si="5"/>
        <v>16.12</v>
      </c>
      <c r="Z26" s="2">
        <f t="shared" si="5"/>
        <v>16.5</v>
      </c>
      <c r="AA26" s="2">
        <f t="shared" si="5"/>
        <v>16.89</v>
      </c>
      <c r="AB26" s="2">
        <f t="shared" si="5"/>
        <v>17.27</v>
      </c>
      <c r="AC26" s="2">
        <f t="shared" si="5"/>
        <v>17.66</v>
      </c>
      <c r="AD26" s="2">
        <f t="shared" si="5"/>
        <v>18.059999999999999</v>
      </c>
      <c r="AE26" s="2">
        <f t="shared" si="5"/>
        <v>18.45</v>
      </c>
      <c r="AF26" s="2">
        <f t="shared" si="5"/>
        <v>18.850000000000001</v>
      </c>
      <c r="AG26" s="2">
        <f t="shared" si="5"/>
        <v>19.25</v>
      </c>
      <c r="AH26" s="2">
        <f t="shared" si="5"/>
        <v>19.66</v>
      </c>
    </row>
    <row r="28" spans="1:34" x14ac:dyDescent="0.2">
      <c r="A28" t="s">
        <v>42</v>
      </c>
    </row>
    <row r="29" spans="1:34" x14ac:dyDescent="0.2">
      <c r="A29" t="s">
        <v>74</v>
      </c>
    </row>
    <row r="30" spans="1:34" x14ac:dyDescent="0.2">
      <c r="A30" t="s">
        <v>75</v>
      </c>
    </row>
  </sheetData>
  <mergeCells count="14">
    <mergeCell ref="A26:B26"/>
    <mergeCell ref="A16:B16"/>
    <mergeCell ref="A17:B17"/>
    <mergeCell ref="A23:B24"/>
    <mergeCell ref="C23:C24"/>
    <mergeCell ref="D23:AH23"/>
    <mergeCell ref="A25:B25"/>
    <mergeCell ref="A5:A6"/>
    <mergeCell ref="B5:B6"/>
    <mergeCell ref="C5:C6"/>
    <mergeCell ref="D5:AH5"/>
    <mergeCell ref="A14:B15"/>
    <mergeCell ref="C14:C15"/>
    <mergeCell ref="D14:AH14"/>
  </mergeCells>
  <pageMargins left="0.7" right="0.7" top="0.75" bottom="0.75" header="0.3" footer="0.3"/>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2"/>
  <sheetViews>
    <sheetView workbookViewId="0">
      <selection activeCell="H25" sqref="H25"/>
    </sheetView>
  </sheetViews>
  <sheetFormatPr defaultRowHeight="12" x14ac:dyDescent="0.2"/>
  <cols>
    <col min="1" max="1" width="25.5" customWidth="1"/>
    <col min="2" max="2" width="14.5" customWidth="1"/>
    <col min="3" max="3" width="7.5" customWidth="1"/>
    <col min="4" max="17" width="7.6640625" customWidth="1"/>
  </cols>
  <sheetData>
    <row r="1" spans="1:17" x14ac:dyDescent="0.2">
      <c r="A1" s="4" t="s">
        <v>45</v>
      </c>
    </row>
    <row r="2" spans="1:17" x14ac:dyDescent="0.2">
      <c r="A2" s="4" t="s">
        <v>49</v>
      </c>
    </row>
    <row r="4" spans="1:17" ht="34.9" customHeight="1" x14ac:dyDescent="0.2">
      <c r="A4" s="101" t="s">
        <v>0</v>
      </c>
      <c r="B4" s="103" t="s">
        <v>46</v>
      </c>
      <c r="C4" s="111" t="s">
        <v>48</v>
      </c>
      <c r="D4" s="112"/>
      <c r="E4" s="112"/>
      <c r="F4" s="112"/>
      <c r="G4" s="112"/>
      <c r="H4" s="112"/>
      <c r="I4" s="112"/>
      <c r="J4" s="112"/>
      <c r="K4" s="112"/>
      <c r="L4" s="112"/>
      <c r="M4" s="112"/>
      <c r="N4" s="112"/>
      <c r="O4" s="112"/>
      <c r="P4" s="112"/>
      <c r="Q4" s="113"/>
    </row>
    <row r="5" spans="1:17" ht="12" customHeight="1" x14ac:dyDescent="0.2">
      <c r="A5" s="109"/>
      <c r="B5" s="110"/>
      <c r="C5" s="54">
        <v>0.5</v>
      </c>
      <c r="D5" s="54">
        <v>1</v>
      </c>
      <c r="E5" s="54">
        <v>1.5</v>
      </c>
      <c r="F5" s="54">
        <v>2</v>
      </c>
      <c r="G5" s="54">
        <v>2.5</v>
      </c>
      <c r="H5" s="54">
        <v>3</v>
      </c>
      <c r="I5" s="54">
        <v>3.5</v>
      </c>
      <c r="J5" s="54">
        <v>4</v>
      </c>
      <c r="K5" s="54">
        <v>4.5</v>
      </c>
      <c r="L5" s="54">
        <v>5</v>
      </c>
      <c r="M5" s="54">
        <v>6</v>
      </c>
      <c r="N5" s="54">
        <v>7</v>
      </c>
      <c r="O5" s="54">
        <v>8</v>
      </c>
      <c r="P5" s="54">
        <v>9</v>
      </c>
      <c r="Q5" s="54">
        <v>10</v>
      </c>
    </row>
    <row r="6" spans="1:17" ht="25.9" customHeight="1" x14ac:dyDescent="0.2">
      <c r="A6" s="102"/>
      <c r="B6" s="104"/>
      <c r="C6" s="54">
        <v>4</v>
      </c>
      <c r="D6" s="55">
        <v>8</v>
      </c>
      <c r="E6" s="54">
        <v>12</v>
      </c>
      <c r="F6" s="54">
        <v>16</v>
      </c>
      <c r="G6" s="54">
        <v>20</v>
      </c>
      <c r="H6" s="54">
        <v>24</v>
      </c>
      <c r="I6" s="54">
        <v>28</v>
      </c>
      <c r="J6" s="54">
        <v>32</v>
      </c>
      <c r="K6" s="54">
        <v>36</v>
      </c>
      <c r="L6" s="54">
        <v>40</v>
      </c>
      <c r="M6" s="54">
        <v>48</v>
      </c>
      <c r="N6" s="54">
        <v>56</v>
      </c>
      <c r="O6" s="54">
        <v>64</v>
      </c>
      <c r="P6" s="54">
        <v>72</v>
      </c>
      <c r="Q6" s="54">
        <v>80</v>
      </c>
    </row>
    <row r="7" spans="1:17" x14ac:dyDescent="0.2">
      <c r="A7" s="2" t="s">
        <v>1</v>
      </c>
      <c r="B7" s="2">
        <v>167.34</v>
      </c>
      <c r="C7" s="2">
        <f t="shared" ref="C7:Q7" si="0">ROUND(C6/($B$7-C6)*100,2)</f>
        <v>2.4500000000000002</v>
      </c>
      <c r="D7" s="2">
        <f t="shared" si="0"/>
        <v>5.0199999999999996</v>
      </c>
      <c r="E7" s="2">
        <f t="shared" si="0"/>
        <v>7.72</v>
      </c>
      <c r="F7" s="2">
        <f t="shared" si="0"/>
        <v>10.57</v>
      </c>
      <c r="G7" s="2">
        <f t="shared" si="0"/>
        <v>13.57</v>
      </c>
      <c r="H7" s="2">
        <f t="shared" si="0"/>
        <v>16.739999999999998</v>
      </c>
      <c r="I7" s="2">
        <f t="shared" si="0"/>
        <v>20.09</v>
      </c>
      <c r="J7" s="2">
        <f t="shared" si="0"/>
        <v>23.64</v>
      </c>
      <c r="K7" s="2">
        <f t="shared" si="0"/>
        <v>27.41</v>
      </c>
      <c r="L7" s="2">
        <f t="shared" si="0"/>
        <v>31.41</v>
      </c>
      <c r="M7" s="2">
        <f t="shared" si="0"/>
        <v>40.22</v>
      </c>
      <c r="N7" s="2">
        <f t="shared" si="0"/>
        <v>50.3</v>
      </c>
      <c r="O7" s="2">
        <f t="shared" si="0"/>
        <v>61.93</v>
      </c>
      <c r="P7" s="2">
        <f t="shared" si="0"/>
        <v>75.52</v>
      </c>
      <c r="Q7" s="2">
        <f t="shared" si="0"/>
        <v>91.6</v>
      </c>
    </row>
    <row r="8" spans="1:17" x14ac:dyDescent="0.2">
      <c r="A8" s="2" t="s">
        <v>2</v>
      </c>
      <c r="B8" s="2">
        <v>167.26</v>
      </c>
      <c r="C8" s="2">
        <f t="shared" ref="C8:Q8" si="1">ROUND(C6/($B$8-C6)*100,2)</f>
        <v>2.4500000000000002</v>
      </c>
      <c r="D8" s="2">
        <f t="shared" si="1"/>
        <v>5.0199999999999996</v>
      </c>
      <c r="E8" s="2">
        <f t="shared" si="1"/>
        <v>7.73</v>
      </c>
      <c r="F8" s="2">
        <f t="shared" si="1"/>
        <v>10.58</v>
      </c>
      <c r="G8" s="2">
        <f t="shared" si="1"/>
        <v>13.58</v>
      </c>
      <c r="H8" s="2">
        <f t="shared" si="1"/>
        <v>16.75</v>
      </c>
      <c r="I8" s="2">
        <f t="shared" si="1"/>
        <v>20.11</v>
      </c>
      <c r="J8" s="2">
        <f t="shared" si="1"/>
        <v>23.66</v>
      </c>
      <c r="K8" s="2">
        <f t="shared" si="1"/>
        <v>27.43</v>
      </c>
      <c r="L8" s="2">
        <f t="shared" si="1"/>
        <v>31.43</v>
      </c>
      <c r="M8" s="2">
        <f t="shared" si="1"/>
        <v>40.25</v>
      </c>
      <c r="N8" s="2">
        <f t="shared" si="1"/>
        <v>50.33</v>
      </c>
      <c r="O8" s="2">
        <f t="shared" si="1"/>
        <v>61.98</v>
      </c>
      <c r="P8" s="2">
        <f t="shared" si="1"/>
        <v>75.58</v>
      </c>
      <c r="Q8" s="2">
        <f t="shared" si="1"/>
        <v>91.68</v>
      </c>
    </row>
    <row r="9" spans="1:17" s="84" customFormat="1" x14ac:dyDescent="0.2">
      <c r="A9" s="58" t="s">
        <v>47</v>
      </c>
      <c r="B9" s="58">
        <v>167.3</v>
      </c>
      <c r="C9" s="58">
        <f t="shared" ref="C9:Q9" si="2">ROUND(C6/($B$9-C6)*100,2)</f>
        <v>2.4500000000000002</v>
      </c>
      <c r="D9" s="58">
        <f t="shared" si="2"/>
        <v>5.0199999999999996</v>
      </c>
      <c r="E9" s="58">
        <f t="shared" si="2"/>
        <v>7.73</v>
      </c>
      <c r="F9" s="58">
        <f t="shared" si="2"/>
        <v>10.58</v>
      </c>
      <c r="G9" s="58">
        <f t="shared" si="2"/>
        <v>13.58</v>
      </c>
      <c r="H9" s="58">
        <f t="shared" si="2"/>
        <v>16.75</v>
      </c>
      <c r="I9" s="58">
        <f t="shared" si="2"/>
        <v>20.100000000000001</v>
      </c>
      <c r="J9" s="58">
        <f t="shared" si="2"/>
        <v>23.65</v>
      </c>
      <c r="K9" s="58">
        <f t="shared" si="2"/>
        <v>27.42</v>
      </c>
      <c r="L9" s="58">
        <f t="shared" si="2"/>
        <v>31.42</v>
      </c>
      <c r="M9" s="58">
        <f t="shared" si="2"/>
        <v>40.229999999999997</v>
      </c>
      <c r="N9" s="58">
        <f t="shared" si="2"/>
        <v>50.31</v>
      </c>
      <c r="O9" s="58">
        <f t="shared" si="2"/>
        <v>61.96</v>
      </c>
      <c r="P9" s="58">
        <f t="shared" si="2"/>
        <v>75.55</v>
      </c>
      <c r="Q9" s="58">
        <f t="shared" si="2"/>
        <v>91.64</v>
      </c>
    </row>
    <row r="11" spans="1:17" x14ac:dyDescent="0.2">
      <c r="A11" t="s">
        <v>50</v>
      </c>
    </row>
    <row r="12" spans="1:17" x14ac:dyDescent="0.2">
      <c r="A12" t="s">
        <v>51</v>
      </c>
    </row>
  </sheetData>
  <mergeCells count="3">
    <mergeCell ref="A4:A6"/>
    <mergeCell ref="B4:B6"/>
    <mergeCell ref="C4:Q4"/>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0"/>
  <sheetViews>
    <sheetView tabSelected="1" topLeftCell="F34" zoomScale="80" zoomScaleNormal="60" zoomScaleSheetLayoutView="75" workbookViewId="0">
      <selection activeCell="T49" sqref="T49"/>
    </sheetView>
  </sheetViews>
  <sheetFormatPr defaultRowHeight="12.75" x14ac:dyDescent="0.2"/>
  <cols>
    <col min="1" max="1" width="12.1640625" style="60" customWidth="1"/>
    <col min="2" max="2" width="30" style="60" customWidth="1"/>
    <col min="3" max="3" width="24.5" style="60" customWidth="1"/>
    <col min="4" max="4" width="17.1640625" style="60" customWidth="1"/>
    <col min="5" max="5" width="15.33203125" style="60" customWidth="1"/>
    <col min="6" max="6" width="13.5" style="60" customWidth="1"/>
    <col min="7" max="8" width="12.83203125" style="60" customWidth="1"/>
    <col min="9" max="9" width="15" style="60" customWidth="1"/>
    <col min="10" max="10" width="16.83203125" style="60" customWidth="1"/>
    <col min="11" max="11" width="16.1640625" style="60" customWidth="1"/>
    <col min="12" max="12" width="15.83203125" style="60" customWidth="1"/>
    <col min="13" max="13" width="19.5" style="60" customWidth="1"/>
    <col min="14" max="14" width="18.5" style="60" customWidth="1"/>
    <col min="15" max="15" width="14.33203125" style="60" customWidth="1"/>
    <col min="16" max="16" width="15.83203125" style="60" customWidth="1"/>
    <col min="17" max="17" width="17.6640625" style="60" customWidth="1"/>
    <col min="18" max="18" width="19.6640625" style="60" customWidth="1"/>
    <col min="19" max="21" width="16.83203125" style="60" customWidth="1"/>
    <col min="22" max="252" width="9.1640625" style="60"/>
    <col min="253" max="253" width="12.1640625" style="60" customWidth="1"/>
    <col min="254" max="254" width="30" style="60" customWidth="1"/>
    <col min="255" max="255" width="24.5" style="60" customWidth="1"/>
    <col min="256" max="256" width="17.1640625" style="60" customWidth="1"/>
    <col min="257" max="257" width="15.33203125" style="60" customWidth="1"/>
    <col min="258" max="258" width="13.5" style="60" customWidth="1"/>
    <col min="259" max="260" width="12.83203125" style="60" customWidth="1"/>
    <col min="261" max="261" width="15" style="60" customWidth="1"/>
    <col min="262" max="262" width="16.83203125" style="60" customWidth="1"/>
    <col min="263" max="263" width="16.1640625" style="60" customWidth="1"/>
    <col min="264" max="264" width="15.5" style="60" customWidth="1"/>
    <col min="265" max="265" width="15.83203125" style="60" customWidth="1"/>
    <col min="266" max="266" width="19.5" style="60" customWidth="1"/>
    <col min="267" max="267" width="15.83203125" style="60" customWidth="1"/>
    <col min="268" max="268" width="14.33203125" style="60" customWidth="1"/>
    <col min="269" max="269" width="15.83203125" style="60" customWidth="1"/>
    <col min="270" max="270" width="17.6640625" style="60" customWidth="1"/>
    <col min="271" max="271" width="19.6640625" style="60" customWidth="1"/>
    <col min="272" max="272" width="14.5" style="60" customWidth="1"/>
    <col min="273" max="508" width="9.1640625" style="60"/>
    <col min="509" max="509" width="12.1640625" style="60" customWidth="1"/>
    <col min="510" max="510" width="30" style="60" customWidth="1"/>
    <col min="511" max="511" width="24.5" style="60" customWidth="1"/>
    <col min="512" max="512" width="17.1640625" style="60" customWidth="1"/>
    <col min="513" max="513" width="15.33203125" style="60" customWidth="1"/>
    <col min="514" max="514" width="13.5" style="60" customWidth="1"/>
    <col min="515" max="516" width="12.83203125" style="60" customWidth="1"/>
    <col min="517" max="517" width="15" style="60" customWidth="1"/>
    <col min="518" max="518" width="16.83203125" style="60" customWidth="1"/>
    <col min="519" max="519" width="16.1640625" style="60" customWidth="1"/>
    <col min="520" max="520" width="15.5" style="60" customWidth="1"/>
    <col min="521" max="521" width="15.83203125" style="60" customWidth="1"/>
    <col min="522" max="522" width="19.5" style="60" customWidth="1"/>
    <col min="523" max="523" width="15.83203125" style="60" customWidth="1"/>
    <col min="524" max="524" width="14.33203125" style="60" customWidth="1"/>
    <col min="525" max="525" width="15.83203125" style="60" customWidth="1"/>
    <col min="526" max="526" width="17.6640625" style="60" customWidth="1"/>
    <col min="527" max="527" width="19.6640625" style="60" customWidth="1"/>
    <col min="528" max="528" width="14.5" style="60" customWidth="1"/>
    <col min="529" max="764" width="9.1640625" style="60"/>
    <col min="765" max="765" width="12.1640625" style="60" customWidth="1"/>
    <col min="766" max="766" width="30" style="60" customWidth="1"/>
    <col min="767" max="767" width="24.5" style="60" customWidth="1"/>
    <col min="768" max="768" width="17.1640625" style="60" customWidth="1"/>
    <col min="769" max="769" width="15.33203125" style="60" customWidth="1"/>
    <col min="770" max="770" width="13.5" style="60" customWidth="1"/>
    <col min="771" max="772" width="12.83203125" style="60" customWidth="1"/>
    <col min="773" max="773" width="15" style="60" customWidth="1"/>
    <col min="774" max="774" width="16.83203125" style="60" customWidth="1"/>
    <col min="775" max="775" width="16.1640625" style="60" customWidth="1"/>
    <col min="776" max="776" width="15.5" style="60" customWidth="1"/>
    <col min="777" max="777" width="15.83203125" style="60" customWidth="1"/>
    <col min="778" max="778" width="19.5" style="60" customWidth="1"/>
    <col min="779" max="779" width="15.83203125" style="60" customWidth="1"/>
    <col min="780" max="780" width="14.33203125" style="60" customWidth="1"/>
    <col min="781" max="781" width="15.83203125" style="60" customWidth="1"/>
    <col min="782" max="782" width="17.6640625" style="60" customWidth="1"/>
    <col min="783" max="783" width="19.6640625" style="60" customWidth="1"/>
    <col min="784" max="784" width="14.5" style="60" customWidth="1"/>
    <col min="785" max="1020" width="9.1640625" style="60"/>
    <col min="1021" max="1021" width="12.1640625" style="60" customWidth="1"/>
    <col min="1022" max="1022" width="30" style="60" customWidth="1"/>
    <col min="1023" max="1023" width="24.5" style="60" customWidth="1"/>
    <col min="1024" max="1024" width="17.1640625" style="60" customWidth="1"/>
    <col min="1025" max="1025" width="15.33203125" style="60" customWidth="1"/>
    <col min="1026" max="1026" width="13.5" style="60" customWidth="1"/>
    <col min="1027" max="1028" width="12.83203125" style="60" customWidth="1"/>
    <col min="1029" max="1029" width="15" style="60" customWidth="1"/>
    <col min="1030" max="1030" width="16.83203125" style="60" customWidth="1"/>
    <col min="1031" max="1031" width="16.1640625" style="60" customWidth="1"/>
    <col min="1032" max="1032" width="15.5" style="60" customWidth="1"/>
    <col min="1033" max="1033" width="15.83203125" style="60" customWidth="1"/>
    <col min="1034" max="1034" width="19.5" style="60" customWidth="1"/>
    <col min="1035" max="1035" width="15.83203125" style="60" customWidth="1"/>
    <col min="1036" max="1036" width="14.33203125" style="60" customWidth="1"/>
    <col min="1037" max="1037" width="15.83203125" style="60" customWidth="1"/>
    <col min="1038" max="1038" width="17.6640625" style="60" customWidth="1"/>
    <col min="1039" max="1039" width="19.6640625" style="60" customWidth="1"/>
    <col min="1040" max="1040" width="14.5" style="60" customWidth="1"/>
    <col min="1041" max="1276" width="9.1640625" style="60"/>
    <col min="1277" max="1277" width="12.1640625" style="60" customWidth="1"/>
    <col min="1278" max="1278" width="30" style="60" customWidth="1"/>
    <col min="1279" max="1279" width="24.5" style="60" customWidth="1"/>
    <col min="1280" max="1280" width="17.1640625" style="60" customWidth="1"/>
    <col min="1281" max="1281" width="15.33203125" style="60" customWidth="1"/>
    <col min="1282" max="1282" width="13.5" style="60" customWidth="1"/>
    <col min="1283" max="1284" width="12.83203125" style="60" customWidth="1"/>
    <col min="1285" max="1285" width="15" style="60" customWidth="1"/>
    <col min="1286" max="1286" width="16.83203125" style="60" customWidth="1"/>
    <col min="1287" max="1287" width="16.1640625" style="60" customWidth="1"/>
    <col min="1288" max="1288" width="15.5" style="60" customWidth="1"/>
    <col min="1289" max="1289" width="15.83203125" style="60" customWidth="1"/>
    <col min="1290" max="1290" width="19.5" style="60" customWidth="1"/>
    <col min="1291" max="1291" width="15.83203125" style="60" customWidth="1"/>
    <col min="1292" max="1292" width="14.33203125" style="60" customWidth="1"/>
    <col min="1293" max="1293" width="15.83203125" style="60" customWidth="1"/>
    <col min="1294" max="1294" width="17.6640625" style="60" customWidth="1"/>
    <col min="1295" max="1295" width="19.6640625" style="60" customWidth="1"/>
    <col min="1296" max="1296" width="14.5" style="60" customWidth="1"/>
    <col min="1297" max="1532" width="9.1640625" style="60"/>
    <col min="1533" max="1533" width="12.1640625" style="60" customWidth="1"/>
    <col min="1534" max="1534" width="30" style="60" customWidth="1"/>
    <col min="1535" max="1535" width="24.5" style="60" customWidth="1"/>
    <col min="1536" max="1536" width="17.1640625" style="60" customWidth="1"/>
    <col min="1537" max="1537" width="15.33203125" style="60" customWidth="1"/>
    <col min="1538" max="1538" width="13.5" style="60" customWidth="1"/>
    <col min="1539" max="1540" width="12.83203125" style="60" customWidth="1"/>
    <col min="1541" max="1541" width="15" style="60" customWidth="1"/>
    <col min="1542" max="1542" width="16.83203125" style="60" customWidth="1"/>
    <col min="1543" max="1543" width="16.1640625" style="60" customWidth="1"/>
    <col min="1544" max="1544" width="15.5" style="60" customWidth="1"/>
    <col min="1545" max="1545" width="15.83203125" style="60" customWidth="1"/>
    <col min="1546" max="1546" width="19.5" style="60" customWidth="1"/>
    <col min="1547" max="1547" width="15.83203125" style="60" customWidth="1"/>
    <col min="1548" max="1548" width="14.33203125" style="60" customWidth="1"/>
    <col min="1549" max="1549" width="15.83203125" style="60" customWidth="1"/>
    <col min="1550" max="1550" width="17.6640625" style="60" customWidth="1"/>
    <col min="1551" max="1551" width="19.6640625" style="60" customWidth="1"/>
    <col min="1552" max="1552" width="14.5" style="60" customWidth="1"/>
    <col min="1553" max="1788" width="9.1640625" style="60"/>
    <col min="1789" max="1789" width="12.1640625" style="60" customWidth="1"/>
    <col min="1790" max="1790" width="30" style="60" customWidth="1"/>
    <col min="1791" max="1791" width="24.5" style="60" customWidth="1"/>
    <col min="1792" max="1792" width="17.1640625" style="60" customWidth="1"/>
    <col min="1793" max="1793" width="15.33203125" style="60" customWidth="1"/>
    <col min="1794" max="1794" width="13.5" style="60" customWidth="1"/>
    <col min="1795" max="1796" width="12.83203125" style="60" customWidth="1"/>
    <col min="1797" max="1797" width="15" style="60" customWidth="1"/>
    <col min="1798" max="1798" width="16.83203125" style="60" customWidth="1"/>
    <col min="1799" max="1799" width="16.1640625" style="60" customWidth="1"/>
    <col min="1800" max="1800" width="15.5" style="60" customWidth="1"/>
    <col min="1801" max="1801" width="15.83203125" style="60" customWidth="1"/>
    <col min="1802" max="1802" width="19.5" style="60" customWidth="1"/>
    <col min="1803" max="1803" width="15.83203125" style="60" customWidth="1"/>
    <col min="1804" max="1804" width="14.33203125" style="60" customWidth="1"/>
    <col min="1805" max="1805" width="15.83203125" style="60" customWidth="1"/>
    <col min="1806" max="1806" width="17.6640625" style="60" customWidth="1"/>
    <col min="1807" max="1807" width="19.6640625" style="60" customWidth="1"/>
    <col min="1808" max="1808" width="14.5" style="60" customWidth="1"/>
    <col min="1809" max="2044" width="9.1640625" style="60"/>
    <col min="2045" max="2045" width="12.1640625" style="60" customWidth="1"/>
    <col min="2046" max="2046" width="30" style="60" customWidth="1"/>
    <col min="2047" max="2047" width="24.5" style="60" customWidth="1"/>
    <col min="2048" max="2048" width="17.1640625" style="60" customWidth="1"/>
    <col min="2049" max="2049" width="15.33203125" style="60" customWidth="1"/>
    <col min="2050" max="2050" width="13.5" style="60" customWidth="1"/>
    <col min="2051" max="2052" width="12.83203125" style="60" customWidth="1"/>
    <col min="2053" max="2053" width="15" style="60" customWidth="1"/>
    <col min="2054" max="2054" width="16.83203125" style="60" customWidth="1"/>
    <col min="2055" max="2055" width="16.1640625" style="60" customWidth="1"/>
    <col min="2056" max="2056" width="15.5" style="60" customWidth="1"/>
    <col min="2057" max="2057" width="15.83203125" style="60" customWidth="1"/>
    <col min="2058" max="2058" width="19.5" style="60" customWidth="1"/>
    <col min="2059" max="2059" width="15.83203125" style="60" customWidth="1"/>
    <col min="2060" max="2060" width="14.33203125" style="60" customWidth="1"/>
    <col min="2061" max="2061" width="15.83203125" style="60" customWidth="1"/>
    <col min="2062" max="2062" width="17.6640625" style="60" customWidth="1"/>
    <col min="2063" max="2063" width="19.6640625" style="60" customWidth="1"/>
    <col min="2064" max="2064" width="14.5" style="60" customWidth="1"/>
    <col min="2065" max="2300" width="9.1640625" style="60"/>
    <col min="2301" max="2301" width="12.1640625" style="60" customWidth="1"/>
    <col min="2302" max="2302" width="30" style="60" customWidth="1"/>
    <col min="2303" max="2303" width="24.5" style="60" customWidth="1"/>
    <col min="2304" max="2304" width="17.1640625" style="60" customWidth="1"/>
    <col min="2305" max="2305" width="15.33203125" style="60" customWidth="1"/>
    <col min="2306" max="2306" width="13.5" style="60" customWidth="1"/>
    <col min="2307" max="2308" width="12.83203125" style="60" customWidth="1"/>
    <col min="2309" max="2309" width="15" style="60" customWidth="1"/>
    <col min="2310" max="2310" width="16.83203125" style="60" customWidth="1"/>
    <col min="2311" max="2311" width="16.1640625" style="60" customWidth="1"/>
    <col min="2312" max="2312" width="15.5" style="60" customWidth="1"/>
    <col min="2313" max="2313" width="15.83203125" style="60" customWidth="1"/>
    <col min="2314" max="2314" width="19.5" style="60" customWidth="1"/>
    <col min="2315" max="2315" width="15.83203125" style="60" customWidth="1"/>
    <col min="2316" max="2316" width="14.33203125" style="60" customWidth="1"/>
    <col min="2317" max="2317" width="15.83203125" style="60" customWidth="1"/>
    <col min="2318" max="2318" width="17.6640625" style="60" customWidth="1"/>
    <col min="2319" max="2319" width="19.6640625" style="60" customWidth="1"/>
    <col min="2320" max="2320" width="14.5" style="60" customWidth="1"/>
    <col min="2321" max="2556" width="9.1640625" style="60"/>
    <col min="2557" max="2557" width="12.1640625" style="60" customWidth="1"/>
    <col min="2558" max="2558" width="30" style="60" customWidth="1"/>
    <col min="2559" max="2559" width="24.5" style="60" customWidth="1"/>
    <col min="2560" max="2560" width="17.1640625" style="60" customWidth="1"/>
    <col min="2561" max="2561" width="15.33203125" style="60" customWidth="1"/>
    <col min="2562" max="2562" width="13.5" style="60" customWidth="1"/>
    <col min="2563" max="2564" width="12.83203125" style="60" customWidth="1"/>
    <col min="2565" max="2565" width="15" style="60" customWidth="1"/>
    <col min="2566" max="2566" width="16.83203125" style="60" customWidth="1"/>
    <col min="2567" max="2567" width="16.1640625" style="60" customWidth="1"/>
    <col min="2568" max="2568" width="15.5" style="60" customWidth="1"/>
    <col min="2569" max="2569" width="15.83203125" style="60" customWidth="1"/>
    <col min="2570" max="2570" width="19.5" style="60" customWidth="1"/>
    <col min="2571" max="2571" width="15.83203125" style="60" customWidth="1"/>
    <col min="2572" max="2572" width="14.33203125" style="60" customWidth="1"/>
    <col min="2573" max="2573" width="15.83203125" style="60" customWidth="1"/>
    <col min="2574" max="2574" width="17.6640625" style="60" customWidth="1"/>
    <col min="2575" max="2575" width="19.6640625" style="60" customWidth="1"/>
    <col min="2576" max="2576" width="14.5" style="60" customWidth="1"/>
    <col min="2577" max="2812" width="9.1640625" style="60"/>
    <col min="2813" max="2813" width="12.1640625" style="60" customWidth="1"/>
    <col min="2814" max="2814" width="30" style="60" customWidth="1"/>
    <col min="2815" max="2815" width="24.5" style="60" customWidth="1"/>
    <col min="2816" max="2816" width="17.1640625" style="60" customWidth="1"/>
    <col min="2817" max="2817" width="15.33203125" style="60" customWidth="1"/>
    <col min="2818" max="2818" width="13.5" style="60" customWidth="1"/>
    <col min="2819" max="2820" width="12.83203125" style="60" customWidth="1"/>
    <col min="2821" max="2821" width="15" style="60" customWidth="1"/>
    <col min="2822" max="2822" width="16.83203125" style="60" customWidth="1"/>
    <col min="2823" max="2823" width="16.1640625" style="60" customWidth="1"/>
    <col min="2824" max="2824" width="15.5" style="60" customWidth="1"/>
    <col min="2825" max="2825" width="15.83203125" style="60" customWidth="1"/>
    <col min="2826" max="2826" width="19.5" style="60" customWidth="1"/>
    <col min="2827" max="2827" width="15.83203125" style="60" customWidth="1"/>
    <col min="2828" max="2828" width="14.33203125" style="60" customWidth="1"/>
    <col min="2829" max="2829" width="15.83203125" style="60" customWidth="1"/>
    <col min="2830" max="2830" width="17.6640625" style="60" customWidth="1"/>
    <col min="2831" max="2831" width="19.6640625" style="60" customWidth="1"/>
    <col min="2832" max="2832" width="14.5" style="60" customWidth="1"/>
    <col min="2833" max="3068" width="9.1640625" style="60"/>
    <col min="3069" max="3069" width="12.1640625" style="60" customWidth="1"/>
    <col min="3070" max="3070" width="30" style="60" customWidth="1"/>
    <col min="3071" max="3071" width="24.5" style="60" customWidth="1"/>
    <col min="3072" max="3072" width="17.1640625" style="60" customWidth="1"/>
    <col min="3073" max="3073" width="15.33203125" style="60" customWidth="1"/>
    <col min="3074" max="3074" width="13.5" style="60" customWidth="1"/>
    <col min="3075" max="3076" width="12.83203125" style="60" customWidth="1"/>
    <col min="3077" max="3077" width="15" style="60" customWidth="1"/>
    <col min="3078" max="3078" width="16.83203125" style="60" customWidth="1"/>
    <col min="3079" max="3079" width="16.1640625" style="60" customWidth="1"/>
    <col min="3080" max="3080" width="15.5" style="60" customWidth="1"/>
    <col min="3081" max="3081" width="15.83203125" style="60" customWidth="1"/>
    <col min="3082" max="3082" width="19.5" style="60" customWidth="1"/>
    <col min="3083" max="3083" width="15.83203125" style="60" customWidth="1"/>
    <col min="3084" max="3084" width="14.33203125" style="60" customWidth="1"/>
    <col min="3085" max="3085" width="15.83203125" style="60" customWidth="1"/>
    <col min="3086" max="3086" width="17.6640625" style="60" customWidth="1"/>
    <col min="3087" max="3087" width="19.6640625" style="60" customWidth="1"/>
    <col min="3088" max="3088" width="14.5" style="60" customWidth="1"/>
    <col min="3089" max="3324" width="9.1640625" style="60"/>
    <col min="3325" max="3325" width="12.1640625" style="60" customWidth="1"/>
    <col min="3326" max="3326" width="30" style="60" customWidth="1"/>
    <col min="3327" max="3327" width="24.5" style="60" customWidth="1"/>
    <col min="3328" max="3328" width="17.1640625" style="60" customWidth="1"/>
    <col min="3329" max="3329" width="15.33203125" style="60" customWidth="1"/>
    <col min="3330" max="3330" width="13.5" style="60" customWidth="1"/>
    <col min="3331" max="3332" width="12.83203125" style="60" customWidth="1"/>
    <col min="3333" max="3333" width="15" style="60" customWidth="1"/>
    <col min="3334" max="3334" width="16.83203125" style="60" customWidth="1"/>
    <col min="3335" max="3335" width="16.1640625" style="60" customWidth="1"/>
    <col min="3336" max="3336" width="15.5" style="60" customWidth="1"/>
    <col min="3337" max="3337" width="15.83203125" style="60" customWidth="1"/>
    <col min="3338" max="3338" width="19.5" style="60" customWidth="1"/>
    <col min="3339" max="3339" width="15.83203125" style="60" customWidth="1"/>
    <col min="3340" max="3340" width="14.33203125" style="60" customWidth="1"/>
    <col min="3341" max="3341" width="15.83203125" style="60" customWidth="1"/>
    <col min="3342" max="3342" width="17.6640625" style="60" customWidth="1"/>
    <col min="3343" max="3343" width="19.6640625" style="60" customWidth="1"/>
    <col min="3344" max="3344" width="14.5" style="60" customWidth="1"/>
    <col min="3345" max="3580" width="9.1640625" style="60"/>
    <col min="3581" max="3581" width="12.1640625" style="60" customWidth="1"/>
    <col min="3582" max="3582" width="30" style="60" customWidth="1"/>
    <col min="3583" max="3583" width="24.5" style="60" customWidth="1"/>
    <col min="3584" max="3584" width="17.1640625" style="60" customWidth="1"/>
    <col min="3585" max="3585" width="15.33203125" style="60" customWidth="1"/>
    <col min="3586" max="3586" width="13.5" style="60" customWidth="1"/>
    <col min="3587" max="3588" width="12.83203125" style="60" customWidth="1"/>
    <col min="3589" max="3589" width="15" style="60" customWidth="1"/>
    <col min="3590" max="3590" width="16.83203125" style="60" customWidth="1"/>
    <col min="3591" max="3591" width="16.1640625" style="60" customWidth="1"/>
    <col min="3592" max="3592" width="15.5" style="60" customWidth="1"/>
    <col min="3593" max="3593" width="15.83203125" style="60" customWidth="1"/>
    <col min="3594" max="3594" width="19.5" style="60" customWidth="1"/>
    <col min="3595" max="3595" width="15.83203125" style="60" customWidth="1"/>
    <col min="3596" max="3596" width="14.33203125" style="60" customWidth="1"/>
    <col min="3597" max="3597" width="15.83203125" style="60" customWidth="1"/>
    <col min="3598" max="3598" width="17.6640625" style="60" customWidth="1"/>
    <col min="3599" max="3599" width="19.6640625" style="60" customWidth="1"/>
    <col min="3600" max="3600" width="14.5" style="60" customWidth="1"/>
    <col min="3601" max="3836" width="9.1640625" style="60"/>
    <col min="3837" max="3837" width="12.1640625" style="60" customWidth="1"/>
    <col min="3838" max="3838" width="30" style="60" customWidth="1"/>
    <col min="3839" max="3839" width="24.5" style="60" customWidth="1"/>
    <col min="3840" max="3840" width="17.1640625" style="60" customWidth="1"/>
    <col min="3841" max="3841" width="15.33203125" style="60" customWidth="1"/>
    <col min="3842" max="3842" width="13.5" style="60" customWidth="1"/>
    <col min="3843" max="3844" width="12.83203125" style="60" customWidth="1"/>
    <col min="3845" max="3845" width="15" style="60" customWidth="1"/>
    <col min="3846" max="3846" width="16.83203125" style="60" customWidth="1"/>
    <col min="3847" max="3847" width="16.1640625" style="60" customWidth="1"/>
    <col min="3848" max="3848" width="15.5" style="60" customWidth="1"/>
    <col min="3849" max="3849" width="15.83203125" style="60" customWidth="1"/>
    <col min="3850" max="3850" width="19.5" style="60" customWidth="1"/>
    <col min="3851" max="3851" width="15.83203125" style="60" customWidth="1"/>
    <col min="3852" max="3852" width="14.33203125" style="60" customWidth="1"/>
    <col min="3853" max="3853" width="15.83203125" style="60" customWidth="1"/>
    <col min="3854" max="3854" width="17.6640625" style="60" customWidth="1"/>
    <col min="3855" max="3855" width="19.6640625" style="60" customWidth="1"/>
    <col min="3856" max="3856" width="14.5" style="60" customWidth="1"/>
    <col min="3857" max="4092" width="9.1640625" style="60"/>
    <col min="4093" max="4093" width="12.1640625" style="60" customWidth="1"/>
    <col min="4094" max="4094" width="30" style="60" customWidth="1"/>
    <col min="4095" max="4095" width="24.5" style="60" customWidth="1"/>
    <col min="4096" max="4096" width="17.1640625" style="60" customWidth="1"/>
    <col min="4097" max="4097" width="15.33203125" style="60" customWidth="1"/>
    <col min="4098" max="4098" width="13.5" style="60" customWidth="1"/>
    <col min="4099" max="4100" width="12.83203125" style="60" customWidth="1"/>
    <col min="4101" max="4101" width="15" style="60" customWidth="1"/>
    <col min="4102" max="4102" width="16.83203125" style="60" customWidth="1"/>
    <col min="4103" max="4103" width="16.1640625" style="60" customWidth="1"/>
    <col min="4104" max="4104" width="15.5" style="60" customWidth="1"/>
    <col min="4105" max="4105" width="15.83203125" style="60" customWidth="1"/>
    <col min="4106" max="4106" width="19.5" style="60" customWidth="1"/>
    <col min="4107" max="4107" width="15.83203125" style="60" customWidth="1"/>
    <col min="4108" max="4108" width="14.33203125" style="60" customWidth="1"/>
    <col min="4109" max="4109" width="15.83203125" style="60" customWidth="1"/>
    <col min="4110" max="4110" width="17.6640625" style="60" customWidth="1"/>
    <col min="4111" max="4111" width="19.6640625" style="60" customWidth="1"/>
    <col min="4112" max="4112" width="14.5" style="60" customWidth="1"/>
    <col min="4113" max="4348" width="9.1640625" style="60"/>
    <col min="4349" max="4349" width="12.1640625" style="60" customWidth="1"/>
    <col min="4350" max="4350" width="30" style="60" customWidth="1"/>
    <col min="4351" max="4351" width="24.5" style="60" customWidth="1"/>
    <col min="4352" max="4352" width="17.1640625" style="60" customWidth="1"/>
    <col min="4353" max="4353" width="15.33203125" style="60" customWidth="1"/>
    <col min="4354" max="4354" width="13.5" style="60" customWidth="1"/>
    <col min="4355" max="4356" width="12.83203125" style="60" customWidth="1"/>
    <col min="4357" max="4357" width="15" style="60" customWidth="1"/>
    <col min="4358" max="4358" width="16.83203125" style="60" customWidth="1"/>
    <col min="4359" max="4359" width="16.1640625" style="60" customWidth="1"/>
    <col min="4360" max="4360" width="15.5" style="60" customWidth="1"/>
    <col min="4361" max="4361" width="15.83203125" style="60" customWidth="1"/>
    <col min="4362" max="4362" width="19.5" style="60" customWidth="1"/>
    <col min="4363" max="4363" width="15.83203125" style="60" customWidth="1"/>
    <col min="4364" max="4364" width="14.33203125" style="60" customWidth="1"/>
    <col min="4365" max="4365" width="15.83203125" style="60" customWidth="1"/>
    <col min="4366" max="4366" width="17.6640625" style="60" customWidth="1"/>
    <col min="4367" max="4367" width="19.6640625" style="60" customWidth="1"/>
    <col min="4368" max="4368" width="14.5" style="60" customWidth="1"/>
    <col min="4369" max="4604" width="9.1640625" style="60"/>
    <col min="4605" max="4605" width="12.1640625" style="60" customWidth="1"/>
    <col min="4606" max="4606" width="30" style="60" customWidth="1"/>
    <col min="4607" max="4607" width="24.5" style="60" customWidth="1"/>
    <col min="4608" max="4608" width="17.1640625" style="60" customWidth="1"/>
    <col min="4609" max="4609" width="15.33203125" style="60" customWidth="1"/>
    <col min="4610" max="4610" width="13.5" style="60" customWidth="1"/>
    <col min="4611" max="4612" width="12.83203125" style="60" customWidth="1"/>
    <col min="4613" max="4613" width="15" style="60" customWidth="1"/>
    <col min="4614" max="4614" width="16.83203125" style="60" customWidth="1"/>
    <col min="4615" max="4615" width="16.1640625" style="60" customWidth="1"/>
    <col min="4616" max="4616" width="15.5" style="60" customWidth="1"/>
    <col min="4617" max="4617" width="15.83203125" style="60" customWidth="1"/>
    <col min="4618" max="4618" width="19.5" style="60" customWidth="1"/>
    <col min="4619" max="4619" width="15.83203125" style="60" customWidth="1"/>
    <col min="4620" max="4620" width="14.33203125" style="60" customWidth="1"/>
    <col min="4621" max="4621" width="15.83203125" style="60" customWidth="1"/>
    <col min="4622" max="4622" width="17.6640625" style="60" customWidth="1"/>
    <col min="4623" max="4623" width="19.6640625" style="60" customWidth="1"/>
    <col min="4624" max="4624" width="14.5" style="60" customWidth="1"/>
    <col min="4625" max="4860" width="9.1640625" style="60"/>
    <col min="4861" max="4861" width="12.1640625" style="60" customWidth="1"/>
    <col min="4862" max="4862" width="30" style="60" customWidth="1"/>
    <col min="4863" max="4863" width="24.5" style="60" customWidth="1"/>
    <col min="4864" max="4864" width="17.1640625" style="60" customWidth="1"/>
    <col min="4865" max="4865" width="15.33203125" style="60" customWidth="1"/>
    <col min="4866" max="4866" width="13.5" style="60" customWidth="1"/>
    <col min="4867" max="4868" width="12.83203125" style="60" customWidth="1"/>
    <col min="4869" max="4869" width="15" style="60" customWidth="1"/>
    <col min="4870" max="4870" width="16.83203125" style="60" customWidth="1"/>
    <col min="4871" max="4871" width="16.1640625" style="60" customWidth="1"/>
    <col min="4872" max="4872" width="15.5" style="60" customWidth="1"/>
    <col min="4873" max="4873" width="15.83203125" style="60" customWidth="1"/>
    <col min="4874" max="4874" width="19.5" style="60" customWidth="1"/>
    <col min="4875" max="4875" width="15.83203125" style="60" customWidth="1"/>
    <col min="4876" max="4876" width="14.33203125" style="60" customWidth="1"/>
    <col min="4877" max="4877" width="15.83203125" style="60" customWidth="1"/>
    <col min="4878" max="4878" width="17.6640625" style="60" customWidth="1"/>
    <col min="4879" max="4879" width="19.6640625" style="60" customWidth="1"/>
    <col min="4880" max="4880" width="14.5" style="60" customWidth="1"/>
    <col min="4881" max="5116" width="9.1640625" style="60"/>
    <col min="5117" max="5117" width="12.1640625" style="60" customWidth="1"/>
    <col min="5118" max="5118" width="30" style="60" customWidth="1"/>
    <col min="5119" max="5119" width="24.5" style="60" customWidth="1"/>
    <col min="5120" max="5120" width="17.1640625" style="60" customWidth="1"/>
    <col min="5121" max="5121" width="15.33203125" style="60" customWidth="1"/>
    <col min="5122" max="5122" width="13.5" style="60" customWidth="1"/>
    <col min="5123" max="5124" width="12.83203125" style="60" customWidth="1"/>
    <col min="5125" max="5125" width="15" style="60" customWidth="1"/>
    <col min="5126" max="5126" width="16.83203125" style="60" customWidth="1"/>
    <col min="5127" max="5127" width="16.1640625" style="60" customWidth="1"/>
    <col min="5128" max="5128" width="15.5" style="60" customWidth="1"/>
    <col min="5129" max="5129" width="15.83203125" style="60" customWidth="1"/>
    <col min="5130" max="5130" width="19.5" style="60" customWidth="1"/>
    <col min="5131" max="5131" width="15.83203125" style="60" customWidth="1"/>
    <col min="5132" max="5132" width="14.33203125" style="60" customWidth="1"/>
    <col min="5133" max="5133" width="15.83203125" style="60" customWidth="1"/>
    <col min="5134" max="5134" width="17.6640625" style="60" customWidth="1"/>
    <col min="5135" max="5135" width="19.6640625" style="60" customWidth="1"/>
    <col min="5136" max="5136" width="14.5" style="60" customWidth="1"/>
    <col min="5137" max="5372" width="9.1640625" style="60"/>
    <col min="5373" max="5373" width="12.1640625" style="60" customWidth="1"/>
    <col min="5374" max="5374" width="30" style="60" customWidth="1"/>
    <col min="5375" max="5375" width="24.5" style="60" customWidth="1"/>
    <col min="5376" max="5376" width="17.1640625" style="60" customWidth="1"/>
    <col min="5377" max="5377" width="15.33203125" style="60" customWidth="1"/>
    <col min="5378" max="5378" width="13.5" style="60" customWidth="1"/>
    <col min="5379" max="5380" width="12.83203125" style="60" customWidth="1"/>
    <col min="5381" max="5381" width="15" style="60" customWidth="1"/>
    <col min="5382" max="5382" width="16.83203125" style="60" customWidth="1"/>
    <col min="5383" max="5383" width="16.1640625" style="60" customWidth="1"/>
    <col min="5384" max="5384" width="15.5" style="60" customWidth="1"/>
    <col min="5385" max="5385" width="15.83203125" style="60" customWidth="1"/>
    <col min="5386" max="5386" width="19.5" style="60" customWidth="1"/>
    <col min="5387" max="5387" width="15.83203125" style="60" customWidth="1"/>
    <col min="5388" max="5388" width="14.33203125" style="60" customWidth="1"/>
    <col min="5389" max="5389" width="15.83203125" style="60" customWidth="1"/>
    <col min="5390" max="5390" width="17.6640625" style="60" customWidth="1"/>
    <col min="5391" max="5391" width="19.6640625" style="60" customWidth="1"/>
    <col min="5392" max="5392" width="14.5" style="60" customWidth="1"/>
    <col min="5393" max="5628" width="9.1640625" style="60"/>
    <col min="5629" max="5629" width="12.1640625" style="60" customWidth="1"/>
    <col min="5630" max="5630" width="30" style="60" customWidth="1"/>
    <col min="5631" max="5631" width="24.5" style="60" customWidth="1"/>
    <col min="5632" max="5632" width="17.1640625" style="60" customWidth="1"/>
    <col min="5633" max="5633" width="15.33203125" style="60" customWidth="1"/>
    <col min="5634" max="5634" width="13.5" style="60" customWidth="1"/>
    <col min="5635" max="5636" width="12.83203125" style="60" customWidth="1"/>
    <col min="5637" max="5637" width="15" style="60" customWidth="1"/>
    <col min="5638" max="5638" width="16.83203125" style="60" customWidth="1"/>
    <col min="5639" max="5639" width="16.1640625" style="60" customWidth="1"/>
    <col min="5640" max="5640" width="15.5" style="60" customWidth="1"/>
    <col min="5641" max="5641" width="15.83203125" style="60" customWidth="1"/>
    <col min="5642" max="5642" width="19.5" style="60" customWidth="1"/>
    <col min="5643" max="5643" width="15.83203125" style="60" customWidth="1"/>
    <col min="5644" max="5644" width="14.33203125" style="60" customWidth="1"/>
    <col min="5645" max="5645" width="15.83203125" style="60" customWidth="1"/>
    <col min="5646" max="5646" width="17.6640625" style="60" customWidth="1"/>
    <col min="5647" max="5647" width="19.6640625" style="60" customWidth="1"/>
    <col min="5648" max="5648" width="14.5" style="60" customWidth="1"/>
    <col min="5649" max="5884" width="9.1640625" style="60"/>
    <col min="5885" max="5885" width="12.1640625" style="60" customWidth="1"/>
    <col min="5886" max="5886" width="30" style="60" customWidth="1"/>
    <col min="5887" max="5887" width="24.5" style="60" customWidth="1"/>
    <col min="5888" max="5888" width="17.1640625" style="60" customWidth="1"/>
    <col min="5889" max="5889" width="15.33203125" style="60" customWidth="1"/>
    <col min="5890" max="5890" width="13.5" style="60" customWidth="1"/>
    <col min="5891" max="5892" width="12.83203125" style="60" customWidth="1"/>
    <col min="5893" max="5893" width="15" style="60" customWidth="1"/>
    <col min="5894" max="5894" width="16.83203125" style="60" customWidth="1"/>
    <col min="5895" max="5895" width="16.1640625" style="60" customWidth="1"/>
    <col min="5896" max="5896" width="15.5" style="60" customWidth="1"/>
    <col min="5897" max="5897" width="15.83203125" style="60" customWidth="1"/>
    <col min="5898" max="5898" width="19.5" style="60" customWidth="1"/>
    <col min="5899" max="5899" width="15.83203125" style="60" customWidth="1"/>
    <col min="5900" max="5900" width="14.33203125" style="60" customWidth="1"/>
    <col min="5901" max="5901" width="15.83203125" style="60" customWidth="1"/>
    <col min="5902" max="5902" width="17.6640625" style="60" customWidth="1"/>
    <col min="5903" max="5903" width="19.6640625" style="60" customWidth="1"/>
    <col min="5904" max="5904" width="14.5" style="60" customWidth="1"/>
    <col min="5905" max="6140" width="9.1640625" style="60"/>
    <col min="6141" max="6141" width="12.1640625" style="60" customWidth="1"/>
    <col min="6142" max="6142" width="30" style="60" customWidth="1"/>
    <col min="6143" max="6143" width="24.5" style="60" customWidth="1"/>
    <col min="6144" max="6144" width="17.1640625" style="60" customWidth="1"/>
    <col min="6145" max="6145" width="15.33203125" style="60" customWidth="1"/>
    <col min="6146" max="6146" width="13.5" style="60" customWidth="1"/>
    <col min="6147" max="6148" width="12.83203125" style="60" customWidth="1"/>
    <col min="6149" max="6149" width="15" style="60" customWidth="1"/>
    <col min="6150" max="6150" width="16.83203125" style="60" customWidth="1"/>
    <col min="6151" max="6151" width="16.1640625" style="60" customWidth="1"/>
    <col min="6152" max="6152" width="15.5" style="60" customWidth="1"/>
    <col min="6153" max="6153" width="15.83203125" style="60" customWidth="1"/>
    <col min="6154" max="6154" width="19.5" style="60" customWidth="1"/>
    <col min="6155" max="6155" width="15.83203125" style="60" customWidth="1"/>
    <col min="6156" max="6156" width="14.33203125" style="60" customWidth="1"/>
    <col min="6157" max="6157" width="15.83203125" style="60" customWidth="1"/>
    <col min="6158" max="6158" width="17.6640625" style="60" customWidth="1"/>
    <col min="6159" max="6159" width="19.6640625" style="60" customWidth="1"/>
    <col min="6160" max="6160" width="14.5" style="60" customWidth="1"/>
    <col min="6161" max="6396" width="9.1640625" style="60"/>
    <col min="6397" max="6397" width="12.1640625" style="60" customWidth="1"/>
    <col min="6398" max="6398" width="30" style="60" customWidth="1"/>
    <col min="6399" max="6399" width="24.5" style="60" customWidth="1"/>
    <col min="6400" max="6400" width="17.1640625" style="60" customWidth="1"/>
    <col min="6401" max="6401" width="15.33203125" style="60" customWidth="1"/>
    <col min="6402" max="6402" width="13.5" style="60" customWidth="1"/>
    <col min="6403" max="6404" width="12.83203125" style="60" customWidth="1"/>
    <col min="6405" max="6405" width="15" style="60" customWidth="1"/>
    <col min="6406" max="6406" width="16.83203125" style="60" customWidth="1"/>
    <col min="6407" max="6407" width="16.1640625" style="60" customWidth="1"/>
    <col min="6408" max="6408" width="15.5" style="60" customWidth="1"/>
    <col min="6409" max="6409" width="15.83203125" style="60" customWidth="1"/>
    <col min="6410" max="6410" width="19.5" style="60" customWidth="1"/>
    <col min="6411" max="6411" width="15.83203125" style="60" customWidth="1"/>
    <col min="6412" max="6412" width="14.33203125" style="60" customWidth="1"/>
    <col min="6413" max="6413" width="15.83203125" style="60" customWidth="1"/>
    <col min="6414" max="6414" width="17.6640625" style="60" customWidth="1"/>
    <col min="6415" max="6415" width="19.6640625" style="60" customWidth="1"/>
    <col min="6416" max="6416" width="14.5" style="60" customWidth="1"/>
    <col min="6417" max="6652" width="9.1640625" style="60"/>
    <col min="6653" max="6653" width="12.1640625" style="60" customWidth="1"/>
    <col min="6654" max="6654" width="30" style="60" customWidth="1"/>
    <col min="6655" max="6655" width="24.5" style="60" customWidth="1"/>
    <col min="6656" max="6656" width="17.1640625" style="60" customWidth="1"/>
    <col min="6657" max="6657" width="15.33203125" style="60" customWidth="1"/>
    <col min="6658" max="6658" width="13.5" style="60" customWidth="1"/>
    <col min="6659" max="6660" width="12.83203125" style="60" customWidth="1"/>
    <col min="6661" max="6661" width="15" style="60" customWidth="1"/>
    <col min="6662" max="6662" width="16.83203125" style="60" customWidth="1"/>
    <col min="6663" max="6663" width="16.1640625" style="60" customWidth="1"/>
    <col min="6664" max="6664" width="15.5" style="60" customWidth="1"/>
    <col min="6665" max="6665" width="15.83203125" style="60" customWidth="1"/>
    <col min="6666" max="6666" width="19.5" style="60" customWidth="1"/>
    <col min="6667" max="6667" width="15.83203125" style="60" customWidth="1"/>
    <col min="6668" max="6668" width="14.33203125" style="60" customWidth="1"/>
    <col min="6669" max="6669" width="15.83203125" style="60" customWidth="1"/>
    <col min="6670" max="6670" width="17.6640625" style="60" customWidth="1"/>
    <col min="6671" max="6671" width="19.6640625" style="60" customWidth="1"/>
    <col min="6672" max="6672" width="14.5" style="60" customWidth="1"/>
    <col min="6673" max="6908" width="9.1640625" style="60"/>
    <col min="6909" max="6909" width="12.1640625" style="60" customWidth="1"/>
    <col min="6910" max="6910" width="30" style="60" customWidth="1"/>
    <col min="6911" max="6911" width="24.5" style="60" customWidth="1"/>
    <col min="6912" max="6912" width="17.1640625" style="60" customWidth="1"/>
    <col min="6913" max="6913" width="15.33203125" style="60" customWidth="1"/>
    <col min="6914" max="6914" width="13.5" style="60" customWidth="1"/>
    <col min="6915" max="6916" width="12.83203125" style="60" customWidth="1"/>
    <col min="6917" max="6917" width="15" style="60" customWidth="1"/>
    <col min="6918" max="6918" width="16.83203125" style="60" customWidth="1"/>
    <col min="6919" max="6919" width="16.1640625" style="60" customWidth="1"/>
    <col min="6920" max="6920" width="15.5" style="60" customWidth="1"/>
    <col min="6921" max="6921" width="15.83203125" style="60" customWidth="1"/>
    <col min="6922" max="6922" width="19.5" style="60" customWidth="1"/>
    <col min="6923" max="6923" width="15.83203125" style="60" customWidth="1"/>
    <col min="6924" max="6924" width="14.33203125" style="60" customWidth="1"/>
    <col min="6925" max="6925" width="15.83203125" style="60" customWidth="1"/>
    <col min="6926" max="6926" width="17.6640625" style="60" customWidth="1"/>
    <col min="6927" max="6927" width="19.6640625" style="60" customWidth="1"/>
    <col min="6928" max="6928" width="14.5" style="60" customWidth="1"/>
    <col min="6929" max="7164" width="9.1640625" style="60"/>
    <col min="7165" max="7165" width="12.1640625" style="60" customWidth="1"/>
    <col min="7166" max="7166" width="30" style="60" customWidth="1"/>
    <col min="7167" max="7167" width="24.5" style="60" customWidth="1"/>
    <col min="7168" max="7168" width="17.1640625" style="60" customWidth="1"/>
    <col min="7169" max="7169" width="15.33203125" style="60" customWidth="1"/>
    <col min="7170" max="7170" width="13.5" style="60" customWidth="1"/>
    <col min="7171" max="7172" width="12.83203125" style="60" customWidth="1"/>
    <col min="7173" max="7173" width="15" style="60" customWidth="1"/>
    <col min="7174" max="7174" width="16.83203125" style="60" customWidth="1"/>
    <col min="7175" max="7175" width="16.1640625" style="60" customWidth="1"/>
    <col min="7176" max="7176" width="15.5" style="60" customWidth="1"/>
    <col min="7177" max="7177" width="15.83203125" style="60" customWidth="1"/>
    <col min="7178" max="7178" width="19.5" style="60" customWidth="1"/>
    <col min="7179" max="7179" width="15.83203125" style="60" customWidth="1"/>
    <col min="7180" max="7180" width="14.33203125" style="60" customWidth="1"/>
    <col min="7181" max="7181" width="15.83203125" style="60" customWidth="1"/>
    <col min="7182" max="7182" width="17.6640625" style="60" customWidth="1"/>
    <col min="7183" max="7183" width="19.6640625" style="60" customWidth="1"/>
    <col min="7184" max="7184" width="14.5" style="60" customWidth="1"/>
    <col min="7185" max="7420" width="9.1640625" style="60"/>
    <col min="7421" max="7421" width="12.1640625" style="60" customWidth="1"/>
    <col min="7422" max="7422" width="30" style="60" customWidth="1"/>
    <col min="7423" max="7423" width="24.5" style="60" customWidth="1"/>
    <col min="7424" max="7424" width="17.1640625" style="60" customWidth="1"/>
    <col min="7425" max="7425" width="15.33203125" style="60" customWidth="1"/>
    <col min="7426" max="7426" width="13.5" style="60" customWidth="1"/>
    <col min="7427" max="7428" width="12.83203125" style="60" customWidth="1"/>
    <col min="7429" max="7429" width="15" style="60" customWidth="1"/>
    <col min="7430" max="7430" width="16.83203125" style="60" customWidth="1"/>
    <col min="7431" max="7431" width="16.1640625" style="60" customWidth="1"/>
    <col min="7432" max="7432" width="15.5" style="60" customWidth="1"/>
    <col min="7433" max="7433" width="15.83203125" style="60" customWidth="1"/>
    <col min="7434" max="7434" width="19.5" style="60" customWidth="1"/>
    <col min="7435" max="7435" width="15.83203125" style="60" customWidth="1"/>
    <col min="7436" max="7436" width="14.33203125" style="60" customWidth="1"/>
    <col min="7437" max="7437" width="15.83203125" style="60" customWidth="1"/>
    <col min="7438" max="7438" width="17.6640625" style="60" customWidth="1"/>
    <col min="7439" max="7439" width="19.6640625" style="60" customWidth="1"/>
    <col min="7440" max="7440" width="14.5" style="60" customWidth="1"/>
    <col min="7441" max="7676" width="9.1640625" style="60"/>
    <col min="7677" max="7677" width="12.1640625" style="60" customWidth="1"/>
    <col min="7678" max="7678" width="30" style="60" customWidth="1"/>
    <col min="7679" max="7679" width="24.5" style="60" customWidth="1"/>
    <col min="7680" max="7680" width="17.1640625" style="60" customWidth="1"/>
    <col min="7681" max="7681" width="15.33203125" style="60" customWidth="1"/>
    <col min="7682" max="7682" width="13.5" style="60" customWidth="1"/>
    <col min="7683" max="7684" width="12.83203125" style="60" customWidth="1"/>
    <col min="7685" max="7685" width="15" style="60" customWidth="1"/>
    <col min="7686" max="7686" width="16.83203125" style="60" customWidth="1"/>
    <col min="7687" max="7687" width="16.1640625" style="60" customWidth="1"/>
    <col min="7688" max="7688" width="15.5" style="60" customWidth="1"/>
    <col min="7689" max="7689" width="15.83203125" style="60" customWidth="1"/>
    <col min="7690" max="7690" width="19.5" style="60" customWidth="1"/>
    <col min="7691" max="7691" width="15.83203125" style="60" customWidth="1"/>
    <col min="7692" max="7692" width="14.33203125" style="60" customWidth="1"/>
    <col min="7693" max="7693" width="15.83203125" style="60" customWidth="1"/>
    <col min="7694" max="7694" width="17.6640625" style="60" customWidth="1"/>
    <col min="7695" max="7695" width="19.6640625" style="60" customWidth="1"/>
    <col min="7696" max="7696" width="14.5" style="60" customWidth="1"/>
    <col min="7697" max="7932" width="9.1640625" style="60"/>
    <col min="7933" max="7933" width="12.1640625" style="60" customWidth="1"/>
    <col min="7934" max="7934" width="30" style="60" customWidth="1"/>
    <col min="7935" max="7935" width="24.5" style="60" customWidth="1"/>
    <col min="7936" max="7936" width="17.1640625" style="60" customWidth="1"/>
    <col min="7937" max="7937" width="15.33203125" style="60" customWidth="1"/>
    <col min="7938" max="7938" width="13.5" style="60" customWidth="1"/>
    <col min="7939" max="7940" width="12.83203125" style="60" customWidth="1"/>
    <col min="7941" max="7941" width="15" style="60" customWidth="1"/>
    <col min="7942" max="7942" width="16.83203125" style="60" customWidth="1"/>
    <col min="7943" max="7943" width="16.1640625" style="60" customWidth="1"/>
    <col min="7944" max="7944" width="15.5" style="60" customWidth="1"/>
    <col min="7945" max="7945" width="15.83203125" style="60" customWidth="1"/>
    <col min="7946" max="7946" width="19.5" style="60" customWidth="1"/>
    <col min="7947" max="7947" width="15.83203125" style="60" customWidth="1"/>
    <col min="7948" max="7948" width="14.33203125" style="60" customWidth="1"/>
    <col min="7949" max="7949" width="15.83203125" style="60" customWidth="1"/>
    <col min="7950" max="7950" width="17.6640625" style="60" customWidth="1"/>
    <col min="7951" max="7951" width="19.6640625" style="60" customWidth="1"/>
    <col min="7952" max="7952" width="14.5" style="60" customWidth="1"/>
    <col min="7953" max="8188" width="9.1640625" style="60"/>
    <col min="8189" max="8189" width="12.1640625" style="60" customWidth="1"/>
    <col min="8190" max="8190" width="30" style="60" customWidth="1"/>
    <col min="8191" max="8191" width="24.5" style="60" customWidth="1"/>
    <col min="8192" max="8192" width="17.1640625" style="60" customWidth="1"/>
    <col min="8193" max="8193" width="15.33203125" style="60" customWidth="1"/>
    <col min="8194" max="8194" width="13.5" style="60" customWidth="1"/>
    <col min="8195" max="8196" width="12.83203125" style="60" customWidth="1"/>
    <col min="8197" max="8197" width="15" style="60" customWidth="1"/>
    <col min="8198" max="8198" width="16.83203125" style="60" customWidth="1"/>
    <col min="8199" max="8199" width="16.1640625" style="60" customWidth="1"/>
    <col min="8200" max="8200" width="15.5" style="60" customWidth="1"/>
    <col min="8201" max="8201" width="15.83203125" style="60" customWidth="1"/>
    <col min="8202" max="8202" width="19.5" style="60" customWidth="1"/>
    <col min="8203" max="8203" width="15.83203125" style="60" customWidth="1"/>
    <col min="8204" max="8204" width="14.33203125" style="60" customWidth="1"/>
    <col min="8205" max="8205" width="15.83203125" style="60" customWidth="1"/>
    <col min="8206" max="8206" width="17.6640625" style="60" customWidth="1"/>
    <col min="8207" max="8207" width="19.6640625" style="60" customWidth="1"/>
    <col min="8208" max="8208" width="14.5" style="60" customWidth="1"/>
    <col min="8209" max="8444" width="9.1640625" style="60"/>
    <col min="8445" max="8445" width="12.1640625" style="60" customWidth="1"/>
    <col min="8446" max="8446" width="30" style="60" customWidth="1"/>
    <col min="8447" max="8447" width="24.5" style="60" customWidth="1"/>
    <col min="8448" max="8448" width="17.1640625" style="60" customWidth="1"/>
    <col min="8449" max="8449" width="15.33203125" style="60" customWidth="1"/>
    <col min="8450" max="8450" width="13.5" style="60" customWidth="1"/>
    <col min="8451" max="8452" width="12.83203125" style="60" customWidth="1"/>
    <col min="8453" max="8453" width="15" style="60" customWidth="1"/>
    <col min="8454" max="8454" width="16.83203125" style="60" customWidth="1"/>
    <col min="8455" max="8455" width="16.1640625" style="60" customWidth="1"/>
    <col min="8456" max="8456" width="15.5" style="60" customWidth="1"/>
    <col min="8457" max="8457" width="15.83203125" style="60" customWidth="1"/>
    <col min="8458" max="8458" width="19.5" style="60" customWidth="1"/>
    <col min="8459" max="8459" width="15.83203125" style="60" customWidth="1"/>
    <col min="8460" max="8460" width="14.33203125" style="60" customWidth="1"/>
    <col min="8461" max="8461" width="15.83203125" style="60" customWidth="1"/>
    <col min="8462" max="8462" width="17.6640625" style="60" customWidth="1"/>
    <col min="8463" max="8463" width="19.6640625" style="60" customWidth="1"/>
    <col min="8464" max="8464" width="14.5" style="60" customWidth="1"/>
    <col min="8465" max="8700" width="9.1640625" style="60"/>
    <col min="8701" max="8701" width="12.1640625" style="60" customWidth="1"/>
    <col min="8702" max="8702" width="30" style="60" customWidth="1"/>
    <col min="8703" max="8703" width="24.5" style="60" customWidth="1"/>
    <col min="8704" max="8704" width="17.1640625" style="60" customWidth="1"/>
    <col min="8705" max="8705" width="15.33203125" style="60" customWidth="1"/>
    <col min="8706" max="8706" width="13.5" style="60" customWidth="1"/>
    <col min="8707" max="8708" width="12.83203125" style="60" customWidth="1"/>
    <col min="8709" max="8709" width="15" style="60" customWidth="1"/>
    <col min="8710" max="8710" width="16.83203125" style="60" customWidth="1"/>
    <col min="8711" max="8711" width="16.1640625" style="60" customWidth="1"/>
    <col min="8712" max="8712" width="15.5" style="60" customWidth="1"/>
    <col min="8713" max="8713" width="15.83203125" style="60" customWidth="1"/>
    <col min="8714" max="8714" width="19.5" style="60" customWidth="1"/>
    <col min="8715" max="8715" width="15.83203125" style="60" customWidth="1"/>
    <col min="8716" max="8716" width="14.33203125" style="60" customWidth="1"/>
    <col min="8717" max="8717" width="15.83203125" style="60" customWidth="1"/>
    <col min="8718" max="8718" width="17.6640625" style="60" customWidth="1"/>
    <col min="8719" max="8719" width="19.6640625" style="60" customWidth="1"/>
    <col min="8720" max="8720" width="14.5" style="60" customWidth="1"/>
    <col min="8721" max="8956" width="9.1640625" style="60"/>
    <col min="8957" max="8957" width="12.1640625" style="60" customWidth="1"/>
    <col min="8958" max="8958" width="30" style="60" customWidth="1"/>
    <col min="8959" max="8959" width="24.5" style="60" customWidth="1"/>
    <col min="8960" max="8960" width="17.1640625" style="60" customWidth="1"/>
    <col min="8961" max="8961" width="15.33203125" style="60" customWidth="1"/>
    <col min="8962" max="8962" width="13.5" style="60" customWidth="1"/>
    <col min="8963" max="8964" width="12.83203125" style="60" customWidth="1"/>
    <col min="8965" max="8965" width="15" style="60" customWidth="1"/>
    <col min="8966" max="8966" width="16.83203125" style="60" customWidth="1"/>
    <col min="8967" max="8967" width="16.1640625" style="60" customWidth="1"/>
    <col min="8968" max="8968" width="15.5" style="60" customWidth="1"/>
    <col min="8969" max="8969" width="15.83203125" style="60" customWidth="1"/>
    <col min="8970" max="8970" width="19.5" style="60" customWidth="1"/>
    <col min="8971" max="8971" width="15.83203125" style="60" customWidth="1"/>
    <col min="8972" max="8972" width="14.33203125" style="60" customWidth="1"/>
    <col min="8973" max="8973" width="15.83203125" style="60" customWidth="1"/>
    <col min="8974" max="8974" width="17.6640625" style="60" customWidth="1"/>
    <col min="8975" max="8975" width="19.6640625" style="60" customWidth="1"/>
    <col min="8976" max="8976" width="14.5" style="60" customWidth="1"/>
    <col min="8977" max="9212" width="9.1640625" style="60"/>
    <col min="9213" max="9213" width="12.1640625" style="60" customWidth="1"/>
    <col min="9214" max="9214" width="30" style="60" customWidth="1"/>
    <col min="9215" max="9215" width="24.5" style="60" customWidth="1"/>
    <col min="9216" max="9216" width="17.1640625" style="60" customWidth="1"/>
    <col min="9217" max="9217" width="15.33203125" style="60" customWidth="1"/>
    <col min="9218" max="9218" width="13.5" style="60" customWidth="1"/>
    <col min="9219" max="9220" width="12.83203125" style="60" customWidth="1"/>
    <col min="9221" max="9221" width="15" style="60" customWidth="1"/>
    <col min="9222" max="9222" width="16.83203125" style="60" customWidth="1"/>
    <col min="9223" max="9223" width="16.1640625" style="60" customWidth="1"/>
    <col min="9224" max="9224" width="15.5" style="60" customWidth="1"/>
    <col min="9225" max="9225" width="15.83203125" style="60" customWidth="1"/>
    <col min="9226" max="9226" width="19.5" style="60" customWidth="1"/>
    <col min="9227" max="9227" width="15.83203125" style="60" customWidth="1"/>
    <col min="9228" max="9228" width="14.33203125" style="60" customWidth="1"/>
    <col min="9229" max="9229" width="15.83203125" style="60" customWidth="1"/>
    <col min="9230" max="9230" width="17.6640625" style="60" customWidth="1"/>
    <col min="9231" max="9231" width="19.6640625" style="60" customWidth="1"/>
    <col min="9232" max="9232" width="14.5" style="60" customWidth="1"/>
    <col min="9233" max="9468" width="9.1640625" style="60"/>
    <col min="9469" max="9469" width="12.1640625" style="60" customWidth="1"/>
    <col min="9470" max="9470" width="30" style="60" customWidth="1"/>
    <col min="9471" max="9471" width="24.5" style="60" customWidth="1"/>
    <col min="9472" max="9472" width="17.1640625" style="60" customWidth="1"/>
    <col min="9473" max="9473" width="15.33203125" style="60" customWidth="1"/>
    <col min="9474" max="9474" width="13.5" style="60" customWidth="1"/>
    <col min="9475" max="9476" width="12.83203125" style="60" customWidth="1"/>
    <col min="9477" max="9477" width="15" style="60" customWidth="1"/>
    <col min="9478" max="9478" width="16.83203125" style="60" customWidth="1"/>
    <col min="9479" max="9479" width="16.1640625" style="60" customWidth="1"/>
    <col min="9480" max="9480" width="15.5" style="60" customWidth="1"/>
    <col min="9481" max="9481" width="15.83203125" style="60" customWidth="1"/>
    <col min="9482" max="9482" width="19.5" style="60" customWidth="1"/>
    <col min="9483" max="9483" width="15.83203125" style="60" customWidth="1"/>
    <col min="9484" max="9484" width="14.33203125" style="60" customWidth="1"/>
    <col min="9485" max="9485" width="15.83203125" style="60" customWidth="1"/>
    <col min="9486" max="9486" width="17.6640625" style="60" customWidth="1"/>
    <col min="9487" max="9487" width="19.6640625" style="60" customWidth="1"/>
    <col min="9488" max="9488" width="14.5" style="60" customWidth="1"/>
    <col min="9489" max="9724" width="9.1640625" style="60"/>
    <col min="9725" max="9725" width="12.1640625" style="60" customWidth="1"/>
    <col min="9726" max="9726" width="30" style="60" customWidth="1"/>
    <col min="9727" max="9727" width="24.5" style="60" customWidth="1"/>
    <col min="9728" max="9728" width="17.1640625" style="60" customWidth="1"/>
    <col min="9729" max="9729" width="15.33203125" style="60" customWidth="1"/>
    <col min="9730" max="9730" width="13.5" style="60" customWidth="1"/>
    <col min="9731" max="9732" width="12.83203125" style="60" customWidth="1"/>
    <col min="9733" max="9733" width="15" style="60" customWidth="1"/>
    <col min="9734" max="9734" width="16.83203125" style="60" customWidth="1"/>
    <col min="9735" max="9735" width="16.1640625" style="60" customWidth="1"/>
    <col min="9736" max="9736" width="15.5" style="60" customWidth="1"/>
    <col min="9737" max="9737" width="15.83203125" style="60" customWidth="1"/>
    <col min="9738" max="9738" width="19.5" style="60" customWidth="1"/>
    <col min="9739" max="9739" width="15.83203125" style="60" customWidth="1"/>
    <col min="9740" max="9740" width="14.33203125" style="60" customWidth="1"/>
    <col min="9741" max="9741" width="15.83203125" style="60" customWidth="1"/>
    <col min="9742" max="9742" width="17.6640625" style="60" customWidth="1"/>
    <col min="9743" max="9743" width="19.6640625" style="60" customWidth="1"/>
    <col min="9744" max="9744" width="14.5" style="60" customWidth="1"/>
    <col min="9745" max="9980" width="9.1640625" style="60"/>
    <col min="9981" max="9981" width="12.1640625" style="60" customWidth="1"/>
    <col min="9982" max="9982" width="30" style="60" customWidth="1"/>
    <col min="9983" max="9983" width="24.5" style="60" customWidth="1"/>
    <col min="9984" max="9984" width="17.1640625" style="60" customWidth="1"/>
    <col min="9985" max="9985" width="15.33203125" style="60" customWidth="1"/>
    <col min="9986" max="9986" width="13.5" style="60" customWidth="1"/>
    <col min="9987" max="9988" width="12.83203125" style="60" customWidth="1"/>
    <col min="9989" max="9989" width="15" style="60" customWidth="1"/>
    <col min="9990" max="9990" width="16.83203125" style="60" customWidth="1"/>
    <col min="9991" max="9991" width="16.1640625" style="60" customWidth="1"/>
    <col min="9992" max="9992" width="15.5" style="60" customWidth="1"/>
    <col min="9993" max="9993" width="15.83203125" style="60" customWidth="1"/>
    <col min="9994" max="9994" width="19.5" style="60" customWidth="1"/>
    <col min="9995" max="9995" width="15.83203125" style="60" customWidth="1"/>
    <col min="9996" max="9996" width="14.33203125" style="60" customWidth="1"/>
    <col min="9997" max="9997" width="15.83203125" style="60" customWidth="1"/>
    <col min="9998" max="9998" width="17.6640625" style="60" customWidth="1"/>
    <col min="9999" max="9999" width="19.6640625" style="60" customWidth="1"/>
    <col min="10000" max="10000" width="14.5" style="60" customWidth="1"/>
    <col min="10001" max="10236" width="9.1640625" style="60"/>
    <col min="10237" max="10237" width="12.1640625" style="60" customWidth="1"/>
    <col min="10238" max="10238" width="30" style="60" customWidth="1"/>
    <col min="10239" max="10239" width="24.5" style="60" customWidth="1"/>
    <col min="10240" max="10240" width="17.1640625" style="60" customWidth="1"/>
    <col min="10241" max="10241" width="15.33203125" style="60" customWidth="1"/>
    <col min="10242" max="10242" width="13.5" style="60" customWidth="1"/>
    <col min="10243" max="10244" width="12.83203125" style="60" customWidth="1"/>
    <col min="10245" max="10245" width="15" style="60" customWidth="1"/>
    <col min="10246" max="10246" width="16.83203125" style="60" customWidth="1"/>
    <col min="10247" max="10247" width="16.1640625" style="60" customWidth="1"/>
    <col min="10248" max="10248" width="15.5" style="60" customWidth="1"/>
    <col min="10249" max="10249" width="15.83203125" style="60" customWidth="1"/>
    <col min="10250" max="10250" width="19.5" style="60" customWidth="1"/>
    <col min="10251" max="10251" width="15.83203125" style="60" customWidth="1"/>
    <col min="10252" max="10252" width="14.33203125" style="60" customWidth="1"/>
    <col min="10253" max="10253" width="15.83203125" style="60" customWidth="1"/>
    <col min="10254" max="10254" width="17.6640625" style="60" customWidth="1"/>
    <col min="10255" max="10255" width="19.6640625" style="60" customWidth="1"/>
    <col min="10256" max="10256" width="14.5" style="60" customWidth="1"/>
    <col min="10257" max="10492" width="9.1640625" style="60"/>
    <col min="10493" max="10493" width="12.1640625" style="60" customWidth="1"/>
    <col min="10494" max="10494" width="30" style="60" customWidth="1"/>
    <col min="10495" max="10495" width="24.5" style="60" customWidth="1"/>
    <col min="10496" max="10496" width="17.1640625" style="60" customWidth="1"/>
    <col min="10497" max="10497" width="15.33203125" style="60" customWidth="1"/>
    <col min="10498" max="10498" width="13.5" style="60" customWidth="1"/>
    <col min="10499" max="10500" width="12.83203125" style="60" customWidth="1"/>
    <col min="10501" max="10501" width="15" style="60" customWidth="1"/>
    <col min="10502" max="10502" width="16.83203125" style="60" customWidth="1"/>
    <col min="10503" max="10503" width="16.1640625" style="60" customWidth="1"/>
    <col min="10504" max="10504" width="15.5" style="60" customWidth="1"/>
    <col min="10505" max="10505" width="15.83203125" style="60" customWidth="1"/>
    <col min="10506" max="10506" width="19.5" style="60" customWidth="1"/>
    <col min="10507" max="10507" width="15.83203125" style="60" customWidth="1"/>
    <col min="10508" max="10508" width="14.33203125" style="60" customWidth="1"/>
    <col min="10509" max="10509" width="15.83203125" style="60" customWidth="1"/>
    <col min="10510" max="10510" width="17.6640625" style="60" customWidth="1"/>
    <col min="10511" max="10511" width="19.6640625" style="60" customWidth="1"/>
    <col min="10512" max="10512" width="14.5" style="60" customWidth="1"/>
    <col min="10513" max="10748" width="9.1640625" style="60"/>
    <col min="10749" max="10749" width="12.1640625" style="60" customWidth="1"/>
    <col min="10750" max="10750" width="30" style="60" customWidth="1"/>
    <col min="10751" max="10751" width="24.5" style="60" customWidth="1"/>
    <col min="10752" max="10752" width="17.1640625" style="60" customWidth="1"/>
    <col min="10753" max="10753" width="15.33203125" style="60" customWidth="1"/>
    <col min="10754" max="10754" width="13.5" style="60" customWidth="1"/>
    <col min="10755" max="10756" width="12.83203125" style="60" customWidth="1"/>
    <col min="10757" max="10757" width="15" style="60" customWidth="1"/>
    <col min="10758" max="10758" width="16.83203125" style="60" customWidth="1"/>
    <col min="10759" max="10759" width="16.1640625" style="60" customWidth="1"/>
    <col min="10760" max="10760" width="15.5" style="60" customWidth="1"/>
    <col min="10761" max="10761" width="15.83203125" style="60" customWidth="1"/>
    <col min="10762" max="10762" width="19.5" style="60" customWidth="1"/>
    <col min="10763" max="10763" width="15.83203125" style="60" customWidth="1"/>
    <col min="10764" max="10764" width="14.33203125" style="60" customWidth="1"/>
    <col min="10765" max="10765" width="15.83203125" style="60" customWidth="1"/>
    <col min="10766" max="10766" width="17.6640625" style="60" customWidth="1"/>
    <col min="10767" max="10767" width="19.6640625" style="60" customWidth="1"/>
    <col min="10768" max="10768" width="14.5" style="60" customWidth="1"/>
    <col min="10769" max="11004" width="9.1640625" style="60"/>
    <col min="11005" max="11005" width="12.1640625" style="60" customWidth="1"/>
    <col min="11006" max="11006" width="30" style="60" customWidth="1"/>
    <col min="11007" max="11007" width="24.5" style="60" customWidth="1"/>
    <col min="11008" max="11008" width="17.1640625" style="60" customWidth="1"/>
    <col min="11009" max="11009" width="15.33203125" style="60" customWidth="1"/>
    <col min="11010" max="11010" width="13.5" style="60" customWidth="1"/>
    <col min="11011" max="11012" width="12.83203125" style="60" customWidth="1"/>
    <col min="11013" max="11013" width="15" style="60" customWidth="1"/>
    <col min="11014" max="11014" width="16.83203125" style="60" customWidth="1"/>
    <col min="11015" max="11015" width="16.1640625" style="60" customWidth="1"/>
    <col min="11016" max="11016" width="15.5" style="60" customWidth="1"/>
    <col min="11017" max="11017" width="15.83203125" style="60" customWidth="1"/>
    <col min="11018" max="11018" width="19.5" style="60" customWidth="1"/>
    <col min="11019" max="11019" width="15.83203125" style="60" customWidth="1"/>
    <col min="11020" max="11020" width="14.33203125" style="60" customWidth="1"/>
    <col min="11021" max="11021" width="15.83203125" style="60" customWidth="1"/>
    <col min="11022" max="11022" width="17.6640625" style="60" customWidth="1"/>
    <col min="11023" max="11023" width="19.6640625" style="60" customWidth="1"/>
    <col min="11024" max="11024" width="14.5" style="60" customWidth="1"/>
    <col min="11025" max="11260" width="9.1640625" style="60"/>
    <col min="11261" max="11261" width="12.1640625" style="60" customWidth="1"/>
    <col min="11262" max="11262" width="30" style="60" customWidth="1"/>
    <col min="11263" max="11263" width="24.5" style="60" customWidth="1"/>
    <col min="11264" max="11264" width="17.1640625" style="60" customWidth="1"/>
    <col min="11265" max="11265" width="15.33203125" style="60" customWidth="1"/>
    <col min="11266" max="11266" width="13.5" style="60" customWidth="1"/>
    <col min="11267" max="11268" width="12.83203125" style="60" customWidth="1"/>
    <col min="11269" max="11269" width="15" style="60" customWidth="1"/>
    <col min="11270" max="11270" width="16.83203125" style="60" customWidth="1"/>
    <col min="11271" max="11271" width="16.1640625" style="60" customWidth="1"/>
    <col min="11272" max="11272" width="15.5" style="60" customWidth="1"/>
    <col min="11273" max="11273" width="15.83203125" style="60" customWidth="1"/>
    <col min="11274" max="11274" width="19.5" style="60" customWidth="1"/>
    <col min="11275" max="11275" width="15.83203125" style="60" customWidth="1"/>
    <col min="11276" max="11276" width="14.33203125" style="60" customWidth="1"/>
    <col min="11277" max="11277" width="15.83203125" style="60" customWidth="1"/>
    <col min="11278" max="11278" width="17.6640625" style="60" customWidth="1"/>
    <col min="11279" max="11279" width="19.6640625" style="60" customWidth="1"/>
    <col min="11280" max="11280" width="14.5" style="60" customWidth="1"/>
    <col min="11281" max="11516" width="9.1640625" style="60"/>
    <col min="11517" max="11517" width="12.1640625" style="60" customWidth="1"/>
    <col min="11518" max="11518" width="30" style="60" customWidth="1"/>
    <col min="11519" max="11519" width="24.5" style="60" customWidth="1"/>
    <col min="11520" max="11520" width="17.1640625" style="60" customWidth="1"/>
    <col min="11521" max="11521" width="15.33203125" style="60" customWidth="1"/>
    <col min="11522" max="11522" width="13.5" style="60" customWidth="1"/>
    <col min="11523" max="11524" width="12.83203125" style="60" customWidth="1"/>
    <col min="11525" max="11525" width="15" style="60" customWidth="1"/>
    <col min="11526" max="11526" width="16.83203125" style="60" customWidth="1"/>
    <col min="11527" max="11527" width="16.1640625" style="60" customWidth="1"/>
    <col min="11528" max="11528" width="15.5" style="60" customWidth="1"/>
    <col min="11529" max="11529" width="15.83203125" style="60" customWidth="1"/>
    <col min="11530" max="11530" width="19.5" style="60" customWidth="1"/>
    <col min="11531" max="11531" width="15.83203125" style="60" customWidth="1"/>
    <col min="11532" max="11532" width="14.33203125" style="60" customWidth="1"/>
    <col min="11533" max="11533" width="15.83203125" style="60" customWidth="1"/>
    <col min="11534" max="11534" width="17.6640625" style="60" customWidth="1"/>
    <col min="11535" max="11535" width="19.6640625" style="60" customWidth="1"/>
    <col min="11536" max="11536" width="14.5" style="60" customWidth="1"/>
    <col min="11537" max="11772" width="9.1640625" style="60"/>
    <col min="11773" max="11773" width="12.1640625" style="60" customWidth="1"/>
    <col min="11774" max="11774" width="30" style="60" customWidth="1"/>
    <col min="11775" max="11775" width="24.5" style="60" customWidth="1"/>
    <col min="11776" max="11776" width="17.1640625" style="60" customWidth="1"/>
    <col min="11777" max="11777" width="15.33203125" style="60" customWidth="1"/>
    <col min="11778" max="11778" width="13.5" style="60" customWidth="1"/>
    <col min="11779" max="11780" width="12.83203125" style="60" customWidth="1"/>
    <col min="11781" max="11781" width="15" style="60" customWidth="1"/>
    <col min="11782" max="11782" width="16.83203125" style="60" customWidth="1"/>
    <col min="11783" max="11783" width="16.1640625" style="60" customWidth="1"/>
    <col min="11784" max="11784" width="15.5" style="60" customWidth="1"/>
    <col min="11785" max="11785" width="15.83203125" style="60" customWidth="1"/>
    <col min="11786" max="11786" width="19.5" style="60" customWidth="1"/>
    <col min="11787" max="11787" width="15.83203125" style="60" customWidth="1"/>
    <col min="11788" max="11788" width="14.33203125" style="60" customWidth="1"/>
    <col min="11789" max="11789" width="15.83203125" style="60" customWidth="1"/>
    <col min="11790" max="11790" width="17.6640625" style="60" customWidth="1"/>
    <col min="11791" max="11791" width="19.6640625" style="60" customWidth="1"/>
    <col min="11792" max="11792" width="14.5" style="60" customWidth="1"/>
    <col min="11793" max="12028" width="9.1640625" style="60"/>
    <col min="12029" max="12029" width="12.1640625" style="60" customWidth="1"/>
    <col min="12030" max="12030" width="30" style="60" customWidth="1"/>
    <col min="12031" max="12031" width="24.5" style="60" customWidth="1"/>
    <col min="12032" max="12032" width="17.1640625" style="60" customWidth="1"/>
    <col min="12033" max="12033" width="15.33203125" style="60" customWidth="1"/>
    <col min="12034" max="12034" width="13.5" style="60" customWidth="1"/>
    <col min="12035" max="12036" width="12.83203125" style="60" customWidth="1"/>
    <col min="12037" max="12037" width="15" style="60" customWidth="1"/>
    <col min="12038" max="12038" width="16.83203125" style="60" customWidth="1"/>
    <col min="12039" max="12039" width="16.1640625" style="60" customWidth="1"/>
    <col min="12040" max="12040" width="15.5" style="60" customWidth="1"/>
    <col min="12041" max="12041" width="15.83203125" style="60" customWidth="1"/>
    <col min="12042" max="12042" width="19.5" style="60" customWidth="1"/>
    <col min="12043" max="12043" width="15.83203125" style="60" customWidth="1"/>
    <col min="12044" max="12044" width="14.33203125" style="60" customWidth="1"/>
    <col min="12045" max="12045" width="15.83203125" style="60" customWidth="1"/>
    <col min="12046" max="12046" width="17.6640625" style="60" customWidth="1"/>
    <col min="12047" max="12047" width="19.6640625" style="60" customWidth="1"/>
    <col min="12048" max="12048" width="14.5" style="60" customWidth="1"/>
    <col min="12049" max="12284" width="9.1640625" style="60"/>
    <col min="12285" max="12285" width="12.1640625" style="60" customWidth="1"/>
    <col min="12286" max="12286" width="30" style="60" customWidth="1"/>
    <col min="12287" max="12287" width="24.5" style="60" customWidth="1"/>
    <col min="12288" max="12288" width="17.1640625" style="60" customWidth="1"/>
    <col min="12289" max="12289" width="15.33203125" style="60" customWidth="1"/>
    <col min="12290" max="12290" width="13.5" style="60" customWidth="1"/>
    <col min="12291" max="12292" width="12.83203125" style="60" customWidth="1"/>
    <col min="12293" max="12293" width="15" style="60" customWidth="1"/>
    <col min="12294" max="12294" width="16.83203125" style="60" customWidth="1"/>
    <col min="12295" max="12295" width="16.1640625" style="60" customWidth="1"/>
    <col min="12296" max="12296" width="15.5" style="60" customWidth="1"/>
    <col min="12297" max="12297" width="15.83203125" style="60" customWidth="1"/>
    <col min="12298" max="12298" width="19.5" style="60" customWidth="1"/>
    <col min="12299" max="12299" width="15.83203125" style="60" customWidth="1"/>
    <col min="12300" max="12300" width="14.33203125" style="60" customWidth="1"/>
    <col min="12301" max="12301" width="15.83203125" style="60" customWidth="1"/>
    <col min="12302" max="12302" width="17.6640625" style="60" customWidth="1"/>
    <col min="12303" max="12303" width="19.6640625" style="60" customWidth="1"/>
    <col min="12304" max="12304" width="14.5" style="60" customWidth="1"/>
    <col min="12305" max="12540" width="9.1640625" style="60"/>
    <col min="12541" max="12541" width="12.1640625" style="60" customWidth="1"/>
    <col min="12542" max="12542" width="30" style="60" customWidth="1"/>
    <col min="12543" max="12543" width="24.5" style="60" customWidth="1"/>
    <col min="12544" max="12544" width="17.1640625" style="60" customWidth="1"/>
    <col min="12545" max="12545" width="15.33203125" style="60" customWidth="1"/>
    <col min="12546" max="12546" width="13.5" style="60" customWidth="1"/>
    <col min="12547" max="12548" width="12.83203125" style="60" customWidth="1"/>
    <col min="12549" max="12549" width="15" style="60" customWidth="1"/>
    <col min="12550" max="12550" width="16.83203125" style="60" customWidth="1"/>
    <col min="12551" max="12551" width="16.1640625" style="60" customWidth="1"/>
    <col min="12552" max="12552" width="15.5" style="60" customWidth="1"/>
    <col min="12553" max="12553" width="15.83203125" style="60" customWidth="1"/>
    <col min="12554" max="12554" width="19.5" style="60" customWidth="1"/>
    <col min="12555" max="12555" width="15.83203125" style="60" customWidth="1"/>
    <col min="12556" max="12556" width="14.33203125" style="60" customWidth="1"/>
    <col min="12557" max="12557" width="15.83203125" style="60" customWidth="1"/>
    <col min="12558" max="12558" width="17.6640625" style="60" customWidth="1"/>
    <col min="12559" max="12559" width="19.6640625" style="60" customWidth="1"/>
    <col min="12560" max="12560" width="14.5" style="60" customWidth="1"/>
    <col min="12561" max="12796" width="9.1640625" style="60"/>
    <col min="12797" max="12797" width="12.1640625" style="60" customWidth="1"/>
    <col min="12798" max="12798" width="30" style="60" customWidth="1"/>
    <col min="12799" max="12799" width="24.5" style="60" customWidth="1"/>
    <col min="12800" max="12800" width="17.1640625" style="60" customWidth="1"/>
    <col min="12801" max="12801" width="15.33203125" style="60" customWidth="1"/>
    <col min="12802" max="12802" width="13.5" style="60" customWidth="1"/>
    <col min="12803" max="12804" width="12.83203125" style="60" customWidth="1"/>
    <col min="12805" max="12805" width="15" style="60" customWidth="1"/>
    <col min="12806" max="12806" width="16.83203125" style="60" customWidth="1"/>
    <col min="12807" max="12807" width="16.1640625" style="60" customWidth="1"/>
    <col min="12808" max="12808" width="15.5" style="60" customWidth="1"/>
    <col min="12809" max="12809" width="15.83203125" style="60" customWidth="1"/>
    <col min="12810" max="12810" width="19.5" style="60" customWidth="1"/>
    <col min="12811" max="12811" width="15.83203125" style="60" customWidth="1"/>
    <col min="12812" max="12812" width="14.33203125" style="60" customWidth="1"/>
    <col min="12813" max="12813" width="15.83203125" style="60" customWidth="1"/>
    <col min="12814" max="12814" width="17.6640625" style="60" customWidth="1"/>
    <col min="12815" max="12815" width="19.6640625" style="60" customWidth="1"/>
    <col min="12816" max="12816" width="14.5" style="60" customWidth="1"/>
    <col min="12817" max="13052" width="9.1640625" style="60"/>
    <col min="13053" max="13053" width="12.1640625" style="60" customWidth="1"/>
    <col min="13054" max="13054" width="30" style="60" customWidth="1"/>
    <col min="13055" max="13055" width="24.5" style="60" customWidth="1"/>
    <col min="13056" max="13056" width="17.1640625" style="60" customWidth="1"/>
    <col min="13057" max="13057" width="15.33203125" style="60" customWidth="1"/>
    <col min="13058" max="13058" width="13.5" style="60" customWidth="1"/>
    <col min="13059" max="13060" width="12.83203125" style="60" customWidth="1"/>
    <col min="13061" max="13061" width="15" style="60" customWidth="1"/>
    <col min="13062" max="13062" width="16.83203125" style="60" customWidth="1"/>
    <col min="13063" max="13063" width="16.1640625" style="60" customWidth="1"/>
    <col min="13064" max="13064" width="15.5" style="60" customWidth="1"/>
    <col min="13065" max="13065" width="15.83203125" style="60" customWidth="1"/>
    <col min="13066" max="13066" width="19.5" style="60" customWidth="1"/>
    <col min="13067" max="13067" width="15.83203125" style="60" customWidth="1"/>
    <col min="13068" max="13068" width="14.33203125" style="60" customWidth="1"/>
    <col min="13069" max="13069" width="15.83203125" style="60" customWidth="1"/>
    <col min="13070" max="13070" width="17.6640625" style="60" customWidth="1"/>
    <col min="13071" max="13071" width="19.6640625" style="60" customWidth="1"/>
    <col min="13072" max="13072" width="14.5" style="60" customWidth="1"/>
    <col min="13073" max="13308" width="9.1640625" style="60"/>
    <col min="13309" max="13309" width="12.1640625" style="60" customWidth="1"/>
    <col min="13310" max="13310" width="30" style="60" customWidth="1"/>
    <col min="13311" max="13311" width="24.5" style="60" customWidth="1"/>
    <col min="13312" max="13312" width="17.1640625" style="60" customWidth="1"/>
    <col min="13313" max="13313" width="15.33203125" style="60" customWidth="1"/>
    <col min="13314" max="13314" width="13.5" style="60" customWidth="1"/>
    <col min="13315" max="13316" width="12.83203125" style="60" customWidth="1"/>
    <col min="13317" max="13317" width="15" style="60" customWidth="1"/>
    <col min="13318" max="13318" width="16.83203125" style="60" customWidth="1"/>
    <col min="13319" max="13319" width="16.1640625" style="60" customWidth="1"/>
    <col min="13320" max="13320" width="15.5" style="60" customWidth="1"/>
    <col min="13321" max="13321" width="15.83203125" style="60" customWidth="1"/>
    <col min="13322" max="13322" width="19.5" style="60" customWidth="1"/>
    <col min="13323" max="13323" width="15.83203125" style="60" customWidth="1"/>
    <col min="13324" max="13324" width="14.33203125" style="60" customWidth="1"/>
    <col min="13325" max="13325" width="15.83203125" style="60" customWidth="1"/>
    <col min="13326" max="13326" width="17.6640625" style="60" customWidth="1"/>
    <col min="13327" max="13327" width="19.6640625" style="60" customWidth="1"/>
    <col min="13328" max="13328" width="14.5" style="60" customWidth="1"/>
    <col min="13329" max="13564" width="9.1640625" style="60"/>
    <col min="13565" max="13565" width="12.1640625" style="60" customWidth="1"/>
    <col min="13566" max="13566" width="30" style="60" customWidth="1"/>
    <col min="13567" max="13567" width="24.5" style="60" customWidth="1"/>
    <col min="13568" max="13568" width="17.1640625" style="60" customWidth="1"/>
    <col min="13569" max="13569" width="15.33203125" style="60" customWidth="1"/>
    <col min="13570" max="13570" width="13.5" style="60" customWidth="1"/>
    <col min="13571" max="13572" width="12.83203125" style="60" customWidth="1"/>
    <col min="13573" max="13573" width="15" style="60" customWidth="1"/>
    <col min="13574" max="13574" width="16.83203125" style="60" customWidth="1"/>
    <col min="13575" max="13575" width="16.1640625" style="60" customWidth="1"/>
    <col min="13576" max="13576" width="15.5" style="60" customWidth="1"/>
    <col min="13577" max="13577" width="15.83203125" style="60" customWidth="1"/>
    <col min="13578" max="13578" width="19.5" style="60" customWidth="1"/>
    <col min="13579" max="13579" width="15.83203125" style="60" customWidth="1"/>
    <col min="13580" max="13580" width="14.33203125" style="60" customWidth="1"/>
    <col min="13581" max="13581" width="15.83203125" style="60" customWidth="1"/>
    <col min="13582" max="13582" width="17.6640625" style="60" customWidth="1"/>
    <col min="13583" max="13583" width="19.6640625" style="60" customWidth="1"/>
    <col min="13584" max="13584" width="14.5" style="60" customWidth="1"/>
    <col min="13585" max="13820" width="9.1640625" style="60"/>
    <col min="13821" max="13821" width="12.1640625" style="60" customWidth="1"/>
    <col min="13822" max="13822" width="30" style="60" customWidth="1"/>
    <col min="13823" max="13823" width="24.5" style="60" customWidth="1"/>
    <col min="13824" max="13824" width="17.1640625" style="60" customWidth="1"/>
    <col min="13825" max="13825" width="15.33203125" style="60" customWidth="1"/>
    <col min="13826" max="13826" width="13.5" style="60" customWidth="1"/>
    <col min="13827" max="13828" width="12.83203125" style="60" customWidth="1"/>
    <col min="13829" max="13829" width="15" style="60" customWidth="1"/>
    <col min="13830" max="13830" width="16.83203125" style="60" customWidth="1"/>
    <col min="13831" max="13831" width="16.1640625" style="60" customWidth="1"/>
    <col min="13832" max="13832" width="15.5" style="60" customWidth="1"/>
    <col min="13833" max="13833" width="15.83203125" style="60" customWidth="1"/>
    <col min="13834" max="13834" width="19.5" style="60" customWidth="1"/>
    <col min="13835" max="13835" width="15.83203125" style="60" customWidth="1"/>
    <col min="13836" max="13836" width="14.33203125" style="60" customWidth="1"/>
    <col min="13837" max="13837" width="15.83203125" style="60" customWidth="1"/>
    <col min="13838" max="13838" width="17.6640625" style="60" customWidth="1"/>
    <col min="13839" max="13839" width="19.6640625" style="60" customWidth="1"/>
    <col min="13840" max="13840" width="14.5" style="60" customWidth="1"/>
    <col min="13841" max="14076" width="9.1640625" style="60"/>
    <col min="14077" max="14077" width="12.1640625" style="60" customWidth="1"/>
    <col min="14078" max="14078" width="30" style="60" customWidth="1"/>
    <col min="14079" max="14079" width="24.5" style="60" customWidth="1"/>
    <col min="14080" max="14080" width="17.1640625" style="60" customWidth="1"/>
    <col min="14081" max="14081" width="15.33203125" style="60" customWidth="1"/>
    <col min="14082" max="14082" width="13.5" style="60" customWidth="1"/>
    <col min="14083" max="14084" width="12.83203125" style="60" customWidth="1"/>
    <col min="14085" max="14085" width="15" style="60" customWidth="1"/>
    <col min="14086" max="14086" width="16.83203125" style="60" customWidth="1"/>
    <col min="14087" max="14087" width="16.1640625" style="60" customWidth="1"/>
    <col min="14088" max="14088" width="15.5" style="60" customWidth="1"/>
    <col min="14089" max="14089" width="15.83203125" style="60" customWidth="1"/>
    <col min="14090" max="14090" width="19.5" style="60" customWidth="1"/>
    <col min="14091" max="14091" width="15.83203125" style="60" customWidth="1"/>
    <col min="14092" max="14092" width="14.33203125" style="60" customWidth="1"/>
    <col min="14093" max="14093" width="15.83203125" style="60" customWidth="1"/>
    <col min="14094" max="14094" width="17.6640625" style="60" customWidth="1"/>
    <col min="14095" max="14095" width="19.6640625" style="60" customWidth="1"/>
    <col min="14096" max="14096" width="14.5" style="60" customWidth="1"/>
    <col min="14097" max="14332" width="9.1640625" style="60"/>
    <col min="14333" max="14333" width="12.1640625" style="60" customWidth="1"/>
    <col min="14334" max="14334" width="30" style="60" customWidth="1"/>
    <col min="14335" max="14335" width="24.5" style="60" customWidth="1"/>
    <col min="14336" max="14336" width="17.1640625" style="60" customWidth="1"/>
    <col min="14337" max="14337" width="15.33203125" style="60" customWidth="1"/>
    <col min="14338" max="14338" width="13.5" style="60" customWidth="1"/>
    <col min="14339" max="14340" width="12.83203125" style="60" customWidth="1"/>
    <col min="14341" max="14341" width="15" style="60" customWidth="1"/>
    <col min="14342" max="14342" width="16.83203125" style="60" customWidth="1"/>
    <col min="14343" max="14343" width="16.1640625" style="60" customWidth="1"/>
    <col min="14344" max="14344" width="15.5" style="60" customWidth="1"/>
    <col min="14345" max="14345" width="15.83203125" style="60" customWidth="1"/>
    <col min="14346" max="14346" width="19.5" style="60" customWidth="1"/>
    <col min="14347" max="14347" width="15.83203125" style="60" customWidth="1"/>
    <col min="14348" max="14348" width="14.33203125" style="60" customWidth="1"/>
    <col min="14349" max="14349" width="15.83203125" style="60" customWidth="1"/>
    <col min="14350" max="14350" width="17.6640625" style="60" customWidth="1"/>
    <col min="14351" max="14351" width="19.6640625" style="60" customWidth="1"/>
    <col min="14352" max="14352" width="14.5" style="60" customWidth="1"/>
    <col min="14353" max="14588" width="9.1640625" style="60"/>
    <col min="14589" max="14589" width="12.1640625" style="60" customWidth="1"/>
    <col min="14590" max="14590" width="30" style="60" customWidth="1"/>
    <col min="14591" max="14591" width="24.5" style="60" customWidth="1"/>
    <col min="14592" max="14592" width="17.1640625" style="60" customWidth="1"/>
    <col min="14593" max="14593" width="15.33203125" style="60" customWidth="1"/>
    <col min="14594" max="14594" width="13.5" style="60" customWidth="1"/>
    <col min="14595" max="14596" width="12.83203125" style="60" customWidth="1"/>
    <col min="14597" max="14597" width="15" style="60" customWidth="1"/>
    <col min="14598" max="14598" width="16.83203125" style="60" customWidth="1"/>
    <col min="14599" max="14599" width="16.1640625" style="60" customWidth="1"/>
    <col min="14600" max="14600" width="15.5" style="60" customWidth="1"/>
    <col min="14601" max="14601" width="15.83203125" style="60" customWidth="1"/>
    <col min="14602" max="14602" width="19.5" style="60" customWidth="1"/>
    <col min="14603" max="14603" width="15.83203125" style="60" customWidth="1"/>
    <col min="14604" max="14604" width="14.33203125" style="60" customWidth="1"/>
    <col min="14605" max="14605" width="15.83203125" style="60" customWidth="1"/>
    <col min="14606" max="14606" width="17.6640625" style="60" customWidth="1"/>
    <col min="14607" max="14607" width="19.6640625" style="60" customWidth="1"/>
    <col min="14608" max="14608" width="14.5" style="60" customWidth="1"/>
    <col min="14609" max="14844" width="9.1640625" style="60"/>
    <col min="14845" max="14845" width="12.1640625" style="60" customWidth="1"/>
    <col min="14846" max="14846" width="30" style="60" customWidth="1"/>
    <col min="14847" max="14847" width="24.5" style="60" customWidth="1"/>
    <col min="14848" max="14848" width="17.1640625" style="60" customWidth="1"/>
    <col min="14849" max="14849" width="15.33203125" style="60" customWidth="1"/>
    <col min="14850" max="14850" width="13.5" style="60" customWidth="1"/>
    <col min="14851" max="14852" width="12.83203125" style="60" customWidth="1"/>
    <col min="14853" max="14853" width="15" style="60" customWidth="1"/>
    <col min="14854" max="14854" width="16.83203125" style="60" customWidth="1"/>
    <col min="14855" max="14855" width="16.1640625" style="60" customWidth="1"/>
    <col min="14856" max="14856" width="15.5" style="60" customWidth="1"/>
    <col min="14857" max="14857" width="15.83203125" style="60" customWidth="1"/>
    <col min="14858" max="14858" width="19.5" style="60" customWidth="1"/>
    <col min="14859" max="14859" width="15.83203125" style="60" customWidth="1"/>
    <col min="14860" max="14860" width="14.33203125" style="60" customWidth="1"/>
    <col min="14861" max="14861" width="15.83203125" style="60" customWidth="1"/>
    <col min="14862" max="14862" width="17.6640625" style="60" customWidth="1"/>
    <col min="14863" max="14863" width="19.6640625" style="60" customWidth="1"/>
    <col min="14864" max="14864" width="14.5" style="60" customWidth="1"/>
    <col min="14865" max="15100" width="9.1640625" style="60"/>
    <col min="15101" max="15101" width="12.1640625" style="60" customWidth="1"/>
    <col min="15102" max="15102" width="30" style="60" customWidth="1"/>
    <col min="15103" max="15103" width="24.5" style="60" customWidth="1"/>
    <col min="15104" max="15104" width="17.1640625" style="60" customWidth="1"/>
    <col min="15105" max="15105" width="15.33203125" style="60" customWidth="1"/>
    <col min="15106" max="15106" width="13.5" style="60" customWidth="1"/>
    <col min="15107" max="15108" width="12.83203125" style="60" customWidth="1"/>
    <col min="15109" max="15109" width="15" style="60" customWidth="1"/>
    <col min="15110" max="15110" width="16.83203125" style="60" customWidth="1"/>
    <col min="15111" max="15111" width="16.1640625" style="60" customWidth="1"/>
    <col min="15112" max="15112" width="15.5" style="60" customWidth="1"/>
    <col min="15113" max="15113" width="15.83203125" style="60" customWidth="1"/>
    <col min="15114" max="15114" width="19.5" style="60" customWidth="1"/>
    <col min="15115" max="15115" width="15.83203125" style="60" customWidth="1"/>
    <col min="15116" max="15116" width="14.33203125" style="60" customWidth="1"/>
    <col min="15117" max="15117" width="15.83203125" style="60" customWidth="1"/>
    <col min="15118" max="15118" width="17.6640625" style="60" customWidth="1"/>
    <col min="15119" max="15119" width="19.6640625" style="60" customWidth="1"/>
    <col min="15120" max="15120" width="14.5" style="60" customWidth="1"/>
    <col min="15121" max="15356" width="9.1640625" style="60"/>
    <col min="15357" max="15357" width="12.1640625" style="60" customWidth="1"/>
    <col min="15358" max="15358" width="30" style="60" customWidth="1"/>
    <col min="15359" max="15359" width="24.5" style="60" customWidth="1"/>
    <col min="15360" max="15360" width="17.1640625" style="60" customWidth="1"/>
    <col min="15361" max="15361" width="15.33203125" style="60" customWidth="1"/>
    <col min="15362" max="15362" width="13.5" style="60" customWidth="1"/>
    <col min="15363" max="15364" width="12.83203125" style="60" customWidth="1"/>
    <col min="15365" max="15365" width="15" style="60" customWidth="1"/>
    <col min="15366" max="15366" width="16.83203125" style="60" customWidth="1"/>
    <col min="15367" max="15367" width="16.1640625" style="60" customWidth="1"/>
    <col min="15368" max="15368" width="15.5" style="60" customWidth="1"/>
    <col min="15369" max="15369" width="15.83203125" style="60" customWidth="1"/>
    <col min="15370" max="15370" width="19.5" style="60" customWidth="1"/>
    <col min="15371" max="15371" width="15.83203125" style="60" customWidth="1"/>
    <col min="15372" max="15372" width="14.33203125" style="60" customWidth="1"/>
    <col min="15373" max="15373" width="15.83203125" style="60" customWidth="1"/>
    <col min="15374" max="15374" width="17.6640625" style="60" customWidth="1"/>
    <col min="15375" max="15375" width="19.6640625" style="60" customWidth="1"/>
    <col min="15376" max="15376" width="14.5" style="60" customWidth="1"/>
    <col min="15377" max="15612" width="9.1640625" style="60"/>
    <col min="15613" max="15613" width="12.1640625" style="60" customWidth="1"/>
    <col min="15614" max="15614" width="30" style="60" customWidth="1"/>
    <col min="15615" max="15615" width="24.5" style="60" customWidth="1"/>
    <col min="15616" max="15616" width="17.1640625" style="60" customWidth="1"/>
    <col min="15617" max="15617" width="15.33203125" style="60" customWidth="1"/>
    <col min="15618" max="15618" width="13.5" style="60" customWidth="1"/>
    <col min="15619" max="15620" width="12.83203125" style="60" customWidth="1"/>
    <col min="15621" max="15621" width="15" style="60" customWidth="1"/>
    <col min="15622" max="15622" width="16.83203125" style="60" customWidth="1"/>
    <col min="15623" max="15623" width="16.1640625" style="60" customWidth="1"/>
    <col min="15624" max="15624" width="15.5" style="60" customWidth="1"/>
    <col min="15625" max="15625" width="15.83203125" style="60" customWidth="1"/>
    <col min="15626" max="15626" width="19.5" style="60" customWidth="1"/>
    <col min="15627" max="15627" width="15.83203125" style="60" customWidth="1"/>
    <col min="15628" max="15628" width="14.33203125" style="60" customWidth="1"/>
    <col min="15629" max="15629" width="15.83203125" style="60" customWidth="1"/>
    <col min="15630" max="15630" width="17.6640625" style="60" customWidth="1"/>
    <col min="15631" max="15631" width="19.6640625" style="60" customWidth="1"/>
    <col min="15632" max="15632" width="14.5" style="60" customWidth="1"/>
    <col min="15633" max="15868" width="9.1640625" style="60"/>
    <col min="15869" max="15869" width="12.1640625" style="60" customWidth="1"/>
    <col min="15870" max="15870" width="30" style="60" customWidth="1"/>
    <col min="15871" max="15871" width="24.5" style="60" customWidth="1"/>
    <col min="15872" max="15872" width="17.1640625" style="60" customWidth="1"/>
    <col min="15873" max="15873" width="15.33203125" style="60" customWidth="1"/>
    <col min="15874" max="15874" width="13.5" style="60" customWidth="1"/>
    <col min="15875" max="15876" width="12.83203125" style="60" customWidth="1"/>
    <col min="15877" max="15877" width="15" style="60" customWidth="1"/>
    <col min="15878" max="15878" width="16.83203125" style="60" customWidth="1"/>
    <col min="15879" max="15879" width="16.1640625" style="60" customWidth="1"/>
    <col min="15880" max="15880" width="15.5" style="60" customWidth="1"/>
    <col min="15881" max="15881" width="15.83203125" style="60" customWidth="1"/>
    <col min="15882" max="15882" width="19.5" style="60" customWidth="1"/>
    <col min="15883" max="15883" width="15.83203125" style="60" customWidth="1"/>
    <col min="15884" max="15884" width="14.33203125" style="60" customWidth="1"/>
    <col min="15885" max="15885" width="15.83203125" style="60" customWidth="1"/>
    <col min="15886" max="15886" width="17.6640625" style="60" customWidth="1"/>
    <col min="15887" max="15887" width="19.6640625" style="60" customWidth="1"/>
    <col min="15888" max="15888" width="14.5" style="60" customWidth="1"/>
    <col min="15889" max="16124" width="9.1640625" style="60"/>
    <col min="16125" max="16125" width="12.1640625" style="60" customWidth="1"/>
    <col min="16126" max="16126" width="30" style="60" customWidth="1"/>
    <col min="16127" max="16127" width="24.5" style="60" customWidth="1"/>
    <col min="16128" max="16128" width="17.1640625" style="60" customWidth="1"/>
    <col min="16129" max="16129" width="15.33203125" style="60" customWidth="1"/>
    <col min="16130" max="16130" width="13.5" style="60" customWidth="1"/>
    <col min="16131" max="16132" width="12.83203125" style="60" customWidth="1"/>
    <col min="16133" max="16133" width="15" style="60" customWidth="1"/>
    <col min="16134" max="16134" width="16.83203125" style="60" customWidth="1"/>
    <col min="16135" max="16135" width="16.1640625" style="60" customWidth="1"/>
    <col min="16136" max="16136" width="15.5" style="60" customWidth="1"/>
    <col min="16137" max="16137" width="15.83203125" style="60" customWidth="1"/>
    <col min="16138" max="16138" width="19.5" style="60" customWidth="1"/>
    <col min="16139" max="16139" width="15.83203125" style="60" customWidth="1"/>
    <col min="16140" max="16140" width="14.33203125" style="60" customWidth="1"/>
    <col min="16141" max="16141" width="15.83203125" style="60" customWidth="1"/>
    <col min="16142" max="16142" width="17.6640625" style="60" customWidth="1"/>
    <col min="16143" max="16143" width="19.6640625" style="60" customWidth="1"/>
    <col min="16144" max="16144" width="14.5" style="60" customWidth="1"/>
    <col min="16145" max="16384" width="9.1640625" style="60"/>
  </cols>
  <sheetData>
    <row r="1" spans="1:18" ht="15.75" x14ac:dyDescent="0.25">
      <c r="A1" s="4" t="s">
        <v>45</v>
      </c>
      <c r="E1" s="61"/>
      <c r="F1" s="61"/>
      <c r="M1" s="158"/>
      <c r="N1" s="57"/>
      <c r="O1" s="57"/>
      <c r="P1" s="57"/>
      <c r="Q1" s="57"/>
      <c r="R1" s="57"/>
    </row>
    <row r="2" spans="1:18" ht="16.149999999999999" customHeight="1" x14ac:dyDescent="0.25">
      <c r="A2" s="59" t="s">
        <v>83</v>
      </c>
      <c r="E2" s="61"/>
      <c r="M2" s="158"/>
      <c r="N2" s="57"/>
      <c r="O2" s="57"/>
      <c r="P2" s="57"/>
      <c r="Q2" s="57"/>
      <c r="R2" s="57"/>
    </row>
    <row r="3" spans="1:18" ht="16.149999999999999" customHeight="1" x14ac:dyDescent="0.25">
      <c r="A3" s="91" t="s">
        <v>84</v>
      </c>
      <c r="E3" s="61"/>
      <c r="M3" s="82"/>
      <c r="N3" s="82"/>
      <c r="O3" s="82"/>
      <c r="P3" s="82"/>
      <c r="Q3" s="82"/>
      <c r="R3" s="82"/>
    </row>
    <row r="4" spans="1:18" ht="15.75" x14ac:dyDescent="0.25">
      <c r="E4" s="61"/>
    </row>
    <row r="5" spans="1:18" ht="15.75" customHeight="1" x14ac:dyDescent="0.25">
      <c r="A5" s="159" t="s">
        <v>60</v>
      </c>
      <c r="B5" s="159"/>
      <c r="C5" s="159"/>
      <c r="D5" s="159"/>
      <c r="E5" s="159"/>
      <c r="F5" s="159"/>
      <c r="G5" s="159"/>
      <c r="H5" s="159"/>
      <c r="I5" s="159"/>
      <c r="J5" s="159"/>
      <c r="K5" s="159"/>
      <c r="L5" s="159"/>
      <c r="M5" s="159"/>
      <c r="N5" s="62"/>
      <c r="O5" s="62"/>
      <c r="P5" s="62"/>
      <c r="Q5" s="62"/>
      <c r="R5" s="62"/>
    </row>
    <row r="6" spans="1:18" ht="15.75" customHeight="1" x14ac:dyDescent="0.2">
      <c r="A6" s="63"/>
      <c r="B6" s="63"/>
      <c r="C6" s="63"/>
      <c r="D6" s="63"/>
      <c r="E6" s="63"/>
    </row>
    <row r="7" spans="1:18" ht="15.75" customHeight="1" x14ac:dyDescent="0.2">
      <c r="A7" s="63"/>
      <c r="B7" s="63"/>
      <c r="C7" s="63"/>
      <c r="D7" s="63"/>
      <c r="E7" s="63"/>
    </row>
    <row r="8" spans="1:18" ht="15.75" customHeight="1" x14ac:dyDescent="0.2">
      <c r="A8" s="63"/>
      <c r="B8" s="63"/>
      <c r="C8" s="63"/>
      <c r="D8" s="63"/>
      <c r="E8" s="63"/>
    </row>
    <row r="9" spans="1:18" ht="15.75" customHeight="1" x14ac:dyDescent="0.2">
      <c r="A9" s="63"/>
      <c r="B9" s="63"/>
      <c r="C9" s="63"/>
      <c r="D9" s="63"/>
      <c r="E9" s="63"/>
    </row>
    <row r="17" spans="1:18" x14ac:dyDescent="0.2">
      <c r="A17" s="167" t="s">
        <v>79</v>
      </c>
      <c r="B17" s="167"/>
      <c r="C17" s="167"/>
      <c r="D17" s="167"/>
      <c r="E17" s="167"/>
      <c r="F17" s="167"/>
      <c r="G17" s="167"/>
      <c r="H17" s="167"/>
      <c r="I17" s="167"/>
      <c r="J17" s="167"/>
      <c r="K17" s="167"/>
      <c r="L17" s="167"/>
      <c r="M17" s="167"/>
      <c r="N17" s="167"/>
      <c r="O17" s="167"/>
      <c r="P17" s="167"/>
      <c r="Q17" s="167"/>
      <c r="R17" s="167"/>
    </row>
    <row r="18" spans="1:18" ht="15.75" x14ac:dyDescent="0.25">
      <c r="A18" s="159" t="s">
        <v>61</v>
      </c>
      <c r="B18" s="159"/>
      <c r="C18" s="159"/>
      <c r="D18" s="159"/>
      <c r="E18" s="159"/>
      <c r="F18" s="159"/>
      <c r="G18" s="159"/>
      <c r="H18" s="159"/>
      <c r="I18" s="159"/>
      <c r="J18" s="159"/>
      <c r="K18" s="159"/>
      <c r="L18" s="159"/>
      <c r="M18" s="159"/>
      <c r="N18" s="159"/>
      <c r="O18" s="159"/>
      <c r="P18" s="159"/>
      <c r="Q18" s="159"/>
      <c r="R18" s="159"/>
    </row>
    <row r="19" spans="1:18" ht="15.75" x14ac:dyDescent="0.25">
      <c r="A19" s="159" t="s">
        <v>10</v>
      </c>
      <c r="B19" s="159"/>
      <c r="C19" s="159"/>
      <c r="D19" s="159"/>
      <c r="E19" s="159"/>
      <c r="F19" s="159"/>
      <c r="G19" s="159"/>
      <c r="H19" s="159"/>
      <c r="I19" s="159"/>
      <c r="J19" s="159"/>
      <c r="K19" s="159"/>
      <c r="L19" s="159"/>
      <c r="M19" s="159"/>
      <c r="N19" s="159"/>
      <c r="O19" s="159"/>
      <c r="P19" s="159"/>
      <c r="Q19" s="159"/>
      <c r="R19" s="159"/>
    </row>
    <row r="20" spans="1:18" ht="15.75" x14ac:dyDescent="0.25">
      <c r="A20" s="62"/>
      <c r="B20" s="62"/>
      <c r="C20" s="62"/>
      <c r="D20" s="62"/>
      <c r="E20" s="62"/>
      <c r="F20" s="62"/>
      <c r="G20" s="62"/>
      <c r="H20" s="62"/>
      <c r="I20" s="62"/>
      <c r="J20" s="62"/>
      <c r="K20" s="62"/>
      <c r="L20" s="62"/>
      <c r="M20" s="62"/>
      <c r="N20" s="62"/>
      <c r="O20" s="62"/>
      <c r="P20" s="62"/>
      <c r="Q20" s="62"/>
      <c r="R20" s="62"/>
    </row>
    <row r="21" spans="1:18" ht="14.25" customHeight="1" x14ac:dyDescent="0.3">
      <c r="D21" s="64"/>
    </row>
    <row r="22" spans="1:18" ht="15" customHeight="1" x14ac:dyDescent="0.25">
      <c r="A22" s="160" t="s">
        <v>11</v>
      </c>
      <c r="B22" s="160"/>
      <c r="C22" s="160"/>
      <c r="D22" s="160"/>
      <c r="E22" s="160"/>
      <c r="F22" s="160"/>
      <c r="G22" s="160"/>
      <c r="H22" s="160"/>
      <c r="I22" s="160"/>
      <c r="J22" s="160"/>
      <c r="K22" s="160"/>
      <c r="L22" s="160"/>
      <c r="M22" s="160"/>
      <c r="N22" s="160"/>
      <c r="O22" s="160"/>
      <c r="P22" s="160"/>
      <c r="Q22" s="160"/>
      <c r="R22" s="160"/>
    </row>
    <row r="23" spans="1:18" ht="15" x14ac:dyDescent="0.2">
      <c r="A23" s="5"/>
      <c r="B23" s="5"/>
      <c r="C23" s="5"/>
      <c r="D23" s="5"/>
      <c r="E23" s="5"/>
      <c r="F23" s="5"/>
      <c r="G23" s="5"/>
      <c r="H23" s="5"/>
      <c r="I23" s="5"/>
      <c r="J23" s="5"/>
      <c r="K23" s="5"/>
      <c r="L23" s="5"/>
      <c r="M23" s="5"/>
      <c r="N23" s="5"/>
      <c r="O23" s="5"/>
      <c r="P23" s="5"/>
      <c r="Q23" s="5"/>
      <c r="R23" s="5"/>
    </row>
    <row r="24" spans="1:18" ht="16.5" thickBot="1" x14ac:dyDescent="0.3">
      <c r="A24" s="128" t="s">
        <v>12</v>
      </c>
      <c r="B24" s="128"/>
      <c r="C24" s="128"/>
      <c r="D24" s="128"/>
      <c r="E24" s="128"/>
      <c r="F24" s="128"/>
      <c r="G24" s="128"/>
      <c r="H24" s="128"/>
      <c r="I24" s="128"/>
      <c r="J24" s="128"/>
      <c r="K24" s="56"/>
    </row>
    <row r="25" spans="1:18" ht="24.75" customHeight="1" thickBot="1" x14ac:dyDescent="0.25">
      <c r="A25" s="161" t="s">
        <v>52</v>
      </c>
      <c r="B25" s="162"/>
      <c r="C25" s="163"/>
      <c r="D25" s="164"/>
      <c r="E25" s="164"/>
      <c r="F25" s="164"/>
      <c r="G25" s="164"/>
      <c r="H25" s="164"/>
      <c r="I25" s="164"/>
      <c r="J25" s="164"/>
      <c r="K25" s="164"/>
      <c r="L25" s="164"/>
      <c r="M25" s="164"/>
      <c r="N25" s="164"/>
      <c r="O25" s="164"/>
      <c r="P25" s="164"/>
      <c r="Q25" s="164"/>
      <c r="R25" s="164"/>
    </row>
    <row r="26" spans="1:18" ht="30.75" customHeight="1" x14ac:dyDescent="0.2">
      <c r="A26" s="161" t="s">
        <v>65</v>
      </c>
      <c r="B26" s="162"/>
      <c r="C26" s="165"/>
      <c r="D26" s="166"/>
      <c r="E26" s="166"/>
      <c r="F26" s="166"/>
      <c r="G26" s="166"/>
      <c r="H26" s="166"/>
      <c r="I26" s="166"/>
      <c r="J26" s="166"/>
      <c r="K26" s="166"/>
      <c r="L26" s="166"/>
      <c r="M26" s="166"/>
      <c r="N26" s="166"/>
      <c r="O26" s="166"/>
      <c r="P26" s="166"/>
      <c r="Q26" s="166"/>
      <c r="R26" s="166"/>
    </row>
    <row r="27" spans="1:18" ht="15" customHeight="1" x14ac:dyDescent="0.2">
      <c r="A27" s="65"/>
      <c r="B27" s="66"/>
      <c r="C27" s="66"/>
      <c r="D27" s="67"/>
      <c r="E27" s="67"/>
      <c r="F27" s="67"/>
      <c r="G27" s="67"/>
      <c r="H27" s="67"/>
      <c r="I27" s="67"/>
      <c r="J27" s="67"/>
      <c r="K27" s="67"/>
      <c r="L27" s="5"/>
      <c r="M27" s="5"/>
      <c r="N27" s="5"/>
      <c r="O27" s="5"/>
      <c r="P27" s="5"/>
      <c r="Q27" s="5"/>
      <c r="R27" s="5"/>
    </row>
    <row r="28" spans="1:18" ht="8.25" customHeight="1" x14ac:dyDescent="0.2">
      <c r="A28" s="68"/>
      <c r="B28" s="68"/>
      <c r="C28" s="68"/>
      <c r="D28" s="6"/>
      <c r="E28" s="6"/>
      <c r="F28" s="6"/>
      <c r="G28" s="6"/>
      <c r="H28" s="6"/>
      <c r="I28" s="6"/>
      <c r="J28" s="6"/>
      <c r="K28" s="6"/>
      <c r="L28" s="6"/>
      <c r="M28" s="6"/>
    </row>
    <row r="29" spans="1:18" ht="15.75" x14ac:dyDescent="0.25">
      <c r="A29" s="128" t="s">
        <v>13</v>
      </c>
      <c r="B29" s="128"/>
      <c r="C29" s="128"/>
      <c r="D29" s="128"/>
      <c r="E29" s="128"/>
      <c r="F29" s="128"/>
      <c r="G29" s="128"/>
      <c r="H29" s="128"/>
      <c r="I29" s="128"/>
      <c r="J29" s="128"/>
      <c r="K29" s="56"/>
    </row>
    <row r="30" spans="1:18" ht="16.5" thickBot="1" x14ac:dyDescent="0.3">
      <c r="A30" s="56"/>
      <c r="B30" s="56"/>
      <c r="C30" s="56"/>
      <c r="D30" s="56"/>
      <c r="E30" s="56"/>
      <c r="F30" s="56"/>
      <c r="G30" s="56"/>
      <c r="H30" s="56"/>
      <c r="I30" s="56"/>
      <c r="J30" s="56"/>
      <c r="K30" s="56"/>
    </row>
    <row r="31" spans="1:18" ht="30.75" customHeight="1" x14ac:dyDescent="0.25">
      <c r="A31" s="155" t="s">
        <v>85</v>
      </c>
      <c r="B31" s="156"/>
      <c r="C31" s="157"/>
      <c r="D31" s="92">
        <v>0.30480000000000002</v>
      </c>
      <c r="E31" s="56"/>
      <c r="F31" s="56"/>
      <c r="G31" s="56"/>
      <c r="H31" s="56"/>
      <c r="I31" s="56"/>
      <c r="J31" s="56"/>
      <c r="K31" s="56"/>
    </row>
    <row r="32" spans="1:18" ht="30.75" customHeight="1" x14ac:dyDescent="0.25">
      <c r="A32" s="114" t="s">
        <v>82</v>
      </c>
      <c r="B32" s="115"/>
      <c r="C32" s="116"/>
      <c r="D32" s="93" t="s">
        <v>81</v>
      </c>
      <c r="E32" s="89"/>
      <c r="F32" s="89"/>
      <c r="G32" s="89"/>
      <c r="H32" s="89"/>
      <c r="I32" s="89"/>
      <c r="J32" s="89"/>
      <c r="K32" s="89"/>
    </row>
    <row r="33" spans="1:21" ht="33.75" customHeight="1" thickBot="1" x14ac:dyDescent="0.3">
      <c r="A33" s="134" t="s">
        <v>86</v>
      </c>
      <c r="B33" s="135"/>
      <c r="C33" s="136"/>
      <c r="D33" s="7" t="s">
        <v>14</v>
      </c>
      <c r="E33" s="56"/>
      <c r="F33" s="56"/>
      <c r="G33" s="56"/>
      <c r="H33" s="56"/>
      <c r="I33" s="56"/>
      <c r="J33" s="56"/>
      <c r="K33" s="56"/>
    </row>
    <row r="34" spans="1:21" ht="30.75" customHeight="1" x14ac:dyDescent="0.25">
      <c r="A34" s="8"/>
      <c r="B34" s="8"/>
      <c r="C34" s="9"/>
      <c r="D34" s="10" t="s">
        <v>14</v>
      </c>
      <c r="E34" s="56"/>
      <c r="F34" s="11" t="s">
        <v>15</v>
      </c>
      <c r="G34" s="56"/>
      <c r="H34" s="56"/>
      <c r="I34" s="56"/>
      <c r="J34" s="56"/>
      <c r="K34" s="56"/>
    </row>
    <row r="35" spans="1:21" ht="18.75" customHeight="1" x14ac:dyDescent="0.25">
      <c r="D35" s="10" t="s">
        <v>16</v>
      </c>
      <c r="F35" s="11" t="s">
        <v>17</v>
      </c>
    </row>
    <row r="36" spans="1:21" ht="18.75" customHeight="1" thickBot="1" x14ac:dyDescent="0.3">
      <c r="D36" s="10"/>
    </row>
    <row r="37" spans="1:21" s="12" customFormat="1" ht="16.5" customHeight="1" thickBot="1" x14ac:dyDescent="0.25">
      <c r="A37" s="137" t="s">
        <v>18</v>
      </c>
      <c r="B37" s="139" t="s">
        <v>19</v>
      </c>
      <c r="C37" s="141" t="s">
        <v>20</v>
      </c>
      <c r="D37" s="139" t="s">
        <v>21</v>
      </c>
      <c r="E37" s="132" t="s">
        <v>22</v>
      </c>
      <c r="F37" s="152" t="s">
        <v>23</v>
      </c>
      <c r="G37" s="153"/>
      <c r="H37" s="153"/>
      <c r="I37" s="153"/>
      <c r="J37" s="153"/>
      <c r="K37" s="154"/>
      <c r="L37" s="144" t="s">
        <v>32</v>
      </c>
      <c r="M37" s="147" t="s">
        <v>87</v>
      </c>
      <c r="N37" s="122" t="s">
        <v>53</v>
      </c>
      <c r="O37" s="119" t="s">
        <v>24</v>
      </c>
      <c r="P37" s="119" t="s">
        <v>25</v>
      </c>
      <c r="Q37" s="119" t="s">
        <v>44</v>
      </c>
      <c r="R37" s="122" t="s">
        <v>54</v>
      </c>
      <c r="S37" s="119" t="s">
        <v>55</v>
      </c>
      <c r="T37" s="119" t="s">
        <v>62</v>
      </c>
      <c r="U37" s="122" t="s">
        <v>56</v>
      </c>
    </row>
    <row r="38" spans="1:21" s="12" customFormat="1" ht="12.75" customHeight="1" x14ac:dyDescent="0.2">
      <c r="A38" s="138"/>
      <c r="B38" s="140"/>
      <c r="C38" s="142"/>
      <c r="D38" s="140"/>
      <c r="E38" s="133"/>
      <c r="F38" s="150" t="s">
        <v>26</v>
      </c>
      <c r="G38" s="130" t="s">
        <v>27</v>
      </c>
      <c r="H38" s="130" t="s">
        <v>28</v>
      </c>
      <c r="I38" s="130" t="s">
        <v>29</v>
      </c>
      <c r="J38" s="130" t="s">
        <v>30</v>
      </c>
      <c r="K38" s="130" t="s">
        <v>31</v>
      </c>
      <c r="L38" s="145"/>
      <c r="M38" s="148"/>
      <c r="N38" s="123"/>
      <c r="O38" s="120"/>
      <c r="P38" s="120"/>
      <c r="Q38" s="120"/>
      <c r="R38" s="123"/>
      <c r="S38" s="120"/>
      <c r="T38" s="120"/>
      <c r="U38" s="123"/>
    </row>
    <row r="39" spans="1:21" s="12" customFormat="1" ht="107.45" customHeight="1" x14ac:dyDescent="0.2">
      <c r="A39" s="138"/>
      <c r="B39" s="140"/>
      <c r="C39" s="143"/>
      <c r="D39" s="140"/>
      <c r="E39" s="133"/>
      <c r="F39" s="151"/>
      <c r="G39" s="131"/>
      <c r="H39" s="131"/>
      <c r="I39" s="131"/>
      <c r="J39" s="131"/>
      <c r="K39" s="131"/>
      <c r="L39" s="146"/>
      <c r="M39" s="149"/>
      <c r="N39" s="124"/>
      <c r="O39" s="121"/>
      <c r="P39" s="121"/>
      <c r="Q39" s="121"/>
      <c r="R39" s="124"/>
      <c r="S39" s="121"/>
      <c r="T39" s="121"/>
      <c r="U39" s="124"/>
    </row>
    <row r="40" spans="1:21" ht="43.5" customHeight="1" x14ac:dyDescent="0.2">
      <c r="A40" s="13">
        <v>1</v>
      </c>
      <c r="B40" s="14">
        <v>2</v>
      </c>
      <c r="C40" s="15">
        <v>3</v>
      </c>
      <c r="D40" s="15">
        <v>4</v>
      </c>
      <c r="E40" s="16">
        <v>5</v>
      </c>
      <c r="F40" s="17" t="s">
        <v>33</v>
      </c>
      <c r="G40" s="14">
        <v>7</v>
      </c>
      <c r="H40" s="14">
        <v>8</v>
      </c>
      <c r="I40" s="14">
        <v>9</v>
      </c>
      <c r="J40" s="14">
        <v>10</v>
      </c>
      <c r="K40" s="14">
        <v>11</v>
      </c>
      <c r="L40" s="18" t="s">
        <v>57</v>
      </c>
      <c r="M40" s="15">
        <v>13</v>
      </c>
      <c r="N40" s="19" t="s">
        <v>58</v>
      </c>
      <c r="O40" s="19">
        <v>15</v>
      </c>
      <c r="P40" s="19">
        <v>16</v>
      </c>
      <c r="Q40" s="19">
        <v>17</v>
      </c>
      <c r="R40" s="19">
        <v>18</v>
      </c>
      <c r="S40" s="19">
        <v>19</v>
      </c>
      <c r="T40" s="19">
        <v>20</v>
      </c>
      <c r="U40" s="19">
        <v>21</v>
      </c>
    </row>
    <row r="41" spans="1:21" s="69" customFormat="1" hidden="1" x14ac:dyDescent="0.2">
      <c r="A41" s="20"/>
      <c r="B41" s="21"/>
      <c r="C41" s="22"/>
      <c r="D41" s="15"/>
      <c r="E41" s="16"/>
      <c r="F41" s="13"/>
      <c r="G41" s="14"/>
      <c r="H41" s="14"/>
      <c r="I41" s="14"/>
      <c r="J41" s="14"/>
      <c r="K41" s="14"/>
      <c r="L41" s="23"/>
      <c r="M41" s="24">
        <v>0.30980000000000002</v>
      </c>
      <c r="N41" s="25"/>
      <c r="O41" s="25"/>
      <c r="P41" s="25"/>
      <c r="Q41" s="25"/>
      <c r="R41" s="25"/>
      <c r="S41" s="25"/>
      <c r="T41" s="25"/>
      <c r="U41" s="25"/>
    </row>
    <row r="42" spans="1:21" ht="15" x14ac:dyDescent="0.2">
      <c r="A42" s="26"/>
      <c r="B42" s="27"/>
      <c r="C42" s="28"/>
      <c r="D42" s="29">
        <v>20</v>
      </c>
      <c r="E42" s="30">
        <v>10</v>
      </c>
      <c r="F42" s="31">
        <v>1000</v>
      </c>
      <c r="G42" s="32">
        <v>1000</v>
      </c>
      <c r="H42" s="32"/>
      <c r="I42" s="32"/>
      <c r="J42" s="32"/>
      <c r="K42" s="32"/>
      <c r="L42" s="33">
        <f t="shared" ref="L42:L48" si="0">SUM(F42:K42)</f>
        <v>2000</v>
      </c>
      <c r="M42" s="29">
        <f>IF($D$33=$D$34,(1+0.007+$D$31)*(F42+G42+H42+I42+J42)+K42,(1+$D$31)*(F42+G42+H42+I42+J42)+K42)</f>
        <v>2623.6</v>
      </c>
      <c r="N42" s="34">
        <f t="shared" ref="N42:N48" si="1">IF(D42=0,0,M42*E42/D42)</f>
        <v>1311.8</v>
      </c>
      <c r="O42" s="70">
        <v>5</v>
      </c>
      <c r="P42" s="34">
        <v>28</v>
      </c>
      <c r="Q42" s="71">
        <v>8.43E-2</v>
      </c>
      <c r="R42" s="34">
        <f>IF($D$33=$D$34,(1+0.007+$D$31)*E42/D42*Q42*(F42+G42+H42+I42+J42),(1+$D$31)*(F42+G42+H42+I42+J42)*E42/D42*Q42)</f>
        <v>110.58473999999998</v>
      </c>
      <c r="S42" s="34">
        <v>1</v>
      </c>
      <c r="T42" s="71">
        <v>5.0200000000000002E-2</v>
      </c>
      <c r="U42" s="34">
        <f>IF($D$33=$D$34,(1+0.007+$D$31)*E42/D42*T42*(F42+G42+H42+I42+J42),(1+$D$31)*(F42+G42+H42+I42+J42)*E42/D42*T42)</f>
        <v>65.852360000000004</v>
      </c>
    </row>
    <row r="43" spans="1:21" ht="14.25" customHeight="1" x14ac:dyDescent="0.2">
      <c r="A43" s="26"/>
      <c r="B43" s="27"/>
      <c r="C43" s="28"/>
      <c r="D43" s="29">
        <v>20</v>
      </c>
      <c r="E43" s="30">
        <v>20</v>
      </c>
      <c r="F43" s="31">
        <v>500</v>
      </c>
      <c r="G43" s="32">
        <v>500</v>
      </c>
      <c r="H43" s="32"/>
      <c r="I43" s="32"/>
      <c r="J43" s="32"/>
      <c r="K43" s="32"/>
      <c r="L43" s="33">
        <f t="shared" si="0"/>
        <v>1000</v>
      </c>
      <c r="M43" s="29">
        <f t="shared" ref="M43:M48" si="2">IF($D$33=$D$34,(1+0.007+$D$31)*(F43+G43+H43+I43+J43)+K43,(1+$D$31)*(F43+G43+H43+I43+J43)+K43)</f>
        <v>1311.8</v>
      </c>
      <c r="N43" s="34">
        <f t="shared" si="1"/>
        <v>1311.8</v>
      </c>
      <c r="O43" s="70">
        <v>6</v>
      </c>
      <c r="P43" s="34">
        <v>35</v>
      </c>
      <c r="Q43" s="71">
        <v>0.11600000000000001</v>
      </c>
      <c r="R43" s="34">
        <f>IF($D$33=$D$34,(1+0.007+$D$31)*E43/D43*Q43*(F43+G43+H43+I43+J43),(1+$D$31)*(F43+G43+H43+I43+J43)*E43/D43*Q43)</f>
        <v>152.1688</v>
      </c>
      <c r="S43" s="34">
        <v>2</v>
      </c>
      <c r="T43" s="71">
        <v>0.10580000000000001</v>
      </c>
      <c r="U43" s="34">
        <f>IF($D$33=$D$34,(1+0.007+$D$31)*E43/D43*T43*(F43+G43+H43+I43+J43),(1+$D$31)*(F43+G43+H43+I43+J43)*E43/D43*T43)</f>
        <v>138.78843999999998</v>
      </c>
    </row>
    <row r="44" spans="1:21" ht="14.25" customHeight="1" x14ac:dyDescent="0.2">
      <c r="A44" s="26"/>
      <c r="B44" s="27"/>
      <c r="C44" s="28"/>
      <c r="D44" s="29"/>
      <c r="E44" s="30"/>
      <c r="F44" s="31"/>
      <c r="G44" s="32"/>
      <c r="H44" s="32"/>
      <c r="I44" s="32"/>
      <c r="J44" s="32"/>
      <c r="K44" s="32"/>
      <c r="L44" s="33">
        <f t="shared" si="0"/>
        <v>0</v>
      </c>
      <c r="M44" s="29">
        <f t="shared" si="2"/>
        <v>0</v>
      </c>
      <c r="N44" s="34">
        <f t="shared" si="1"/>
        <v>0</v>
      </c>
      <c r="O44" s="70"/>
      <c r="P44" s="34"/>
      <c r="Q44" s="34"/>
      <c r="R44" s="34"/>
      <c r="S44" s="34"/>
      <c r="T44" s="34"/>
      <c r="U44" s="34"/>
    </row>
    <row r="45" spans="1:21" ht="14.25" customHeight="1" x14ac:dyDescent="0.2">
      <c r="A45" s="26"/>
      <c r="B45" s="27"/>
      <c r="C45" s="28"/>
      <c r="D45" s="29"/>
      <c r="E45" s="30"/>
      <c r="F45" s="31"/>
      <c r="G45" s="32"/>
      <c r="H45" s="32"/>
      <c r="I45" s="32"/>
      <c r="J45" s="32"/>
      <c r="K45" s="32"/>
      <c r="L45" s="33">
        <f t="shared" si="0"/>
        <v>0</v>
      </c>
      <c r="M45" s="29">
        <f t="shared" si="2"/>
        <v>0</v>
      </c>
      <c r="N45" s="34">
        <f t="shared" si="1"/>
        <v>0</v>
      </c>
      <c r="O45" s="70"/>
      <c r="P45" s="34"/>
      <c r="Q45" s="34"/>
      <c r="R45" s="34"/>
      <c r="S45" s="34"/>
      <c r="T45" s="34"/>
      <c r="U45" s="34"/>
    </row>
    <row r="46" spans="1:21" ht="14.25" customHeight="1" x14ac:dyDescent="0.2">
      <c r="A46" s="26"/>
      <c r="B46" s="27"/>
      <c r="C46" s="28"/>
      <c r="D46" s="29"/>
      <c r="E46" s="30"/>
      <c r="F46" s="31"/>
      <c r="G46" s="32"/>
      <c r="H46" s="32"/>
      <c r="I46" s="32"/>
      <c r="J46" s="32"/>
      <c r="K46" s="32"/>
      <c r="L46" s="33">
        <f t="shared" si="0"/>
        <v>0</v>
      </c>
      <c r="M46" s="29">
        <f t="shared" si="2"/>
        <v>0</v>
      </c>
      <c r="N46" s="34">
        <f t="shared" si="1"/>
        <v>0</v>
      </c>
      <c r="O46" s="70"/>
      <c r="P46" s="34"/>
      <c r="Q46" s="34"/>
      <c r="R46" s="34"/>
      <c r="S46" s="34"/>
      <c r="T46" s="34"/>
      <c r="U46" s="34"/>
    </row>
    <row r="47" spans="1:21" ht="15.75" x14ac:dyDescent="0.2">
      <c r="A47" s="35"/>
      <c r="B47" s="27"/>
      <c r="C47" s="28"/>
      <c r="D47" s="29"/>
      <c r="E47" s="30"/>
      <c r="F47" s="31"/>
      <c r="G47" s="32"/>
      <c r="H47" s="32"/>
      <c r="I47" s="32"/>
      <c r="J47" s="32"/>
      <c r="K47" s="32"/>
      <c r="L47" s="33">
        <f t="shared" si="0"/>
        <v>0</v>
      </c>
      <c r="M47" s="29">
        <f t="shared" si="2"/>
        <v>0</v>
      </c>
      <c r="N47" s="34">
        <f t="shared" si="1"/>
        <v>0</v>
      </c>
      <c r="O47" s="70"/>
      <c r="P47" s="34"/>
      <c r="Q47" s="34"/>
      <c r="R47" s="34"/>
      <c r="S47" s="34"/>
      <c r="T47" s="34"/>
      <c r="U47" s="34"/>
    </row>
    <row r="48" spans="1:21" ht="15.75" x14ac:dyDescent="0.2">
      <c r="A48" s="35"/>
      <c r="B48" s="27"/>
      <c r="C48" s="28"/>
      <c r="D48" s="29"/>
      <c r="E48" s="30"/>
      <c r="F48" s="31"/>
      <c r="G48" s="32"/>
      <c r="H48" s="32"/>
      <c r="I48" s="32"/>
      <c r="J48" s="32"/>
      <c r="K48" s="32"/>
      <c r="L48" s="33">
        <f t="shared" si="0"/>
        <v>0</v>
      </c>
      <c r="M48" s="29">
        <f t="shared" si="2"/>
        <v>0</v>
      </c>
      <c r="N48" s="34">
        <f t="shared" si="1"/>
        <v>0</v>
      </c>
      <c r="O48" s="70"/>
      <c r="P48" s="34"/>
      <c r="Q48" s="34"/>
      <c r="R48" s="34"/>
      <c r="S48" s="34"/>
      <c r="T48" s="34"/>
      <c r="U48" s="34"/>
    </row>
    <row r="49" spans="1:21" ht="13.5" thickBot="1" x14ac:dyDescent="0.25">
      <c r="A49" s="125" t="s">
        <v>34</v>
      </c>
      <c r="B49" s="126"/>
      <c r="C49" s="127"/>
      <c r="D49" s="36">
        <f t="shared" ref="D49:R49" si="3">SUM(D42:D48)</f>
        <v>40</v>
      </c>
      <c r="E49" s="37">
        <f t="shared" si="3"/>
        <v>30</v>
      </c>
      <c r="F49" s="38">
        <f t="shared" si="3"/>
        <v>1500</v>
      </c>
      <c r="G49" s="39">
        <f t="shared" si="3"/>
        <v>1500</v>
      </c>
      <c r="H49" s="39">
        <f t="shared" si="3"/>
        <v>0</v>
      </c>
      <c r="I49" s="39">
        <f t="shared" si="3"/>
        <v>0</v>
      </c>
      <c r="J49" s="39">
        <f t="shared" si="3"/>
        <v>0</v>
      </c>
      <c r="K49" s="39">
        <f t="shared" si="3"/>
        <v>0</v>
      </c>
      <c r="L49" s="40">
        <f t="shared" si="3"/>
        <v>3000</v>
      </c>
      <c r="M49" s="41">
        <f t="shared" si="3"/>
        <v>3935.3999999999996</v>
      </c>
      <c r="N49" s="42">
        <f t="shared" si="3"/>
        <v>2623.6</v>
      </c>
      <c r="O49" s="42"/>
      <c r="P49" s="42"/>
      <c r="Q49" s="42"/>
      <c r="R49" s="42">
        <f t="shared" si="3"/>
        <v>262.75353999999999</v>
      </c>
      <c r="S49" s="42"/>
      <c r="T49" s="42"/>
      <c r="U49" s="42">
        <f>SUM(U42:U48)</f>
        <v>204.64079999999998</v>
      </c>
    </row>
    <row r="50" spans="1:21" ht="13.5" customHeight="1" x14ac:dyDescent="0.2">
      <c r="A50" s="43"/>
      <c r="B50" s="44"/>
      <c r="C50" s="44"/>
      <c r="D50" s="45"/>
      <c r="E50" s="43"/>
      <c r="F50" s="45"/>
      <c r="G50" s="43"/>
      <c r="H50" s="43"/>
      <c r="I50" s="43"/>
      <c r="J50" s="43"/>
      <c r="K50" s="43"/>
      <c r="L50" s="46"/>
      <c r="M50" s="46"/>
      <c r="N50" s="44"/>
      <c r="O50" s="44"/>
      <c r="P50" s="44"/>
      <c r="Q50" s="44"/>
      <c r="R50" s="44"/>
    </row>
    <row r="51" spans="1:21" ht="15.75" x14ac:dyDescent="0.25">
      <c r="A51" s="128" t="s">
        <v>35</v>
      </c>
      <c r="B51" s="128"/>
      <c r="C51" s="128"/>
      <c r="D51" s="128"/>
      <c r="E51" s="128"/>
      <c r="F51" s="128"/>
      <c r="G51" s="128"/>
      <c r="H51" s="128"/>
      <c r="I51" s="128"/>
      <c r="J51" s="128"/>
      <c r="K51" s="56"/>
    </row>
    <row r="52" spans="1:21" ht="103.5" customHeight="1" x14ac:dyDescent="0.25">
      <c r="A52" s="129" t="s">
        <v>36</v>
      </c>
      <c r="B52" s="129"/>
      <c r="C52" s="129"/>
      <c r="D52" s="129"/>
      <c r="E52" s="129"/>
      <c r="F52" s="129"/>
      <c r="G52" s="129"/>
      <c r="H52" s="129"/>
      <c r="I52" s="129"/>
      <c r="J52" s="129"/>
      <c r="K52" s="129"/>
      <c r="L52" s="129"/>
      <c r="M52" s="129"/>
      <c r="N52" s="129"/>
      <c r="O52" s="129"/>
      <c r="P52" s="129"/>
      <c r="Q52" s="129"/>
      <c r="R52" s="129"/>
    </row>
    <row r="53" spans="1:21" ht="13.5" customHeight="1" x14ac:dyDescent="0.2">
      <c r="A53" s="43"/>
      <c r="B53" s="44"/>
      <c r="C53" s="44"/>
      <c r="D53" s="45"/>
      <c r="E53" s="43"/>
      <c r="F53" s="45"/>
      <c r="G53" s="43"/>
      <c r="H53" s="43"/>
      <c r="I53" s="43"/>
      <c r="J53" s="43"/>
      <c r="K53" s="43"/>
      <c r="L53" s="46"/>
      <c r="M53" s="46"/>
      <c r="N53" s="44"/>
      <c r="O53" s="44"/>
      <c r="P53" s="44"/>
      <c r="Q53" s="44"/>
      <c r="R53" s="44"/>
    </row>
    <row r="55" spans="1:21" s="73" customFormat="1" x14ac:dyDescent="0.2">
      <c r="A55" s="72"/>
      <c r="B55" s="47"/>
      <c r="C55" s="47" t="s">
        <v>37</v>
      </c>
      <c r="D55" s="47"/>
      <c r="E55" s="72"/>
      <c r="F55" s="72"/>
      <c r="G55" s="72"/>
      <c r="H55" s="72"/>
      <c r="I55" s="72"/>
      <c r="J55" s="47"/>
      <c r="K55" s="72"/>
      <c r="L55" s="47"/>
      <c r="M55" s="47"/>
      <c r="N55" s="47"/>
      <c r="O55" s="72"/>
      <c r="P55" s="72"/>
      <c r="Q55" s="72"/>
      <c r="R55" s="72"/>
    </row>
    <row r="56" spans="1:21" s="73" customFormat="1" ht="18.75" customHeight="1" x14ac:dyDescent="0.25">
      <c r="A56" s="117" t="s">
        <v>38</v>
      </c>
      <c r="B56" s="117"/>
      <c r="C56" s="117"/>
      <c r="D56" s="117"/>
      <c r="E56" s="117"/>
      <c r="F56" s="117"/>
      <c r="G56" s="74"/>
      <c r="H56" s="74"/>
      <c r="I56" s="74"/>
      <c r="J56" s="48" t="s">
        <v>39</v>
      </c>
      <c r="K56" s="49"/>
      <c r="L56" s="118"/>
      <c r="M56" s="118"/>
      <c r="N56" s="118"/>
      <c r="O56" s="75"/>
      <c r="P56" s="75"/>
      <c r="Q56" s="75"/>
      <c r="R56" s="75"/>
    </row>
    <row r="57" spans="1:21" ht="15" x14ac:dyDescent="0.2">
      <c r="A57" s="76"/>
      <c r="B57" s="50"/>
      <c r="C57" s="50"/>
      <c r="D57" s="50"/>
      <c r="E57" s="50"/>
    </row>
    <row r="58" spans="1:21" x14ac:dyDescent="0.2">
      <c r="A58" s="50"/>
      <c r="B58" s="77"/>
      <c r="C58" s="77"/>
      <c r="D58" s="77"/>
      <c r="E58" s="77"/>
      <c r="F58" s="50"/>
    </row>
    <row r="59" spans="1:21" ht="12.75" customHeight="1" x14ac:dyDescent="0.2">
      <c r="A59" s="50"/>
      <c r="B59" s="78"/>
      <c r="C59" s="78"/>
      <c r="D59" s="78"/>
      <c r="E59" s="78"/>
      <c r="F59" s="50"/>
    </row>
    <row r="60" spans="1:21" x14ac:dyDescent="0.2">
      <c r="A60" s="79" t="s">
        <v>59</v>
      </c>
      <c r="B60" s="50"/>
      <c r="C60" s="50"/>
      <c r="D60" s="50"/>
      <c r="E60" s="50"/>
      <c r="F60" s="50"/>
    </row>
  </sheetData>
  <mergeCells count="42">
    <mergeCell ref="A31:C31"/>
    <mergeCell ref="M1:M2"/>
    <mergeCell ref="A5:M5"/>
    <mergeCell ref="A18:R18"/>
    <mergeCell ref="A19:R19"/>
    <mergeCell ref="A22:R22"/>
    <mergeCell ref="A24:J24"/>
    <mergeCell ref="A25:B25"/>
    <mergeCell ref="C25:R25"/>
    <mergeCell ref="A26:B26"/>
    <mergeCell ref="C26:R26"/>
    <mergeCell ref="A29:J29"/>
    <mergeCell ref="A17:R17"/>
    <mergeCell ref="L37:L39"/>
    <mergeCell ref="M37:M39"/>
    <mergeCell ref="N37:N39"/>
    <mergeCell ref="O37:O39"/>
    <mergeCell ref="F38:F39"/>
    <mergeCell ref="G38:G39"/>
    <mergeCell ref="H38:H39"/>
    <mergeCell ref="F37:K37"/>
    <mergeCell ref="A33:C33"/>
    <mergeCell ref="A37:A39"/>
    <mergeCell ref="B37:B39"/>
    <mergeCell ref="C37:C39"/>
    <mergeCell ref="D37:D39"/>
    <mergeCell ref="A32:C32"/>
    <mergeCell ref="A56:F56"/>
    <mergeCell ref="L56:N56"/>
    <mergeCell ref="T37:T39"/>
    <mergeCell ref="U37:U39"/>
    <mergeCell ref="A49:C49"/>
    <mergeCell ref="A51:J51"/>
    <mergeCell ref="A52:R52"/>
    <mergeCell ref="I38:I39"/>
    <mergeCell ref="J38:J39"/>
    <mergeCell ref="Q37:Q39"/>
    <mergeCell ref="R37:R39"/>
    <mergeCell ref="S37:S39"/>
    <mergeCell ref="P37:P39"/>
    <mergeCell ref="K38:K39"/>
    <mergeCell ref="E37:E39"/>
  </mergeCells>
  <dataValidations count="1">
    <dataValidation type="list" allowBlank="1" showInputMessage="1" showErrorMessage="1" sqref="D33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D65569 IV65569 SR65569 ACN65569 AMJ65569 AWF65569 BGB65569 BPX65569 BZT65569 CJP65569 CTL65569 DDH65569 DND65569 DWZ65569 EGV65569 EQR65569 FAN65569 FKJ65569 FUF65569 GEB65569 GNX65569 GXT65569 HHP65569 HRL65569 IBH65569 ILD65569 IUZ65569 JEV65569 JOR65569 JYN65569 KIJ65569 KSF65569 LCB65569 LLX65569 LVT65569 MFP65569 MPL65569 MZH65569 NJD65569 NSZ65569 OCV65569 OMR65569 OWN65569 PGJ65569 PQF65569 QAB65569 QJX65569 QTT65569 RDP65569 RNL65569 RXH65569 SHD65569 SQZ65569 TAV65569 TKR65569 TUN65569 UEJ65569 UOF65569 UYB65569 VHX65569 VRT65569 WBP65569 WLL65569 WVH65569 D131105 IV131105 SR131105 ACN131105 AMJ131105 AWF131105 BGB131105 BPX131105 BZT131105 CJP131105 CTL131105 DDH131105 DND131105 DWZ131105 EGV131105 EQR131105 FAN131105 FKJ131105 FUF131105 GEB131105 GNX131105 GXT131105 HHP131105 HRL131105 IBH131105 ILD131105 IUZ131105 JEV131105 JOR131105 JYN131105 KIJ131105 KSF131105 LCB131105 LLX131105 LVT131105 MFP131105 MPL131105 MZH131105 NJD131105 NSZ131105 OCV131105 OMR131105 OWN131105 PGJ131105 PQF131105 QAB131105 QJX131105 QTT131105 RDP131105 RNL131105 RXH131105 SHD131105 SQZ131105 TAV131105 TKR131105 TUN131105 UEJ131105 UOF131105 UYB131105 VHX131105 VRT131105 WBP131105 WLL131105 WVH131105 D196641 IV196641 SR196641 ACN196641 AMJ196641 AWF196641 BGB196641 BPX196641 BZT196641 CJP196641 CTL196641 DDH196641 DND196641 DWZ196641 EGV196641 EQR196641 FAN196641 FKJ196641 FUF196641 GEB196641 GNX196641 GXT196641 HHP196641 HRL196641 IBH196641 ILD196641 IUZ196641 JEV196641 JOR196641 JYN196641 KIJ196641 KSF196641 LCB196641 LLX196641 LVT196641 MFP196641 MPL196641 MZH196641 NJD196641 NSZ196641 OCV196641 OMR196641 OWN196641 PGJ196641 PQF196641 QAB196641 QJX196641 QTT196641 RDP196641 RNL196641 RXH196641 SHD196641 SQZ196641 TAV196641 TKR196641 TUN196641 UEJ196641 UOF196641 UYB196641 VHX196641 VRT196641 WBP196641 WLL196641 WVH196641 D262177 IV262177 SR262177 ACN262177 AMJ262177 AWF262177 BGB262177 BPX262177 BZT262177 CJP262177 CTL262177 DDH262177 DND262177 DWZ262177 EGV262177 EQR262177 FAN262177 FKJ262177 FUF262177 GEB262177 GNX262177 GXT262177 HHP262177 HRL262177 IBH262177 ILD262177 IUZ262177 JEV262177 JOR262177 JYN262177 KIJ262177 KSF262177 LCB262177 LLX262177 LVT262177 MFP262177 MPL262177 MZH262177 NJD262177 NSZ262177 OCV262177 OMR262177 OWN262177 PGJ262177 PQF262177 QAB262177 QJX262177 QTT262177 RDP262177 RNL262177 RXH262177 SHD262177 SQZ262177 TAV262177 TKR262177 TUN262177 UEJ262177 UOF262177 UYB262177 VHX262177 VRT262177 WBP262177 WLL262177 WVH262177 D327713 IV327713 SR327713 ACN327713 AMJ327713 AWF327713 BGB327713 BPX327713 BZT327713 CJP327713 CTL327713 DDH327713 DND327713 DWZ327713 EGV327713 EQR327713 FAN327713 FKJ327713 FUF327713 GEB327713 GNX327713 GXT327713 HHP327713 HRL327713 IBH327713 ILD327713 IUZ327713 JEV327713 JOR327713 JYN327713 KIJ327713 KSF327713 LCB327713 LLX327713 LVT327713 MFP327713 MPL327713 MZH327713 NJD327713 NSZ327713 OCV327713 OMR327713 OWN327713 PGJ327713 PQF327713 QAB327713 QJX327713 QTT327713 RDP327713 RNL327713 RXH327713 SHD327713 SQZ327713 TAV327713 TKR327713 TUN327713 UEJ327713 UOF327713 UYB327713 VHX327713 VRT327713 WBP327713 WLL327713 WVH327713 D393249 IV393249 SR393249 ACN393249 AMJ393249 AWF393249 BGB393249 BPX393249 BZT393249 CJP393249 CTL393249 DDH393249 DND393249 DWZ393249 EGV393249 EQR393249 FAN393249 FKJ393249 FUF393249 GEB393249 GNX393249 GXT393249 HHP393249 HRL393249 IBH393249 ILD393249 IUZ393249 JEV393249 JOR393249 JYN393249 KIJ393249 KSF393249 LCB393249 LLX393249 LVT393249 MFP393249 MPL393249 MZH393249 NJD393249 NSZ393249 OCV393249 OMR393249 OWN393249 PGJ393249 PQF393249 QAB393249 QJX393249 QTT393249 RDP393249 RNL393249 RXH393249 SHD393249 SQZ393249 TAV393249 TKR393249 TUN393249 UEJ393249 UOF393249 UYB393249 VHX393249 VRT393249 WBP393249 WLL393249 WVH393249 D458785 IV458785 SR458785 ACN458785 AMJ458785 AWF458785 BGB458785 BPX458785 BZT458785 CJP458785 CTL458785 DDH458785 DND458785 DWZ458785 EGV458785 EQR458785 FAN458785 FKJ458785 FUF458785 GEB458785 GNX458785 GXT458785 HHP458785 HRL458785 IBH458785 ILD458785 IUZ458785 JEV458785 JOR458785 JYN458785 KIJ458785 KSF458785 LCB458785 LLX458785 LVT458785 MFP458785 MPL458785 MZH458785 NJD458785 NSZ458785 OCV458785 OMR458785 OWN458785 PGJ458785 PQF458785 QAB458785 QJX458785 QTT458785 RDP458785 RNL458785 RXH458785 SHD458785 SQZ458785 TAV458785 TKR458785 TUN458785 UEJ458785 UOF458785 UYB458785 VHX458785 VRT458785 WBP458785 WLL458785 WVH458785 D524321 IV524321 SR524321 ACN524321 AMJ524321 AWF524321 BGB524321 BPX524321 BZT524321 CJP524321 CTL524321 DDH524321 DND524321 DWZ524321 EGV524321 EQR524321 FAN524321 FKJ524321 FUF524321 GEB524321 GNX524321 GXT524321 HHP524321 HRL524321 IBH524321 ILD524321 IUZ524321 JEV524321 JOR524321 JYN524321 KIJ524321 KSF524321 LCB524321 LLX524321 LVT524321 MFP524321 MPL524321 MZH524321 NJD524321 NSZ524321 OCV524321 OMR524321 OWN524321 PGJ524321 PQF524321 QAB524321 QJX524321 QTT524321 RDP524321 RNL524321 RXH524321 SHD524321 SQZ524321 TAV524321 TKR524321 TUN524321 UEJ524321 UOF524321 UYB524321 VHX524321 VRT524321 WBP524321 WLL524321 WVH524321 D589857 IV589857 SR589857 ACN589857 AMJ589857 AWF589857 BGB589857 BPX589857 BZT589857 CJP589857 CTL589857 DDH589857 DND589857 DWZ589857 EGV589857 EQR589857 FAN589857 FKJ589857 FUF589857 GEB589857 GNX589857 GXT589857 HHP589857 HRL589857 IBH589857 ILD589857 IUZ589857 JEV589857 JOR589857 JYN589857 KIJ589857 KSF589857 LCB589857 LLX589857 LVT589857 MFP589857 MPL589857 MZH589857 NJD589857 NSZ589857 OCV589857 OMR589857 OWN589857 PGJ589857 PQF589857 QAB589857 QJX589857 QTT589857 RDP589857 RNL589857 RXH589857 SHD589857 SQZ589857 TAV589857 TKR589857 TUN589857 UEJ589857 UOF589857 UYB589857 VHX589857 VRT589857 WBP589857 WLL589857 WVH589857 D655393 IV655393 SR655393 ACN655393 AMJ655393 AWF655393 BGB655393 BPX655393 BZT655393 CJP655393 CTL655393 DDH655393 DND655393 DWZ655393 EGV655393 EQR655393 FAN655393 FKJ655393 FUF655393 GEB655393 GNX655393 GXT655393 HHP655393 HRL655393 IBH655393 ILD655393 IUZ655393 JEV655393 JOR655393 JYN655393 KIJ655393 KSF655393 LCB655393 LLX655393 LVT655393 MFP655393 MPL655393 MZH655393 NJD655393 NSZ655393 OCV655393 OMR655393 OWN655393 PGJ655393 PQF655393 QAB655393 QJX655393 QTT655393 RDP655393 RNL655393 RXH655393 SHD655393 SQZ655393 TAV655393 TKR655393 TUN655393 UEJ655393 UOF655393 UYB655393 VHX655393 VRT655393 WBP655393 WLL655393 WVH655393 D720929 IV720929 SR720929 ACN720929 AMJ720929 AWF720929 BGB720929 BPX720929 BZT720929 CJP720929 CTL720929 DDH720929 DND720929 DWZ720929 EGV720929 EQR720929 FAN720929 FKJ720929 FUF720929 GEB720929 GNX720929 GXT720929 HHP720929 HRL720929 IBH720929 ILD720929 IUZ720929 JEV720929 JOR720929 JYN720929 KIJ720929 KSF720929 LCB720929 LLX720929 LVT720929 MFP720929 MPL720929 MZH720929 NJD720929 NSZ720929 OCV720929 OMR720929 OWN720929 PGJ720929 PQF720929 QAB720929 QJX720929 QTT720929 RDP720929 RNL720929 RXH720929 SHD720929 SQZ720929 TAV720929 TKR720929 TUN720929 UEJ720929 UOF720929 UYB720929 VHX720929 VRT720929 WBP720929 WLL720929 WVH720929 D786465 IV786465 SR786465 ACN786465 AMJ786465 AWF786465 BGB786465 BPX786465 BZT786465 CJP786465 CTL786465 DDH786465 DND786465 DWZ786465 EGV786465 EQR786465 FAN786465 FKJ786465 FUF786465 GEB786465 GNX786465 GXT786465 HHP786465 HRL786465 IBH786465 ILD786465 IUZ786465 JEV786465 JOR786465 JYN786465 KIJ786465 KSF786465 LCB786465 LLX786465 LVT786465 MFP786465 MPL786465 MZH786465 NJD786465 NSZ786465 OCV786465 OMR786465 OWN786465 PGJ786465 PQF786465 QAB786465 QJX786465 QTT786465 RDP786465 RNL786465 RXH786465 SHD786465 SQZ786465 TAV786465 TKR786465 TUN786465 UEJ786465 UOF786465 UYB786465 VHX786465 VRT786465 WBP786465 WLL786465 WVH786465 D852001 IV852001 SR852001 ACN852001 AMJ852001 AWF852001 BGB852001 BPX852001 BZT852001 CJP852001 CTL852001 DDH852001 DND852001 DWZ852001 EGV852001 EQR852001 FAN852001 FKJ852001 FUF852001 GEB852001 GNX852001 GXT852001 HHP852001 HRL852001 IBH852001 ILD852001 IUZ852001 JEV852001 JOR852001 JYN852001 KIJ852001 KSF852001 LCB852001 LLX852001 LVT852001 MFP852001 MPL852001 MZH852001 NJD852001 NSZ852001 OCV852001 OMR852001 OWN852001 PGJ852001 PQF852001 QAB852001 QJX852001 QTT852001 RDP852001 RNL852001 RXH852001 SHD852001 SQZ852001 TAV852001 TKR852001 TUN852001 UEJ852001 UOF852001 UYB852001 VHX852001 VRT852001 WBP852001 WLL852001 WVH852001 D917537 IV917537 SR917537 ACN917537 AMJ917537 AWF917537 BGB917537 BPX917537 BZT917537 CJP917537 CTL917537 DDH917537 DND917537 DWZ917537 EGV917537 EQR917537 FAN917537 FKJ917537 FUF917537 GEB917537 GNX917537 GXT917537 HHP917537 HRL917537 IBH917537 ILD917537 IUZ917537 JEV917537 JOR917537 JYN917537 KIJ917537 KSF917537 LCB917537 LLX917537 LVT917537 MFP917537 MPL917537 MZH917537 NJD917537 NSZ917537 OCV917537 OMR917537 OWN917537 PGJ917537 PQF917537 QAB917537 QJX917537 QTT917537 RDP917537 RNL917537 RXH917537 SHD917537 SQZ917537 TAV917537 TKR917537 TUN917537 UEJ917537 UOF917537 UYB917537 VHX917537 VRT917537 WBP917537 WLL917537 WVH917537 D983073 IV983073 SR983073 ACN983073 AMJ983073 AWF983073 BGB983073 BPX983073 BZT983073 CJP983073 CTL983073 DDH983073 DND983073 DWZ983073 EGV983073 EQR983073 FAN983073 FKJ983073 FUF983073 GEB983073 GNX983073 GXT983073 HHP983073 HRL983073 IBH983073 ILD983073 IUZ983073 JEV983073 JOR983073 JYN983073 KIJ983073 KSF983073 LCB983073 LLX983073 LVT983073 MFP983073 MPL983073 MZH983073 NJD983073 NSZ983073 OCV983073 OMR983073 OWN983073 PGJ983073 PQF983073 QAB983073 QJX983073 QTT983073 RDP983073 RNL983073 RXH983073 SHD983073 SQZ983073 TAV983073 TKR983073 TUN983073 UEJ983073 UOF983073 UYB983073 VHX983073 VRT983073 WBP983073 WLL983073 WVH983073" xr:uid="{00000000-0002-0000-0300-000000000000}">
      <formula1>Taip</formula1>
    </dataValidation>
  </dataValidations>
  <pageMargins left="0.23622047244094491" right="0.75" top="0.23622047244094491" bottom="0.27559055118110237" header="0.19685039370078741" footer="0.23622047244094491"/>
  <pageSetup paperSize="9" scale="50" fitToHeight="0"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0"/>
  <sheetViews>
    <sheetView topLeftCell="G31" zoomScale="80" zoomScaleNormal="60" zoomScaleSheetLayoutView="75" workbookViewId="0">
      <selection activeCell="U44" sqref="U44"/>
    </sheetView>
  </sheetViews>
  <sheetFormatPr defaultRowHeight="12.75" x14ac:dyDescent="0.2"/>
  <cols>
    <col min="1" max="1" width="12.1640625" style="60" customWidth="1"/>
    <col min="2" max="2" width="30" style="60" customWidth="1"/>
    <col min="3" max="3" width="24.5" style="60" customWidth="1"/>
    <col min="4" max="4" width="17.1640625" style="60" customWidth="1"/>
    <col min="5" max="5" width="15.33203125" style="60" customWidth="1"/>
    <col min="6" max="6" width="13.5" style="60" customWidth="1"/>
    <col min="7" max="8" width="12.83203125" style="60" customWidth="1"/>
    <col min="9" max="9" width="15" style="60" customWidth="1"/>
    <col min="10" max="10" width="16.83203125" style="60" customWidth="1"/>
    <col min="11" max="11" width="16.1640625" style="60" customWidth="1"/>
    <col min="12" max="12" width="15.83203125" style="60" customWidth="1"/>
    <col min="13" max="13" width="19.5" style="60" customWidth="1"/>
    <col min="14" max="14" width="18.5" style="60" customWidth="1"/>
    <col min="15" max="15" width="14.33203125" style="60" customWidth="1"/>
    <col min="16" max="16" width="15.83203125" style="60" customWidth="1"/>
    <col min="17" max="17" width="17.6640625" style="60" customWidth="1"/>
    <col min="18" max="18" width="19.6640625" style="60" customWidth="1"/>
    <col min="19" max="21" width="16.83203125" style="60" customWidth="1"/>
    <col min="22" max="252" width="9.33203125" style="60"/>
    <col min="253" max="253" width="12.1640625" style="60" customWidth="1"/>
    <col min="254" max="254" width="30" style="60" customWidth="1"/>
    <col min="255" max="255" width="24.5" style="60" customWidth="1"/>
    <col min="256" max="256" width="17.1640625" style="60" customWidth="1"/>
    <col min="257" max="257" width="15.33203125" style="60" customWidth="1"/>
    <col min="258" max="258" width="13.5" style="60" customWidth="1"/>
    <col min="259" max="260" width="12.83203125" style="60" customWidth="1"/>
    <col min="261" max="261" width="15" style="60" customWidth="1"/>
    <col min="262" max="262" width="16.83203125" style="60" customWidth="1"/>
    <col min="263" max="263" width="16.1640625" style="60" customWidth="1"/>
    <col min="264" max="264" width="15.5" style="60" customWidth="1"/>
    <col min="265" max="265" width="15.83203125" style="60" customWidth="1"/>
    <col min="266" max="266" width="19.5" style="60" customWidth="1"/>
    <col min="267" max="267" width="15.83203125" style="60" customWidth="1"/>
    <col min="268" max="268" width="14.33203125" style="60" customWidth="1"/>
    <col min="269" max="269" width="15.83203125" style="60" customWidth="1"/>
    <col min="270" max="270" width="17.6640625" style="60" customWidth="1"/>
    <col min="271" max="271" width="19.6640625" style="60" customWidth="1"/>
    <col min="272" max="272" width="14.5" style="60" customWidth="1"/>
    <col min="273" max="508" width="9.33203125" style="60"/>
    <col min="509" max="509" width="12.1640625" style="60" customWidth="1"/>
    <col min="510" max="510" width="30" style="60" customWidth="1"/>
    <col min="511" max="511" width="24.5" style="60" customWidth="1"/>
    <col min="512" max="512" width="17.1640625" style="60" customWidth="1"/>
    <col min="513" max="513" width="15.33203125" style="60" customWidth="1"/>
    <col min="514" max="514" width="13.5" style="60" customWidth="1"/>
    <col min="515" max="516" width="12.83203125" style="60" customWidth="1"/>
    <col min="517" max="517" width="15" style="60" customWidth="1"/>
    <col min="518" max="518" width="16.83203125" style="60" customWidth="1"/>
    <col min="519" max="519" width="16.1640625" style="60" customWidth="1"/>
    <col min="520" max="520" width="15.5" style="60" customWidth="1"/>
    <col min="521" max="521" width="15.83203125" style="60" customWidth="1"/>
    <col min="522" max="522" width="19.5" style="60" customWidth="1"/>
    <col min="523" max="523" width="15.83203125" style="60" customWidth="1"/>
    <col min="524" max="524" width="14.33203125" style="60" customWidth="1"/>
    <col min="525" max="525" width="15.83203125" style="60" customWidth="1"/>
    <col min="526" max="526" width="17.6640625" style="60" customWidth="1"/>
    <col min="527" max="527" width="19.6640625" style="60" customWidth="1"/>
    <col min="528" max="528" width="14.5" style="60" customWidth="1"/>
    <col min="529" max="764" width="9.33203125" style="60"/>
    <col min="765" max="765" width="12.1640625" style="60" customWidth="1"/>
    <col min="766" max="766" width="30" style="60" customWidth="1"/>
    <col min="767" max="767" width="24.5" style="60" customWidth="1"/>
    <col min="768" max="768" width="17.1640625" style="60" customWidth="1"/>
    <col min="769" max="769" width="15.33203125" style="60" customWidth="1"/>
    <col min="770" max="770" width="13.5" style="60" customWidth="1"/>
    <col min="771" max="772" width="12.83203125" style="60" customWidth="1"/>
    <col min="773" max="773" width="15" style="60" customWidth="1"/>
    <col min="774" max="774" width="16.83203125" style="60" customWidth="1"/>
    <col min="775" max="775" width="16.1640625" style="60" customWidth="1"/>
    <col min="776" max="776" width="15.5" style="60" customWidth="1"/>
    <col min="777" max="777" width="15.83203125" style="60" customWidth="1"/>
    <col min="778" max="778" width="19.5" style="60" customWidth="1"/>
    <col min="779" max="779" width="15.83203125" style="60" customWidth="1"/>
    <col min="780" max="780" width="14.33203125" style="60" customWidth="1"/>
    <col min="781" max="781" width="15.83203125" style="60" customWidth="1"/>
    <col min="782" max="782" width="17.6640625" style="60" customWidth="1"/>
    <col min="783" max="783" width="19.6640625" style="60" customWidth="1"/>
    <col min="784" max="784" width="14.5" style="60" customWidth="1"/>
    <col min="785" max="1020" width="9.33203125" style="60"/>
    <col min="1021" max="1021" width="12.1640625" style="60" customWidth="1"/>
    <col min="1022" max="1022" width="30" style="60" customWidth="1"/>
    <col min="1023" max="1023" width="24.5" style="60" customWidth="1"/>
    <col min="1024" max="1024" width="17.1640625" style="60" customWidth="1"/>
    <col min="1025" max="1025" width="15.33203125" style="60" customWidth="1"/>
    <col min="1026" max="1026" width="13.5" style="60" customWidth="1"/>
    <col min="1027" max="1028" width="12.83203125" style="60" customWidth="1"/>
    <col min="1029" max="1029" width="15" style="60" customWidth="1"/>
    <col min="1030" max="1030" width="16.83203125" style="60" customWidth="1"/>
    <col min="1031" max="1031" width="16.1640625" style="60" customWidth="1"/>
    <col min="1032" max="1032" width="15.5" style="60" customWidth="1"/>
    <col min="1033" max="1033" width="15.83203125" style="60" customWidth="1"/>
    <col min="1034" max="1034" width="19.5" style="60" customWidth="1"/>
    <col min="1035" max="1035" width="15.83203125" style="60" customWidth="1"/>
    <col min="1036" max="1036" width="14.33203125" style="60" customWidth="1"/>
    <col min="1037" max="1037" width="15.83203125" style="60" customWidth="1"/>
    <col min="1038" max="1038" width="17.6640625" style="60" customWidth="1"/>
    <col min="1039" max="1039" width="19.6640625" style="60" customWidth="1"/>
    <col min="1040" max="1040" width="14.5" style="60" customWidth="1"/>
    <col min="1041" max="1276" width="9.33203125" style="60"/>
    <col min="1277" max="1277" width="12.1640625" style="60" customWidth="1"/>
    <col min="1278" max="1278" width="30" style="60" customWidth="1"/>
    <col min="1279" max="1279" width="24.5" style="60" customWidth="1"/>
    <col min="1280" max="1280" width="17.1640625" style="60" customWidth="1"/>
    <col min="1281" max="1281" width="15.33203125" style="60" customWidth="1"/>
    <col min="1282" max="1282" width="13.5" style="60" customWidth="1"/>
    <col min="1283" max="1284" width="12.83203125" style="60" customWidth="1"/>
    <col min="1285" max="1285" width="15" style="60" customWidth="1"/>
    <col min="1286" max="1286" width="16.83203125" style="60" customWidth="1"/>
    <col min="1287" max="1287" width="16.1640625" style="60" customWidth="1"/>
    <col min="1288" max="1288" width="15.5" style="60" customWidth="1"/>
    <col min="1289" max="1289" width="15.83203125" style="60" customWidth="1"/>
    <col min="1290" max="1290" width="19.5" style="60" customWidth="1"/>
    <col min="1291" max="1291" width="15.83203125" style="60" customWidth="1"/>
    <col min="1292" max="1292" width="14.33203125" style="60" customWidth="1"/>
    <col min="1293" max="1293" width="15.83203125" style="60" customWidth="1"/>
    <col min="1294" max="1294" width="17.6640625" style="60" customWidth="1"/>
    <col min="1295" max="1295" width="19.6640625" style="60" customWidth="1"/>
    <col min="1296" max="1296" width="14.5" style="60" customWidth="1"/>
    <col min="1297" max="1532" width="9.33203125" style="60"/>
    <col min="1533" max="1533" width="12.1640625" style="60" customWidth="1"/>
    <col min="1534" max="1534" width="30" style="60" customWidth="1"/>
    <col min="1535" max="1535" width="24.5" style="60" customWidth="1"/>
    <col min="1536" max="1536" width="17.1640625" style="60" customWidth="1"/>
    <col min="1537" max="1537" width="15.33203125" style="60" customWidth="1"/>
    <col min="1538" max="1538" width="13.5" style="60" customWidth="1"/>
    <col min="1539" max="1540" width="12.83203125" style="60" customWidth="1"/>
    <col min="1541" max="1541" width="15" style="60" customWidth="1"/>
    <col min="1542" max="1542" width="16.83203125" style="60" customWidth="1"/>
    <col min="1543" max="1543" width="16.1640625" style="60" customWidth="1"/>
    <col min="1544" max="1544" width="15.5" style="60" customWidth="1"/>
    <col min="1545" max="1545" width="15.83203125" style="60" customWidth="1"/>
    <col min="1546" max="1546" width="19.5" style="60" customWidth="1"/>
    <col min="1547" max="1547" width="15.83203125" style="60" customWidth="1"/>
    <col min="1548" max="1548" width="14.33203125" style="60" customWidth="1"/>
    <col min="1549" max="1549" width="15.83203125" style="60" customWidth="1"/>
    <col min="1550" max="1550" width="17.6640625" style="60" customWidth="1"/>
    <col min="1551" max="1551" width="19.6640625" style="60" customWidth="1"/>
    <col min="1552" max="1552" width="14.5" style="60" customWidth="1"/>
    <col min="1553" max="1788" width="9.33203125" style="60"/>
    <col min="1789" max="1789" width="12.1640625" style="60" customWidth="1"/>
    <col min="1790" max="1790" width="30" style="60" customWidth="1"/>
    <col min="1791" max="1791" width="24.5" style="60" customWidth="1"/>
    <col min="1792" max="1792" width="17.1640625" style="60" customWidth="1"/>
    <col min="1793" max="1793" width="15.33203125" style="60" customWidth="1"/>
    <col min="1794" max="1794" width="13.5" style="60" customWidth="1"/>
    <col min="1795" max="1796" width="12.83203125" style="60" customWidth="1"/>
    <col min="1797" max="1797" width="15" style="60" customWidth="1"/>
    <col min="1798" max="1798" width="16.83203125" style="60" customWidth="1"/>
    <col min="1799" max="1799" width="16.1640625" style="60" customWidth="1"/>
    <col min="1800" max="1800" width="15.5" style="60" customWidth="1"/>
    <col min="1801" max="1801" width="15.83203125" style="60" customWidth="1"/>
    <col min="1802" max="1802" width="19.5" style="60" customWidth="1"/>
    <col min="1803" max="1803" width="15.83203125" style="60" customWidth="1"/>
    <col min="1804" max="1804" width="14.33203125" style="60" customWidth="1"/>
    <col min="1805" max="1805" width="15.83203125" style="60" customWidth="1"/>
    <col min="1806" max="1806" width="17.6640625" style="60" customWidth="1"/>
    <col min="1807" max="1807" width="19.6640625" style="60" customWidth="1"/>
    <col min="1808" max="1808" width="14.5" style="60" customWidth="1"/>
    <col min="1809" max="2044" width="9.33203125" style="60"/>
    <col min="2045" max="2045" width="12.1640625" style="60" customWidth="1"/>
    <col min="2046" max="2046" width="30" style="60" customWidth="1"/>
    <col min="2047" max="2047" width="24.5" style="60" customWidth="1"/>
    <col min="2048" max="2048" width="17.1640625" style="60" customWidth="1"/>
    <col min="2049" max="2049" width="15.33203125" style="60" customWidth="1"/>
    <col min="2050" max="2050" width="13.5" style="60" customWidth="1"/>
    <col min="2051" max="2052" width="12.83203125" style="60" customWidth="1"/>
    <col min="2053" max="2053" width="15" style="60" customWidth="1"/>
    <col min="2054" max="2054" width="16.83203125" style="60" customWidth="1"/>
    <col min="2055" max="2055" width="16.1640625" style="60" customWidth="1"/>
    <col min="2056" max="2056" width="15.5" style="60" customWidth="1"/>
    <col min="2057" max="2057" width="15.83203125" style="60" customWidth="1"/>
    <col min="2058" max="2058" width="19.5" style="60" customWidth="1"/>
    <col min="2059" max="2059" width="15.83203125" style="60" customWidth="1"/>
    <col min="2060" max="2060" width="14.33203125" style="60" customWidth="1"/>
    <col min="2061" max="2061" width="15.83203125" style="60" customWidth="1"/>
    <col min="2062" max="2062" width="17.6640625" style="60" customWidth="1"/>
    <col min="2063" max="2063" width="19.6640625" style="60" customWidth="1"/>
    <col min="2064" max="2064" width="14.5" style="60" customWidth="1"/>
    <col min="2065" max="2300" width="9.33203125" style="60"/>
    <col min="2301" max="2301" width="12.1640625" style="60" customWidth="1"/>
    <col min="2302" max="2302" width="30" style="60" customWidth="1"/>
    <col min="2303" max="2303" width="24.5" style="60" customWidth="1"/>
    <col min="2304" max="2304" width="17.1640625" style="60" customWidth="1"/>
    <col min="2305" max="2305" width="15.33203125" style="60" customWidth="1"/>
    <col min="2306" max="2306" width="13.5" style="60" customWidth="1"/>
    <col min="2307" max="2308" width="12.83203125" style="60" customWidth="1"/>
    <col min="2309" max="2309" width="15" style="60" customWidth="1"/>
    <col min="2310" max="2310" width="16.83203125" style="60" customWidth="1"/>
    <col min="2311" max="2311" width="16.1640625" style="60" customWidth="1"/>
    <col min="2312" max="2312" width="15.5" style="60" customWidth="1"/>
    <col min="2313" max="2313" width="15.83203125" style="60" customWidth="1"/>
    <col min="2314" max="2314" width="19.5" style="60" customWidth="1"/>
    <col min="2315" max="2315" width="15.83203125" style="60" customWidth="1"/>
    <col min="2316" max="2316" width="14.33203125" style="60" customWidth="1"/>
    <col min="2317" max="2317" width="15.83203125" style="60" customWidth="1"/>
    <col min="2318" max="2318" width="17.6640625" style="60" customWidth="1"/>
    <col min="2319" max="2319" width="19.6640625" style="60" customWidth="1"/>
    <col min="2320" max="2320" width="14.5" style="60" customWidth="1"/>
    <col min="2321" max="2556" width="9.33203125" style="60"/>
    <col min="2557" max="2557" width="12.1640625" style="60" customWidth="1"/>
    <col min="2558" max="2558" width="30" style="60" customWidth="1"/>
    <col min="2559" max="2559" width="24.5" style="60" customWidth="1"/>
    <col min="2560" max="2560" width="17.1640625" style="60" customWidth="1"/>
    <col min="2561" max="2561" width="15.33203125" style="60" customWidth="1"/>
    <col min="2562" max="2562" width="13.5" style="60" customWidth="1"/>
    <col min="2563" max="2564" width="12.83203125" style="60" customWidth="1"/>
    <col min="2565" max="2565" width="15" style="60" customWidth="1"/>
    <col min="2566" max="2566" width="16.83203125" style="60" customWidth="1"/>
    <col min="2567" max="2567" width="16.1640625" style="60" customWidth="1"/>
    <col min="2568" max="2568" width="15.5" style="60" customWidth="1"/>
    <col min="2569" max="2569" width="15.83203125" style="60" customWidth="1"/>
    <col min="2570" max="2570" width="19.5" style="60" customWidth="1"/>
    <col min="2571" max="2571" width="15.83203125" style="60" customWidth="1"/>
    <col min="2572" max="2572" width="14.33203125" style="60" customWidth="1"/>
    <col min="2573" max="2573" width="15.83203125" style="60" customWidth="1"/>
    <col min="2574" max="2574" width="17.6640625" style="60" customWidth="1"/>
    <col min="2575" max="2575" width="19.6640625" style="60" customWidth="1"/>
    <col min="2576" max="2576" width="14.5" style="60" customWidth="1"/>
    <col min="2577" max="2812" width="9.33203125" style="60"/>
    <col min="2813" max="2813" width="12.1640625" style="60" customWidth="1"/>
    <col min="2814" max="2814" width="30" style="60" customWidth="1"/>
    <col min="2815" max="2815" width="24.5" style="60" customWidth="1"/>
    <col min="2816" max="2816" width="17.1640625" style="60" customWidth="1"/>
    <col min="2817" max="2817" width="15.33203125" style="60" customWidth="1"/>
    <col min="2818" max="2818" width="13.5" style="60" customWidth="1"/>
    <col min="2819" max="2820" width="12.83203125" style="60" customWidth="1"/>
    <col min="2821" max="2821" width="15" style="60" customWidth="1"/>
    <col min="2822" max="2822" width="16.83203125" style="60" customWidth="1"/>
    <col min="2823" max="2823" width="16.1640625" style="60" customWidth="1"/>
    <col min="2824" max="2824" width="15.5" style="60" customWidth="1"/>
    <col min="2825" max="2825" width="15.83203125" style="60" customWidth="1"/>
    <col min="2826" max="2826" width="19.5" style="60" customWidth="1"/>
    <col min="2827" max="2827" width="15.83203125" style="60" customWidth="1"/>
    <col min="2828" max="2828" width="14.33203125" style="60" customWidth="1"/>
    <col min="2829" max="2829" width="15.83203125" style="60" customWidth="1"/>
    <col min="2830" max="2830" width="17.6640625" style="60" customWidth="1"/>
    <col min="2831" max="2831" width="19.6640625" style="60" customWidth="1"/>
    <col min="2832" max="2832" width="14.5" style="60" customWidth="1"/>
    <col min="2833" max="3068" width="9.33203125" style="60"/>
    <col min="3069" max="3069" width="12.1640625" style="60" customWidth="1"/>
    <col min="3070" max="3070" width="30" style="60" customWidth="1"/>
    <col min="3071" max="3071" width="24.5" style="60" customWidth="1"/>
    <col min="3072" max="3072" width="17.1640625" style="60" customWidth="1"/>
    <col min="3073" max="3073" width="15.33203125" style="60" customWidth="1"/>
    <col min="3074" max="3074" width="13.5" style="60" customWidth="1"/>
    <col min="3075" max="3076" width="12.83203125" style="60" customWidth="1"/>
    <col min="3077" max="3077" width="15" style="60" customWidth="1"/>
    <col min="3078" max="3078" width="16.83203125" style="60" customWidth="1"/>
    <col min="3079" max="3079" width="16.1640625" style="60" customWidth="1"/>
    <col min="3080" max="3080" width="15.5" style="60" customWidth="1"/>
    <col min="3081" max="3081" width="15.83203125" style="60" customWidth="1"/>
    <col min="3082" max="3082" width="19.5" style="60" customWidth="1"/>
    <col min="3083" max="3083" width="15.83203125" style="60" customWidth="1"/>
    <col min="3084" max="3084" width="14.33203125" style="60" customWidth="1"/>
    <col min="3085" max="3085" width="15.83203125" style="60" customWidth="1"/>
    <col min="3086" max="3086" width="17.6640625" style="60" customWidth="1"/>
    <col min="3087" max="3087" width="19.6640625" style="60" customWidth="1"/>
    <col min="3088" max="3088" width="14.5" style="60" customWidth="1"/>
    <col min="3089" max="3324" width="9.33203125" style="60"/>
    <col min="3325" max="3325" width="12.1640625" style="60" customWidth="1"/>
    <col min="3326" max="3326" width="30" style="60" customWidth="1"/>
    <col min="3327" max="3327" width="24.5" style="60" customWidth="1"/>
    <col min="3328" max="3328" width="17.1640625" style="60" customWidth="1"/>
    <col min="3329" max="3329" width="15.33203125" style="60" customWidth="1"/>
    <col min="3330" max="3330" width="13.5" style="60" customWidth="1"/>
    <col min="3331" max="3332" width="12.83203125" style="60" customWidth="1"/>
    <col min="3333" max="3333" width="15" style="60" customWidth="1"/>
    <col min="3334" max="3334" width="16.83203125" style="60" customWidth="1"/>
    <col min="3335" max="3335" width="16.1640625" style="60" customWidth="1"/>
    <col min="3336" max="3336" width="15.5" style="60" customWidth="1"/>
    <col min="3337" max="3337" width="15.83203125" style="60" customWidth="1"/>
    <col min="3338" max="3338" width="19.5" style="60" customWidth="1"/>
    <col min="3339" max="3339" width="15.83203125" style="60" customWidth="1"/>
    <col min="3340" max="3340" width="14.33203125" style="60" customWidth="1"/>
    <col min="3341" max="3341" width="15.83203125" style="60" customWidth="1"/>
    <col min="3342" max="3342" width="17.6640625" style="60" customWidth="1"/>
    <col min="3343" max="3343" width="19.6640625" style="60" customWidth="1"/>
    <col min="3344" max="3344" width="14.5" style="60" customWidth="1"/>
    <col min="3345" max="3580" width="9.33203125" style="60"/>
    <col min="3581" max="3581" width="12.1640625" style="60" customWidth="1"/>
    <col min="3582" max="3582" width="30" style="60" customWidth="1"/>
    <col min="3583" max="3583" width="24.5" style="60" customWidth="1"/>
    <col min="3584" max="3584" width="17.1640625" style="60" customWidth="1"/>
    <col min="3585" max="3585" width="15.33203125" style="60" customWidth="1"/>
    <col min="3586" max="3586" width="13.5" style="60" customWidth="1"/>
    <col min="3587" max="3588" width="12.83203125" style="60" customWidth="1"/>
    <col min="3589" max="3589" width="15" style="60" customWidth="1"/>
    <col min="3590" max="3590" width="16.83203125" style="60" customWidth="1"/>
    <col min="3591" max="3591" width="16.1640625" style="60" customWidth="1"/>
    <col min="3592" max="3592" width="15.5" style="60" customWidth="1"/>
    <col min="3593" max="3593" width="15.83203125" style="60" customWidth="1"/>
    <col min="3594" max="3594" width="19.5" style="60" customWidth="1"/>
    <col min="3595" max="3595" width="15.83203125" style="60" customWidth="1"/>
    <col min="3596" max="3596" width="14.33203125" style="60" customWidth="1"/>
    <col min="3597" max="3597" width="15.83203125" style="60" customWidth="1"/>
    <col min="3598" max="3598" width="17.6640625" style="60" customWidth="1"/>
    <col min="3599" max="3599" width="19.6640625" style="60" customWidth="1"/>
    <col min="3600" max="3600" width="14.5" style="60" customWidth="1"/>
    <col min="3601" max="3836" width="9.33203125" style="60"/>
    <col min="3837" max="3837" width="12.1640625" style="60" customWidth="1"/>
    <col min="3838" max="3838" width="30" style="60" customWidth="1"/>
    <col min="3839" max="3839" width="24.5" style="60" customWidth="1"/>
    <col min="3840" max="3840" width="17.1640625" style="60" customWidth="1"/>
    <col min="3841" max="3841" width="15.33203125" style="60" customWidth="1"/>
    <col min="3842" max="3842" width="13.5" style="60" customWidth="1"/>
    <col min="3843" max="3844" width="12.83203125" style="60" customWidth="1"/>
    <col min="3845" max="3845" width="15" style="60" customWidth="1"/>
    <col min="3846" max="3846" width="16.83203125" style="60" customWidth="1"/>
    <col min="3847" max="3847" width="16.1640625" style="60" customWidth="1"/>
    <col min="3848" max="3848" width="15.5" style="60" customWidth="1"/>
    <col min="3849" max="3849" width="15.83203125" style="60" customWidth="1"/>
    <col min="3850" max="3850" width="19.5" style="60" customWidth="1"/>
    <col min="3851" max="3851" width="15.83203125" style="60" customWidth="1"/>
    <col min="3852" max="3852" width="14.33203125" style="60" customWidth="1"/>
    <col min="3853" max="3853" width="15.83203125" style="60" customWidth="1"/>
    <col min="3854" max="3854" width="17.6640625" style="60" customWidth="1"/>
    <col min="3855" max="3855" width="19.6640625" style="60" customWidth="1"/>
    <col min="3856" max="3856" width="14.5" style="60" customWidth="1"/>
    <col min="3857" max="4092" width="9.33203125" style="60"/>
    <col min="4093" max="4093" width="12.1640625" style="60" customWidth="1"/>
    <col min="4094" max="4094" width="30" style="60" customWidth="1"/>
    <col min="4095" max="4095" width="24.5" style="60" customWidth="1"/>
    <col min="4096" max="4096" width="17.1640625" style="60" customWidth="1"/>
    <col min="4097" max="4097" width="15.33203125" style="60" customWidth="1"/>
    <col min="4098" max="4098" width="13.5" style="60" customWidth="1"/>
    <col min="4099" max="4100" width="12.83203125" style="60" customWidth="1"/>
    <col min="4101" max="4101" width="15" style="60" customWidth="1"/>
    <col min="4102" max="4102" width="16.83203125" style="60" customWidth="1"/>
    <col min="4103" max="4103" width="16.1640625" style="60" customWidth="1"/>
    <col min="4104" max="4104" width="15.5" style="60" customWidth="1"/>
    <col min="4105" max="4105" width="15.83203125" style="60" customWidth="1"/>
    <col min="4106" max="4106" width="19.5" style="60" customWidth="1"/>
    <col min="4107" max="4107" width="15.83203125" style="60" customWidth="1"/>
    <col min="4108" max="4108" width="14.33203125" style="60" customWidth="1"/>
    <col min="4109" max="4109" width="15.83203125" style="60" customWidth="1"/>
    <col min="4110" max="4110" width="17.6640625" style="60" customWidth="1"/>
    <col min="4111" max="4111" width="19.6640625" style="60" customWidth="1"/>
    <col min="4112" max="4112" width="14.5" style="60" customWidth="1"/>
    <col min="4113" max="4348" width="9.33203125" style="60"/>
    <col min="4349" max="4349" width="12.1640625" style="60" customWidth="1"/>
    <col min="4350" max="4350" width="30" style="60" customWidth="1"/>
    <col min="4351" max="4351" width="24.5" style="60" customWidth="1"/>
    <col min="4352" max="4352" width="17.1640625" style="60" customWidth="1"/>
    <col min="4353" max="4353" width="15.33203125" style="60" customWidth="1"/>
    <col min="4354" max="4354" width="13.5" style="60" customWidth="1"/>
    <col min="4355" max="4356" width="12.83203125" style="60" customWidth="1"/>
    <col min="4357" max="4357" width="15" style="60" customWidth="1"/>
    <col min="4358" max="4358" width="16.83203125" style="60" customWidth="1"/>
    <col min="4359" max="4359" width="16.1640625" style="60" customWidth="1"/>
    <col min="4360" max="4360" width="15.5" style="60" customWidth="1"/>
    <col min="4361" max="4361" width="15.83203125" style="60" customWidth="1"/>
    <col min="4362" max="4362" width="19.5" style="60" customWidth="1"/>
    <col min="4363" max="4363" width="15.83203125" style="60" customWidth="1"/>
    <col min="4364" max="4364" width="14.33203125" style="60" customWidth="1"/>
    <col min="4365" max="4365" width="15.83203125" style="60" customWidth="1"/>
    <col min="4366" max="4366" width="17.6640625" style="60" customWidth="1"/>
    <col min="4367" max="4367" width="19.6640625" style="60" customWidth="1"/>
    <col min="4368" max="4368" width="14.5" style="60" customWidth="1"/>
    <col min="4369" max="4604" width="9.33203125" style="60"/>
    <col min="4605" max="4605" width="12.1640625" style="60" customWidth="1"/>
    <col min="4606" max="4606" width="30" style="60" customWidth="1"/>
    <col min="4607" max="4607" width="24.5" style="60" customWidth="1"/>
    <col min="4608" max="4608" width="17.1640625" style="60" customWidth="1"/>
    <col min="4609" max="4609" width="15.33203125" style="60" customWidth="1"/>
    <col min="4610" max="4610" width="13.5" style="60" customWidth="1"/>
    <col min="4611" max="4612" width="12.83203125" style="60" customWidth="1"/>
    <col min="4613" max="4613" width="15" style="60" customWidth="1"/>
    <col min="4614" max="4614" width="16.83203125" style="60" customWidth="1"/>
    <col min="4615" max="4615" width="16.1640625" style="60" customWidth="1"/>
    <col min="4616" max="4616" width="15.5" style="60" customWidth="1"/>
    <col min="4617" max="4617" width="15.83203125" style="60" customWidth="1"/>
    <col min="4618" max="4618" width="19.5" style="60" customWidth="1"/>
    <col min="4619" max="4619" width="15.83203125" style="60" customWidth="1"/>
    <col min="4620" max="4620" width="14.33203125" style="60" customWidth="1"/>
    <col min="4621" max="4621" width="15.83203125" style="60" customWidth="1"/>
    <col min="4622" max="4622" width="17.6640625" style="60" customWidth="1"/>
    <col min="4623" max="4623" width="19.6640625" style="60" customWidth="1"/>
    <col min="4624" max="4624" width="14.5" style="60" customWidth="1"/>
    <col min="4625" max="4860" width="9.33203125" style="60"/>
    <col min="4861" max="4861" width="12.1640625" style="60" customWidth="1"/>
    <col min="4862" max="4862" width="30" style="60" customWidth="1"/>
    <col min="4863" max="4863" width="24.5" style="60" customWidth="1"/>
    <col min="4864" max="4864" width="17.1640625" style="60" customWidth="1"/>
    <col min="4865" max="4865" width="15.33203125" style="60" customWidth="1"/>
    <col min="4866" max="4866" width="13.5" style="60" customWidth="1"/>
    <col min="4867" max="4868" width="12.83203125" style="60" customWidth="1"/>
    <col min="4869" max="4869" width="15" style="60" customWidth="1"/>
    <col min="4870" max="4870" width="16.83203125" style="60" customWidth="1"/>
    <col min="4871" max="4871" width="16.1640625" style="60" customWidth="1"/>
    <col min="4872" max="4872" width="15.5" style="60" customWidth="1"/>
    <col min="4873" max="4873" width="15.83203125" style="60" customWidth="1"/>
    <col min="4874" max="4874" width="19.5" style="60" customWidth="1"/>
    <col min="4875" max="4875" width="15.83203125" style="60" customWidth="1"/>
    <col min="4876" max="4876" width="14.33203125" style="60" customWidth="1"/>
    <col min="4877" max="4877" width="15.83203125" style="60" customWidth="1"/>
    <col min="4878" max="4878" width="17.6640625" style="60" customWidth="1"/>
    <col min="4879" max="4879" width="19.6640625" style="60" customWidth="1"/>
    <col min="4880" max="4880" width="14.5" style="60" customWidth="1"/>
    <col min="4881" max="5116" width="9.33203125" style="60"/>
    <col min="5117" max="5117" width="12.1640625" style="60" customWidth="1"/>
    <col min="5118" max="5118" width="30" style="60" customWidth="1"/>
    <col min="5119" max="5119" width="24.5" style="60" customWidth="1"/>
    <col min="5120" max="5120" width="17.1640625" style="60" customWidth="1"/>
    <col min="5121" max="5121" width="15.33203125" style="60" customWidth="1"/>
    <col min="5122" max="5122" width="13.5" style="60" customWidth="1"/>
    <col min="5123" max="5124" width="12.83203125" style="60" customWidth="1"/>
    <col min="5125" max="5125" width="15" style="60" customWidth="1"/>
    <col min="5126" max="5126" width="16.83203125" style="60" customWidth="1"/>
    <col min="5127" max="5127" width="16.1640625" style="60" customWidth="1"/>
    <col min="5128" max="5128" width="15.5" style="60" customWidth="1"/>
    <col min="5129" max="5129" width="15.83203125" style="60" customWidth="1"/>
    <col min="5130" max="5130" width="19.5" style="60" customWidth="1"/>
    <col min="5131" max="5131" width="15.83203125" style="60" customWidth="1"/>
    <col min="5132" max="5132" width="14.33203125" style="60" customWidth="1"/>
    <col min="5133" max="5133" width="15.83203125" style="60" customWidth="1"/>
    <col min="5134" max="5134" width="17.6640625" style="60" customWidth="1"/>
    <col min="5135" max="5135" width="19.6640625" style="60" customWidth="1"/>
    <col min="5136" max="5136" width="14.5" style="60" customWidth="1"/>
    <col min="5137" max="5372" width="9.33203125" style="60"/>
    <col min="5373" max="5373" width="12.1640625" style="60" customWidth="1"/>
    <col min="5374" max="5374" width="30" style="60" customWidth="1"/>
    <col min="5375" max="5375" width="24.5" style="60" customWidth="1"/>
    <col min="5376" max="5376" width="17.1640625" style="60" customWidth="1"/>
    <col min="5377" max="5377" width="15.33203125" style="60" customWidth="1"/>
    <col min="5378" max="5378" width="13.5" style="60" customWidth="1"/>
    <col min="5379" max="5380" width="12.83203125" style="60" customWidth="1"/>
    <col min="5381" max="5381" width="15" style="60" customWidth="1"/>
    <col min="5382" max="5382" width="16.83203125" style="60" customWidth="1"/>
    <col min="5383" max="5383" width="16.1640625" style="60" customWidth="1"/>
    <col min="5384" max="5384" width="15.5" style="60" customWidth="1"/>
    <col min="5385" max="5385" width="15.83203125" style="60" customWidth="1"/>
    <col min="5386" max="5386" width="19.5" style="60" customWidth="1"/>
    <col min="5387" max="5387" width="15.83203125" style="60" customWidth="1"/>
    <col min="5388" max="5388" width="14.33203125" style="60" customWidth="1"/>
    <col min="5389" max="5389" width="15.83203125" style="60" customWidth="1"/>
    <col min="5390" max="5390" width="17.6640625" style="60" customWidth="1"/>
    <col min="5391" max="5391" width="19.6640625" style="60" customWidth="1"/>
    <col min="5392" max="5392" width="14.5" style="60" customWidth="1"/>
    <col min="5393" max="5628" width="9.33203125" style="60"/>
    <col min="5629" max="5629" width="12.1640625" style="60" customWidth="1"/>
    <col min="5630" max="5630" width="30" style="60" customWidth="1"/>
    <col min="5631" max="5631" width="24.5" style="60" customWidth="1"/>
    <col min="5632" max="5632" width="17.1640625" style="60" customWidth="1"/>
    <col min="5633" max="5633" width="15.33203125" style="60" customWidth="1"/>
    <col min="5634" max="5634" width="13.5" style="60" customWidth="1"/>
    <col min="5635" max="5636" width="12.83203125" style="60" customWidth="1"/>
    <col min="5637" max="5637" width="15" style="60" customWidth="1"/>
    <col min="5638" max="5638" width="16.83203125" style="60" customWidth="1"/>
    <col min="5639" max="5639" width="16.1640625" style="60" customWidth="1"/>
    <col min="5640" max="5640" width="15.5" style="60" customWidth="1"/>
    <col min="5641" max="5641" width="15.83203125" style="60" customWidth="1"/>
    <col min="5642" max="5642" width="19.5" style="60" customWidth="1"/>
    <col min="5643" max="5643" width="15.83203125" style="60" customWidth="1"/>
    <col min="5644" max="5644" width="14.33203125" style="60" customWidth="1"/>
    <col min="5645" max="5645" width="15.83203125" style="60" customWidth="1"/>
    <col min="5646" max="5646" width="17.6640625" style="60" customWidth="1"/>
    <col min="5647" max="5647" width="19.6640625" style="60" customWidth="1"/>
    <col min="5648" max="5648" width="14.5" style="60" customWidth="1"/>
    <col min="5649" max="5884" width="9.33203125" style="60"/>
    <col min="5885" max="5885" width="12.1640625" style="60" customWidth="1"/>
    <col min="5886" max="5886" width="30" style="60" customWidth="1"/>
    <col min="5887" max="5887" width="24.5" style="60" customWidth="1"/>
    <col min="5888" max="5888" width="17.1640625" style="60" customWidth="1"/>
    <col min="5889" max="5889" width="15.33203125" style="60" customWidth="1"/>
    <col min="5890" max="5890" width="13.5" style="60" customWidth="1"/>
    <col min="5891" max="5892" width="12.83203125" style="60" customWidth="1"/>
    <col min="5893" max="5893" width="15" style="60" customWidth="1"/>
    <col min="5894" max="5894" width="16.83203125" style="60" customWidth="1"/>
    <col min="5895" max="5895" width="16.1640625" style="60" customWidth="1"/>
    <col min="5896" max="5896" width="15.5" style="60" customWidth="1"/>
    <col min="5897" max="5897" width="15.83203125" style="60" customWidth="1"/>
    <col min="5898" max="5898" width="19.5" style="60" customWidth="1"/>
    <col min="5899" max="5899" width="15.83203125" style="60" customWidth="1"/>
    <col min="5900" max="5900" width="14.33203125" style="60" customWidth="1"/>
    <col min="5901" max="5901" width="15.83203125" style="60" customWidth="1"/>
    <col min="5902" max="5902" width="17.6640625" style="60" customWidth="1"/>
    <col min="5903" max="5903" width="19.6640625" style="60" customWidth="1"/>
    <col min="5904" max="5904" width="14.5" style="60" customWidth="1"/>
    <col min="5905" max="6140" width="9.33203125" style="60"/>
    <col min="6141" max="6141" width="12.1640625" style="60" customWidth="1"/>
    <col min="6142" max="6142" width="30" style="60" customWidth="1"/>
    <col min="6143" max="6143" width="24.5" style="60" customWidth="1"/>
    <col min="6144" max="6144" width="17.1640625" style="60" customWidth="1"/>
    <col min="6145" max="6145" width="15.33203125" style="60" customWidth="1"/>
    <col min="6146" max="6146" width="13.5" style="60" customWidth="1"/>
    <col min="6147" max="6148" width="12.83203125" style="60" customWidth="1"/>
    <col min="6149" max="6149" width="15" style="60" customWidth="1"/>
    <col min="6150" max="6150" width="16.83203125" style="60" customWidth="1"/>
    <col min="6151" max="6151" width="16.1640625" style="60" customWidth="1"/>
    <col min="6152" max="6152" width="15.5" style="60" customWidth="1"/>
    <col min="6153" max="6153" width="15.83203125" style="60" customWidth="1"/>
    <col min="6154" max="6154" width="19.5" style="60" customWidth="1"/>
    <col min="6155" max="6155" width="15.83203125" style="60" customWidth="1"/>
    <col min="6156" max="6156" width="14.33203125" style="60" customWidth="1"/>
    <col min="6157" max="6157" width="15.83203125" style="60" customWidth="1"/>
    <col min="6158" max="6158" width="17.6640625" style="60" customWidth="1"/>
    <col min="6159" max="6159" width="19.6640625" style="60" customWidth="1"/>
    <col min="6160" max="6160" width="14.5" style="60" customWidth="1"/>
    <col min="6161" max="6396" width="9.33203125" style="60"/>
    <col min="6397" max="6397" width="12.1640625" style="60" customWidth="1"/>
    <col min="6398" max="6398" width="30" style="60" customWidth="1"/>
    <col min="6399" max="6399" width="24.5" style="60" customWidth="1"/>
    <col min="6400" max="6400" width="17.1640625" style="60" customWidth="1"/>
    <col min="6401" max="6401" width="15.33203125" style="60" customWidth="1"/>
    <col min="6402" max="6402" width="13.5" style="60" customWidth="1"/>
    <col min="6403" max="6404" width="12.83203125" style="60" customWidth="1"/>
    <col min="6405" max="6405" width="15" style="60" customWidth="1"/>
    <col min="6406" max="6406" width="16.83203125" style="60" customWidth="1"/>
    <col min="6407" max="6407" width="16.1640625" style="60" customWidth="1"/>
    <col min="6408" max="6408" width="15.5" style="60" customWidth="1"/>
    <col min="6409" max="6409" width="15.83203125" style="60" customWidth="1"/>
    <col min="6410" max="6410" width="19.5" style="60" customWidth="1"/>
    <col min="6411" max="6411" width="15.83203125" style="60" customWidth="1"/>
    <col min="6412" max="6412" width="14.33203125" style="60" customWidth="1"/>
    <col min="6413" max="6413" width="15.83203125" style="60" customWidth="1"/>
    <col min="6414" max="6414" width="17.6640625" style="60" customWidth="1"/>
    <col min="6415" max="6415" width="19.6640625" style="60" customWidth="1"/>
    <col min="6416" max="6416" width="14.5" style="60" customWidth="1"/>
    <col min="6417" max="6652" width="9.33203125" style="60"/>
    <col min="6653" max="6653" width="12.1640625" style="60" customWidth="1"/>
    <col min="6654" max="6654" width="30" style="60" customWidth="1"/>
    <col min="6655" max="6655" width="24.5" style="60" customWidth="1"/>
    <col min="6656" max="6656" width="17.1640625" style="60" customWidth="1"/>
    <col min="6657" max="6657" width="15.33203125" style="60" customWidth="1"/>
    <col min="6658" max="6658" width="13.5" style="60" customWidth="1"/>
    <col min="6659" max="6660" width="12.83203125" style="60" customWidth="1"/>
    <col min="6661" max="6661" width="15" style="60" customWidth="1"/>
    <col min="6662" max="6662" width="16.83203125" style="60" customWidth="1"/>
    <col min="6663" max="6663" width="16.1640625" style="60" customWidth="1"/>
    <col min="6664" max="6664" width="15.5" style="60" customWidth="1"/>
    <col min="6665" max="6665" width="15.83203125" style="60" customWidth="1"/>
    <col min="6666" max="6666" width="19.5" style="60" customWidth="1"/>
    <col min="6667" max="6667" width="15.83203125" style="60" customWidth="1"/>
    <col min="6668" max="6668" width="14.33203125" style="60" customWidth="1"/>
    <col min="6669" max="6669" width="15.83203125" style="60" customWidth="1"/>
    <col min="6670" max="6670" width="17.6640625" style="60" customWidth="1"/>
    <col min="6671" max="6671" width="19.6640625" style="60" customWidth="1"/>
    <col min="6672" max="6672" width="14.5" style="60" customWidth="1"/>
    <col min="6673" max="6908" width="9.33203125" style="60"/>
    <col min="6909" max="6909" width="12.1640625" style="60" customWidth="1"/>
    <col min="6910" max="6910" width="30" style="60" customWidth="1"/>
    <col min="6911" max="6911" width="24.5" style="60" customWidth="1"/>
    <col min="6912" max="6912" width="17.1640625" style="60" customWidth="1"/>
    <col min="6913" max="6913" width="15.33203125" style="60" customWidth="1"/>
    <col min="6914" max="6914" width="13.5" style="60" customWidth="1"/>
    <col min="6915" max="6916" width="12.83203125" style="60" customWidth="1"/>
    <col min="6917" max="6917" width="15" style="60" customWidth="1"/>
    <col min="6918" max="6918" width="16.83203125" style="60" customWidth="1"/>
    <col min="6919" max="6919" width="16.1640625" style="60" customWidth="1"/>
    <col min="6920" max="6920" width="15.5" style="60" customWidth="1"/>
    <col min="6921" max="6921" width="15.83203125" style="60" customWidth="1"/>
    <col min="6922" max="6922" width="19.5" style="60" customWidth="1"/>
    <col min="6923" max="6923" width="15.83203125" style="60" customWidth="1"/>
    <col min="6924" max="6924" width="14.33203125" style="60" customWidth="1"/>
    <col min="6925" max="6925" width="15.83203125" style="60" customWidth="1"/>
    <col min="6926" max="6926" width="17.6640625" style="60" customWidth="1"/>
    <col min="6927" max="6927" width="19.6640625" style="60" customWidth="1"/>
    <col min="6928" max="6928" width="14.5" style="60" customWidth="1"/>
    <col min="6929" max="7164" width="9.33203125" style="60"/>
    <col min="7165" max="7165" width="12.1640625" style="60" customWidth="1"/>
    <col min="7166" max="7166" width="30" style="60" customWidth="1"/>
    <col min="7167" max="7167" width="24.5" style="60" customWidth="1"/>
    <col min="7168" max="7168" width="17.1640625" style="60" customWidth="1"/>
    <col min="7169" max="7169" width="15.33203125" style="60" customWidth="1"/>
    <col min="7170" max="7170" width="13.5" style="60" customWidth="1"/>
    <col min="7171" max="7172" width="12.83203125" style="60" customWidth="1"/>
    <col min="7173" max="7173" width="15" style="60" customWidth="1"/>
    <col min="7174" max="7174" width="16.83203125" style="60" customWidth="1"/>
    <col min="7175" max="7175" width="16.1640625" style="60" customWidth="1"/>
    <col min="7176" max="7176" width="15.5" style="60" customWidth="1"/>
    <col min="7177" max="7177" width="15.83203125" style="60" customWidth="1"/>
    <col min="7178" max="7178" width="19.5" style="60" customWidth="1"/>
    <col min="7179" max="7179" width="15.83203125" style="60" customWidth="1"/>
    <col min="7180" max="7180" width="14.33203125" style="60" customWidth="1"/>
    <col min="7181" max="7181" width="15.83203125" style="60" customWidth="1"/>
    <col min="7182" max="7182" width="17.6640625" style="60" customWidth="1"/>
    <col min="7183" max="7183" width="19.6640625" style="60" customWidth="1"/>
    <col min="7184" max="7184" width="14.5" style="60" customWidth="1"/>
    <col min="7185" max="7420" width="9.33203125" style="60"/>
    <col min="7421" max="7421" width="12.1640625" style="60" customWidth="1"/>
    <col min="7422" max="7422" width="30" style="60" customWidth="1"/>
    <col min="7423" max="7423" width="24.5" style="60" customWidth="1"/>
    <col min="7424" max="7424" width="17.1640625" style="60" customWidth="1"/>
    <col min="7425" max="7425" width="15.33203125" style="60" customWidth="1"/>
    <col min="7426" max="7426" width="13.5" style="60" customWidth="1"/>
    <col min="7427" max="7428" width="12.83203125" style="60" customWidth="1"/>
    <col min="7429" max="7429" width="15" style="60" customWidth="1"/>
    <col min="7430" max="7430" width="16.83203125" style="60" customWidth="1"/>
    <col min="7431" max="7431" width="16.1640625" style="60" customWidth="1"/>
    <col min="7432" max="7432" width="15.5" style="60" customWidth="1"/>
    <col min="7433" max="7433" width="15.83203125" style="60" customWidth="1"/>
    <col min="7434" max="7434" width="19.5" style="60" customWidth="1"/>
    <col min="7435" max="7435" width="15.83203125" style="60" customWidth="1"/>
    <col min="7436" max="7436" width="14.33203125" style="60" customWidth="1"/>
    <col min="7437" max="7437" width="15.83203125" style="60" customWidth="1"/>
    <col min="7438" max="7438" width="17.6640625" style="60" customWidth="1"/>
    <col min="7439" max="7439" width="19.6640625" style="60" customWidth="1"/>
    <col min="7440" max="7440" width="14.5" style="60" customWidth="1"/>
    <col min="7441" max="7676" width="9.33203125" style="60"/>
    <col min="7677" max="7677" width="12.1640625" style="60" customWidth="1"/>
    <col min="7678" max="7678" width="30" style="60" customWidth="1"/>
    <col min="7679" max="7679" width="24.5" style="60" customWidth="1"/>
    <col min="7680" max="7680" width="17.1640625" style="60" customWidth="1"/>
    <col min="7681" max="7681" width="15.33203125" style="60" customWidth="1"/>
    <col min="7682" max="7682" width="13.5" style="60" customWidth="1"/>
    <col min="7683" max="7684" width="12.83203125" style="60" customWidth="1"/>
    <col min="7685" max="7685" width="15" style="60" customWidth="1"/>
    <col min="7686" max="7686" width="16.83203125" style="60" customWidth="1"/>
    <col min="7687" max="7687" width="16.1640625" style="60" customWidth="1"/>
    <col min="7688" max="7688" width="15.5" style="60" customWidth="1"/>
    <col min="7689" max="7689" width="15.83203125" style="60" customWidth="1"/>
    <col min="7690" max="7690" width="19.5" style="60" customWidth="1"/>
    <col min="7691" max="7691" width="15.83203125" style="60" customWidth="1"/>
    <col min="7692" max="7692" width="14.33203125" style="60" customWidth="1"/>
    <col min="7693" max="7693" width="15.83203125" style="60" customWidth="1"/>
    <col min="7694" max="7694" width="17.6640625" style="60" customWidth="1"/>
    <col min="7695" max="7695" width="19.6640625" style="60" customWidth="1"/>
    <col min="7696" max="7696" width="14.5" style="60" customWidth="1"/>
    <col min="7697" max="7932" width="9.33203125" style="60"/>
    <col min="7933" max="7933" width="12.1640625" style="60" customWidth="1"/>
    <col min="7934" max="7934" width="30" style="60" customWidth="1"/>
    <col min="7935" max="7935" width="24.5" style="60" customWidth="1"/>
    <col min="7936" max="7936" width="17.1640625" style="60" customWidth="1"/>
    <col min="7937" max="7937" width="15.33203125" style="60" customWidth="1"/>
    <col min="7938" max="7938" width="13.5" style="60" customWidth="1"/>
    <col min="7939" max="7940" width="12.83203125" style="60" customWidth="1"/>
    <col min="7941" max="7941" width="15" style="60" customWidth="1"/>
    <col min="7942" max="7942" width="16.83203125" style="60" customWidth="1"/>
    <col min="7943" max="7943" width="16.1640625" style="60" customWidth="1"/>
    <col min="7944" max="7944" width="15.5" style="60" customWidth="1"/>
    <col min="7945" max="7945" width="15.83203125" style="60" customWidth="1"/>
    <col min="7946" max="7946" width="19.5" style="60" customWidth="1"/>
    <col min="7947" max="7947" width="15.83203125" style="60" customWidth="1"/>
    <col min="7948" max="7948" width="14.33203125" style="60" customWidth="1"/>
    <col min="7949" max="7949" width="15.83203125" style="60" customWidth="1"/>
    <col min="7950" max="7950" width="17.6640625" style="60" customWidth="1"/>
    <col min="7951" max="7951" width="19.6640625" style="60" customWidth="1"/>
    <col min="7952" max="7952" width="14.5" style="60" customWidth="1"/>
    <col min="7953" max="8188" width="9.33203125" style="60"/>
    <col min="8189" max="8189" width="12.1640625" style="60" customWidth="1"/>
    <col min="8190" max="8190" width="30" style="60" customWidth="1"/>
    <col min="8191" max="8191" width="24.5" style="60" customWidth="1"/>
    <col min="8192" max="8192" width="17.1640625" style="60" customWidth="1"/>
    <col min="8193" max="8193" width="15.33203125" style="60" customWidth="1"/>
    <col min="8194" max="8194" width="13.5" style="60" customWidth="1"/>
    <col min="8195" max="8196" width="12.83203125" style="60" customWidth="1"/>
    <col min="8197" max="8197" width="15" style="60" customWidth="1"/>
    <col min="8198" max="8198" width="16.83203125" style="60" customWidth="1"/>
    <col min="8199" max="8199" width="16.1640625" style="60" customWidth="1"/>
    <col min="8200" max="8200" width="15.5" style="60" customWidth="1"/>
    <col min="8201" max="8201" width="15.83203125" style="60" customWidth="1"/>
    <col min="8202" max="8202" width="19.5" style="60" customWidth="1"/>
    <col min="8203" max="8203" width="15.83203125" style="60" customWidth="1"/>
    <col min="8204" max="8204" width="14.33203125" style="60" customWidth="1"/>
    <col min="8205" max="8205" width="15.83203125" style="60" customWidth="1"/>
    <col min="8206" max="8206" width="17.6640625" style="60" customWidth="1"/>
    <col min="8207" max="8207" width="19.6640625" style="60" customWidth="1"/>
    <col min="8208" max="8208" width="14.5" style="60" customWidth="1"/>
    <col min="8209" max="8444" width="9.33203125" style="60"/>
    <col min="8445" max="8445" width="12.1640625" style="60" customWidth="1"/>
    <col min="8446" max="8446" width="30" style="60" customWidth="1"/>
    <col min="8447" max="8447" width="24.5" style="60" customWidth="1"/>
    <col min="8448" max="8448" width="17.1640625" style="60" customWidth="1"/>
    <col min="8449" max="8449" width="15.33203125" style="60" customWidth="1"/>
    <col min="8450" max="8450" width="13.5" style="60" customWidth="1"/>
    <col min="8451" max="8452" width="12.83203125" style="60" customWidth="1"/>
    <col min="8453" max="8453" width="15" style="60" customWidth="1"/>
    <col min="8454" max="8454" width="16.83203125" style="60" customWidth="1"/>
    <col min="8455" max="8455" width="16.1640625" style="60" customWidth="1"/>
    <col min="8456" max="8456" width="15.5" style="60" customWidth="1"/>
    <col min="8457" max="8457" width="15.83203125" style="60" customWidth="1"/>
    <col min="8458" max="8458" width="19.5" style="60" customWidth="1"/>
    <col min="8459" max="8459" width="15.83203125" style="60" customWidth="1"/>
    <col min="8460" max="8460" width="14.33203125" style="60" customWidth="1"/>
    <col min="8461" max="8461" width="15.83203125" style="60" customWidth="1"/>
    <col min="8462" max="8462" width="17.6640625" style="60" customWidth="1"/>
    <col min="8463" max="8463" width="19.6640625" style="60" customWidth="1"/>
    <col min="8464" max="8464" width="14.5" style="60" customWidth="1"/>
    <col min="8465" max="8700" width="9.33203125" style="60"/>
    <col min="8701" max="8701" width="12.1640625" style="60" customWidth="1"/>
    <col min="8702" max="8702" width="30" style="60" customWidth="1"/>
    <col min="8703" max="8703" width="24.5" style="60" customWidth="1"/>
    <col min="8704" max="8704" width="17.1640625" style="60" customWidth="1"/>
    <col min="8705" max="8705" width="15.33203125" style="60" customWidth="1"/>
    <col min="8706" max="8706" width="13.5" style="60" customWidth="1"/>
    <col min="8707" max="8708" width="12.83203125" style="60" customWidth="1"/>
    <col min="8709" max="8709" width="15" style="60" customWidth="1"/>
    <col min="8710" max="8710" width="16.83203125" style="60" customWidth="1"/>
    <col min="8711" max="8711" width="16.1640625" style="60" customWidth="1"/>
    <col min="8712" max="8712" width="15.5" style="60" customWidth="1"/>
    <col min="8713" max="8713" width="15.83203125" style="60" customWidth="1"/>
    <col min="8714" max="8714" width="19.5" style="60" customWidth="1"/>
    <col min="8715" max="8715" width="15.83203125" style="60" customWidth="1"/>
    <col min="8716" max="8716" width="14.33203125" style="60" customWidth="1"/>
    <col min="8717" max="8717" width="15.83203125" style="60" customWidth="1"/>
    <col min="8718" max="8718" width="17.6640625" style="60" customWidth="1"/>
    <col min="8719" max="8719" width="19.6640625" style="60" customWidth="1"/>
    <col min="8720" max="8720" width="14.5" style="60" customWidth="1"/>
    <col min="8721" max="8956" width="9.33203125" style="60"/>
    <col min="8957" max="8957" width="12.1640625" style="60" customWidth="1"/>
    <col min="8958" max="8958" width="30" style="60" customWidth="1"/>
    <col min="8959" max="8959" width="24.5" style="60" customWidth="1"/>
    <col min="8960" max="8960" width="17.1640625" style="60" customWidth="1"/>
    <col min="8961" max="8961" width="15.33203125" style="60" customWidth="1"/>
    <col min="8962" max="8962" width="13.5" style="60" customWidth="1"/>
    <col min="8963" max="8964" width="12.83203125" style="60" customWidth="1"/>
    <col min="8965" max="8965" width="15" style="60" customWidth="1"/>
    <col min="8966" max="8966" width="16.83203125" style="60" customWidth="1"/>
    <col min="8967" max="8967" width="16.1640625" style="60" customWidth="1"/>
    <col min="8968" max="8968" width="15.5" style="60" customWidth="1"/>
    <col min="8969" max="8969" width="15.83203125" style="60" customWidth="1"/>
    <col min="8970" max="8970" width="19.5" style="60" customWidth="1"/>
    <col min="8971" max="8971" width="15.83203125" style="60" customWidth="1"/>
    <col min="8972" max="8972" width="14.33203125" style="60" customWidth="1"/>
    <col min="8973" max="8973" width="15.83203125" style="60" customWidth="1"/>
    <col min="8974" max="8974" width="17.6640625" style="60" customWidth="1"/>
    <col min="8975" max="8975" width="19.6640625" style="60" customWidth="1"/>
    <col min="8976" max="8976" width="14.5" style="60" customWidth="1"/>
    <col min="8977" max="9212" width="9.33203125" style="60"/>
    <col min="9213" max="9213" width="12.1640625" style="60" customWidth="1"/>
    <col min="9214" max="9214" width="30" style="60" customWidth="1"/>
    <col min="9215" max="9215" width="24.5" style="60" customWidth="1"/>
    <col min="9216" max="9216" width="17.1640625" style="60" customWidth="1"/>
    <col min="9217" max="9217" width="15.33203125" style="60" customWidth="1"/>
    <col min="9218" max="9218" width="13.5" style="60" customWidth="1"/>
    <col min="9219" max="9220" width="12.83203125" style="60" customWidth="1"/>
    <col min="9221" max="9221" width="15" style="60" customWidth="1"/>
    <col min="9222" max="9222" width="16.83203125" style="60" customWidth="1"/>
    <col min="9223" max="9223" width="16.1640625" style="60" customWidth="1"/>
    <col min="9224" max="9224" width="15.5" style="60" customWidth="1"/>
    <col min="9225" max="9225" width="15.83203125" style="60" customWidth="1"/>
    <col min="9226" max="9226" width="19.5" style="60" customWidth="1"/>
    <col min="9227" max="9227" width="15.83203125" style="60" customWidth="1"/>
    <col min="9228" max="9228" width="14.33203125" style="60" customWidth="1"/>
    <col min="9229" max="9229" width="15.83203125" style="60" customWidth="1"/>
    <col min="9230" max="9230" width="17.6640625" style="60" customWidth="1"/>
    <col min="9231" max="9231" width="19.6640625" style="60" customWidth="1"/>
    <col min="9232" max="9232" width="14.5" style="60" customWidth="1"/>
    <col min="9233" max="9468" width="9.33203125" style="60"/>
    <col min="9469" max="9469" width="12.1640625" style="60" customWidth="1"/>
    <col min="9470" max="9470" width="30" style="60" customWidth="1"/>
    <col min="9471" max="9471" width="24.5" style="60" customWidth="1"/>
    <col min="9472" max="9472" width="17.1640625" style="60" customWidth="1"/>
    <col min="9473" max="9473" width="15.33203125" style="60" customWidth="1"/>
    <col min="9474" max="9474" width="13.5" style="60" customWidth="1"/>
    <col min="9475" max="9476" width="12.83203125" style="60" customWidth="1"/>
    <col min="9477" max="9477" width="15" style="60" customWidth="1"/>
    <col min="9478" max="9478" width="16.83203125" style="60" customWidth="1"/>
    <col min="9479" max="9479" width="16.1640625" style="60" customWidth="1"/>
    <col min="9480" max="9480" width="15.5" style="60" customWidth="1"/>
    <col min="9481" max="9481" width="15.83203125" style="60" customWidth="1"/>
    <col min="9482" max="9482" width="19.5" style="60" customWidth="1"/>
    <col min="9483" max="9483" width="15.83203125" style="60" customWidth="1"/>
    <col min="9484" max="9484" width="14.33203125" style="60" customWidth="1"/>
    <col min="9485" max="9485" width="15.83203125" style="60" customWidth="1"/>
    <col min="9486" max="9486" width="17.6640625" style="60" customWidth="1"/>
    <col min="9487" max="9487" width="19.6640625" style="60" customWidth="1"/>
    <col min="9488" max="9488" width="14.5" style="60" customWidth="1"/>
    <col min="9489" max="9724" width="9.33203125" style="60"/>
    <col min="9725" max="9725" width="12.1640625" style="60" customWidth="1"/>
    <col min="9726" max="9726" width="30" style="60" customWidth="1"/>
    <col min="9727" max="9727" width="24.5" style="60" customWidth="1"/>
    <col min="9728" max="9728" width="17.1640625" style="60" customWidth="1"/>
    <col min="9729" max="9729" width="15.33203125" style="60" customWidth="1"/>
    <col min="9730" max="9730" width="13.5" style="60" customWidth="1"/>
    <col min="9731" max="9732" width="12.83203125" style="60" customWidth="1"/>
    <col min="9733" max="9733" width="15" style="60" customWidth="1"/>
    <col min="9734" max="9734" width="16.83203125" style="60" customWidth="1"/>
    <col min="9735" max="9735" width="16.1640625" style="60" customWidth="1"/>
    <col min="9736" max="9736" width="15.5" style="60" customWidth="1"/>
    <col min="9737" max="9737" width="15.83203125" style="60" customWidth="1"/>
    <col min="9738" max="9738" width="19.5" style="60" customWidth="1"/>
    <col min="9739" max="9739" width="15.83203125" style="60" customWidth="1"/>
    <col min="9740" max="9740" width="14.33203125" style="60" customWidth="1"/>
    <col min="9741" max="9741" width="15.83203125" style="60" customWidth="1"/>
    <col min="9742" max="9742" width="17.6640625" style="60" customWidth="1"/>
    <col min="9743" max="9743" width="19.6640625" style="60" customWidth="1"/>
    <col min="9744" max="9744" width="14.5" style="60" customWidth="1"/>
    <col min="9745" max="9980" width="9.33203125" style="60"/>
    <col min="9981" max="9981" width="12.1640625" style="60" customWidth="1"/>
    <col min="9982" max="9982" width="30" style="60" customWidth="1"/>
    <col min="9983" max="9983" width="24.5" style="60" customWidth="1"/>
    <col min="9984" max="9984" width="17.1640625" style="60" customWidth="1"/>
    <col min="9985" max="9985" width="15.33203125" style="60" customWidth="1"/>
    <col min="9986" max="9986" width="13.5" style="60" customWidth="1"/>
    <col min="9987" max="9988" width="12.83203125" style="60" customWidth="1"/>
    <col min="9989" max="9989" width="15" style="60" customWidth="1"/>
    <col min="9990" max="9990" width="16.83203125" style="60" customWidth="1"/>
    <col min="9991" max="9991" width="16.1640625" style="60" customWidth="1"/>
    <col min="9992" max="9992" width="15.5" style="60" customWidth="1"/>
    <col min="9993" max="9993" width="15.83203125" style="60" customWidth="1"/>
    <col min="9994" max="9994" width="19.5" style="60" customWidth="1"/>
    <col min="9995" max="9995" width="15.83203125" style="60" customWidth="1"/>
    <col min="9996" max="9996" width="14.33203125" style="60" customWidth="1"/>
    <col min="9997" max="9997" width="15.83203125" style="60" customWidth="1"/>
    <col min="9998" max="9998" width="17.6640625" style="60" customWidth="1"/>
    <col min="9999" max="9999" width="19.6640625" style="60" customWidth="1"/>
    <col min="10000" max="10000" width="14.5" style="60" customWidth="1"/>
    <col min="10001" max="10236" width="9.33203125" style="60"/>
    <col min="10237" max="10237" width="12.1640625" style="60" customWidth="1"/>
    <col min="10238" max="10238" width="30" style="60" customWidth="1"/>
    <col min="10239" max="10239" width="24.5" style="60" customWidth="1"/>
    <col min="10240" max="10240" width="17.1640625" style="60" customWidth="1"/>
    <col min="10241" max="10241" width="15.33203125" style="60" customWidth="1"/>
    <col min="10242" max="10242" width="13.5" style="60" customWidth="1"/>
    <col min="10243" max="10244" width="12.83203125" style="60" customWidth="1"/>
    <col min="10245" max="10245" width="15" style="60" customWidth="1"/>
    <col min="10246" max="10246" width="16.83203125" style="60" customWidth="1"/>
    <col min="10247" max="10247" width="16.1640625" style="60" customWidth="1"/>
    <col min="10248" max="10248" width="15.5" style="60" customWidth="1"/>
    <col min="10249" max="10249" width="15.83203125" style="60" customWidth="1"/>
    <col min="10250" max="10250" width="19.5" style="60" customWidth="1"/>
    <col min="10251" max="10251" width="15.83203125" style="60" customWidth="1"/>
    <col min="10252" max="10252" width="14.33203125" style="60" customWidth="1"/>
    <col min="10253" max="10253" width="15.83203125" style="60" customWidth="1"/>
    <col min="10254" max="10254" width="17.6640625" style="60" customWidth="1"/>
    <col min="10255" max="10255" width="19.6640625" style="60" customWidth="1"/>
    <col min="10256" max="10256" width="14.5" style="60" customWidth="1"/>
    <col min="10257" max="10492" width="9.33203125" style="60"/>
    <col min="10493" max="10493" width="12.1640625" style="60" customWidth="1"/>
    <col min="10494" max="10494" width="30" style="60" customWidth="1"/>
    <col min="10495" max="10495" width="24.5" style="60" customWidth="1"/>
    <col min="10496" max="10496" width="17.1640625" style="60" customWidth="1"/>
    <col min="10497" max="10497" width="15.33203125" style="60" customWidth="1"/>
    <col min="10498" max="10498" width="13.5" style="60" customWidth="1"/>
    <col min="10499" max="10500" width="12.83203125" style="60" customWidth="1"/>
    <col min="10501" max="10501" width="15" style="60" customWidth="1"/>
    <col min="10502" max="10502" width="16.83203125" style="60" customWidth="1"/>
    <col min="10503" max="10503" width="16.1640625" style="60" customWidth="1"/>
    <col min="10504" max="10504" width="15.5" style="60" customWidth="1"/>
    <col min="10505" max="10505" width="15.83203125" style="60" customWidth="1"/>
    <col min="10506" max="10506" width="19.5" style="60" customWidth="1"/>
    <col min="10507" max="10507" width="15.83203125" style="60" customWidth="1"/>
    <col min="10508" max="10508" width="14.33203125" style="60" customWidth="1"/>
    <col min="10509" max="10509" width="15.83203125" style="60" customWidth="1"/>
    <col min="10510" max="10510" width="17.6640625" style="60" customWidth="1"/>
    <col min="10511" max="10511" width="19.6640625" style="60" customWidth="1"/>
    <col min="10512" max="10512" width="14.5" style="60" customWidth="1"/>
    <col min="10513" max="10748" width="9.33203125" style="60"/>
    <col min="10749" max="10749" width="12.1640625" style="60" customWidth="1"/>
    <col min="10750" max="10750" width="30" style="60" customWidth="1"/>
    <col min="10751" max="10751" width="24.5" style="60" customWidth="1"/>
    <col min="10752" max="10752" width="17.1640625" style="60" customWidth="1"/>
    <col min="10753" max="10753" width="15.33203125" style="60" customWidth="1"/>
    <col min="10754" max="10754" width="13.5" style="60" customWidth="1"/>
    <col min="10755" max="10756" width="12.83203125" style="60" customWidth="1"/>
    <col min="10757" max="10757" width="15" style="60" customWidth="1"/>
    <col min="10758" max="10758" width="16.83203125" style="60" customWidth="1"/>
    <col min="10759" max="10759" width="16.1640625" style="60" customWidth="1"/>
    <col min="10760" max="10760" width="15.5" style="60" customWidth="1"/>
    <col min="10761" max="10761" width="15.83203125" style="60" customWidth="1"/>
    <col min="10762" max="10762" width="19.5" style="60" customWidth="1"/>
    <col min="10763" max="10763" width="15.83203125" style="60" customWidth="1"/>
    <col min="10764" max="10764" width="14.33203125" style="60" customWidth="1"/>
    <col min="10765" max="10765" width="15.83203125" style="60" customWidth="1"/>
    <col min="10766" max="10766" width="17.6640625" style="60" customWidth="1"/>
    <col min="10767" max="10767" width="19.6640625" style="60" customWidth="1"/>
    <col min="10768" max="10768" width="14.5" style="60" customWidth="1"/>
    <col min="10769" max="11004" width="9.33203125" style="60"/>
    <col min="11005" max="11005" width="12.1640625" style="60" customWidth="1"/>
    <col min="11006" max="11006" width="30" style="60" customWidth="1"/>
    <col min="11007" max="11007" width="24.5" style="60" customWidth="1"/>
    <col min="11008" max="11008" width="17.1640625" style="60" customWidth="1"/>
    <col min="11009" max="11009" width="15.33203125" style="60" customWidth="1"/>
    <col min="11010" max="11010" width="13.5" style="60" customWidth="1"/>
    <col min="11011" max="11012" width="12.83203125" style="60" customWidth="1"/>
    <col min="11013" max="11013" width="15" style="60" customWidth="1"/>
    <col min="11014" max="11014" width="16.83203125" style="60" customWidth="1"/>
    <col min="11015" max="11015" width="16.1640625" style="60" customWidth="1"/>
    <col min="11016" max="11016" width="15.5" style="60" customWidth="1"/>
    <col min="11017" max="11017" width="15.83203125" style="60" customWidth="1"/>
    <col min="11018" max="11018" width="19.5" style="60" customWidth="1"/>
    <col min="11019" max="11019" width="15.83203125" style="60" customWidth="1"/>
    <col min="11020" max="11020" width="14.33203125" style="60" customWidth="1"/>
    <col min="11021" max="11021" width="15.83203125" style="60" customWidth="1"/>
    <col min="11022" max="11022" width="17.6640625" style="60" customWidth="1"/>
    <col min="11023" max="11023" width="19.6640625" style="60" customWidth="1"/>
    <col min="11024" max="11024" width="14.5" style="60" customWidth="1"/>
    <col min="11025" max="11260" width="9.33203125" style="60"/>
    <col min="11261" max="11261" width="12.1640625" style="60" customWidth="1"/>
    <col min="11262" max="11262" width="30" style="60" customWidth="1"/>
    <col min="11263" max="11263" width="24.5" style="60" customWidth="1"/>
    <col min="11264" max="11264" width="17.1640625" style="60" customWidth="1"/>
    <col min="11265" max="11265" width="15.33203125" style="60" customWidth="1"/>
    <col min="11266" max="11266" width="13.5" style="60" customWidth="1"/>
    <col min="11267" max="11268" width="12.83203125" style="60" customWidth="1"/>
    <col min="11269" max="11269" width="15" style="60" customWidth="1"/>
    <col min="11270" max="11270" width="16.83203125" style="60" customWidth="1"/>
    <col min="11271" max="11271" width="16.1640625" style="60" customWidth="1"/>
    <col min="11272" max="11272" width="15.5" style="60" customWidth="1"/>
    <col min="11273" max="11273" width="15.83203125" style="60" customWidth="1"/>
    <col min="11274" max="11274" width="19.5" style="60" customWidth="1"/>
    <col min="11275" max="11275" width="15.83203125" style="60" customWidth="1"/>
    <col min="11276" max="11276" width="14.33203125" style="60" customWidth="1"/>
    <col min="11277" max="11277" width="15.83203125" style="60" customWidth="1"/>
    <col min="11278" max="11278" width="17.6640625" style="60" customWidth="1"/>
    <col min="11279" max="11279" width="19.6640625" style="60" customWidth="1"/>
    <col min="11280" max="11280" width="14.5" style="60" customWidth="1"/>
    <col min="11281" max="11516" width="9.33203125" style="60"/>
    <col min="11517" max="11517" width="12.1640625" style="60" customWidth="1"/>
    <col min="11518" max="11518" width="30" style="60" customWidth="1"/>
    <col min="11519" max="11519" width="24.5" style="60" customWidth="1"/>
    <col min="11520" max="11520" width="17.1640625" style="60" customWidth="1"/>
    <col min="11521" max="11521" width="15.33203125" style="60" customWidth="1"/>
    <col min="11522" max="11522" width="13.5" style="60" customWidth="1"/>
    <col min="11523" max="11524" width="12.83203125" style="60" customWidth="1"/>
    <col min="11525" max="11525" width="15" style="60" customWidth="1"/>
    <col min="11526" max="11526" width="16.83203125" style="60" customWidth="1"/>
    <col min="11527" max="11527" width="16.1640625" style="60" customWidth="1"/>
    <col min="11528" max="11528" width="15.5" style="60" customWidth="1"/>
    <col min="11529" max="11529" width="15.83203125" style="60" customWidth="1"/>
    <col min="11530" max="11530" width="19.5" style="60" customWidth="1"/>
    <col min="11531" max="11531" width="15.83203125" style="60" customWidth="1"/>
    <col min="11532" max="11532" width="14.33203125" style="60" customWidth="1"/>
    <col min="11533" max="11533" width="15.83203125" style="60" customWidth="1"/>
    <col min="11534" max="11534" width="17.6640625" style="60" customWidth="1"/>
    <col min="11535" max="11535" width="19.6640625" style="60" customWidth="1"/>
    <col min="11536" max="11536" width="14.5" style="60" customWidth="1"/>
    <col min="11537" max="11772" width="9.33203125" style="60"/>
    <col min="11773" max="11773" width="12.1640625" style="60" customWidth="1"/>
    <col min="11774" max="11774" width="30" style="60" customWidth="1"/>
    <col min="11775" max="11775" width="24.5" style="60" customWidth="1"/>
    <col min="11776" max="11776" width="17.1640625" style="60" customWidth="1"/>
    <col min="11777" max="11777" width="15.33203125" style="60" customWidth="1"/>
    <col min="11778" max="11778" width="13.5" style="60" customWidth="1"/>
    <col min="11779" max="11780" width="12.83203125" style="60" customWidth="1"/>
    <col min="11781" max="11781" width="15" style="60" customWidth="1"/>
    <col min="11782" max="11782" width="16.83203125" style="60" customWidth="1"/>
    <col min="11783" max="11783" width="16.1640625" style="60" customWidth="1"/>
    <col min="11784" max="11784" width="15.5" style="60" customWidth="1"/>
    <col min="11785" max="11785" width="15.83203125" style="60" customWidth="1"/>
    <col min="11786" max="11786" width="19.5" style="60" customWidth="1"/>
    <col min="11787" max="11787" width="15.83203125" style="60" customWidth="1"/>
    <col min="11788" max="11788" width="14.33203125" style="60" customWidth="1"/>
    <col min="11789" max="11789" width="15.83203125" style="60" customWidth="1"/>
    <col min="11790" max="11790" width="17.6640625" style="60" customWidth="1"/>
    <col min="11791" max="11791" width="19.6640625" style="60" customWidth="1"/>
    <col min="11792" max="11792" width="14.5" style="60" customWidth="1"/>
    <col min="11793" max="12028" width="9.33203125" style="60"/>
    <col min="12029" max="12029" width="12.1640625" style="60" customWidth="1"/>
    <col min="12030" max="12030" width="30" style="60" customWidth="1"/>
    <col min="12031" max="12031" width="24.5" style="60" customWidth="1"/>
    <col min="12032" max="12032" width="17.1640625" style="60" customWidth="1"/>
    <col min="12033" max="12033" width="15.33203125" style="60" customWidth="1"/>
    <col min="12034" max="12034" width="13.5" style="60" customWidth="1"/>
    <col min="12035" max="12036" width="12.83203125" style="60" customWidth="1"/>
    <col min="12037" max="12037" width="15" style="60" customWidth="1"/>
    <col min="12038" max="12038" width="16.83203125" style="60" customWidth="1"/>
    <col min="12039" max="12039" width="16.1640625" style="60" customWidth="1"/>
    <col min="12040" max="12040" width="15.5" style="60" customWidth="1"/>
    <col min="12041" max="12041" width="15.83203125" style="60" customWidth="1"/>
    <col min="12042" max="12042" width="19.5" style="60" customWidth="1"/>
    <col min="12043" max="12043" width="15.83203125" style="60" customWidth="1"/>
    <col min="12044" max="12044" width="14.33203125" style="60" customWidth="1"/>
    <col min="12045" max="12045" width="15.83203125" style="60" customWidth="1"/>
    <col min="12046" max="12046" width="17.6640625" style="60" customWidth="1"/>
    <col min="12047" max="12047" width="19.6640625" style="60" customWidth="1"/>
    <col min="12048" max="12048" width="14.5" style="60" customWidth="1"/>
    <col min="12049" max="12284" width="9.33203125" style="60"/>
    <col min="12285" max="12285" width="12.1640625" style="60" customWidth="1"/>
    <col min="12286" max="12286" width="30" style="60" customWidth="1"/>
    <col min="12287" max="12287" width="24.5" style="60" customWidth="1"/>
    <col min="12288" max="12288" width="17.1640625" style="60" customWidth="1"/>
    <col min="12289" max="12289" width="15.33203125" style="60" customWidth="1"/>
    <col min="12290" max="12290" width="13.5" style="60" customWidth="1"/>
    <col min="12291" max="12292" width="12.83203125" style="60" customWidth="1"/>
    <col min="12293" max="12293" width="15" style="60" customWidth="1"/>
    <col min="12294" max="12294" width="16.83203125" style="60" customWidth="1"/>
    <col min="12295" max="12295" width="16.1640625" style="60" customWidth="1"/>
    <col min="12296" max="12296" width="15.5" style="60" customWidth="1"/>
    <col min="12297" max="12297" width="15.83203125" style="60" customWidth="1"/>
    <col min="12298" max="12298" width="19.5" style="60" customWidth="1"/>
    <col min="12299" max="12299" width="15.83203125" style="60" customWidth="1"/>
    <col min="12300" max="12300" width="14.33203125" style="60" customWidth="1"/>
    <col min="12301" max="12301" width="15.83203125" style="60" customWidth="1"/>
    <col min="12302" max="12302" width="17.6640625" style="60" customWidth="1"/>
    <col min="12303" max="12303" width="19.6640625" style="60" customWidth="1"/>
    <col min="12304" max="12304" width="14.5" style="60" customWidth="1"/>
    <col min="12305" max="12540" width="9.33203125" style="60"/>
    <col min="12541" max="12541" width="12.1640625" style="60" customWidth="1"/>
    <col min="12542" max="12542" width="30" style="60" customWidth="1"/>
    <col min="12543" max="12543" width="24.5" style="60" customWidth="1"/>
    <col min="12544" max="12544" width="17.1640625" style="60" customWidth="1"/>
    <col min="12545" max="12545" width="15.33203125" style="60" customWidth="1"/>
    <col min="12546" max="12546" width="13.5" style="60" customWidth="1"/>
    <col min="12547" max="12548" width="12.83203125" style="60" customWidth="1"/>
    <col min="12549" max="12549" width="15" style="60" customWidth="1"/>
    <col min="12550" max="12550" width="16.83203125" style="60" customWidth="1"/>
    <col min="12551" max="12551" width="16.1640625" style="60" customWidth="1"/>
    <col min="12552" max="12552" width="15.5" style="60" customWidth="1"/>
    <col min="12553" max="12553" width="15.83203125" style="60" customWidth="1"/>
    <col min="12554" max="12554" width="19.5" style="60" customWidth="1"/>
    <col min="12555" max="12555" width="15.83203125" style="60" customWidth="1"/>
    <col min="12556" max="12556" width="14.33203125" style="60" customWidth="1"/>
    <col min="12557" max="12557" width="15.83203125" style="60" customWidth="1"/>
    <col min="12558" max="12558" width="17.6640625" style="60" customWidth="1"/>
    <col min="12559" max="12559" width="19.6640625" style="60" customWidth="1"/>
    <col min="12560" max="12560" width="14.5" style="60" customWidth="1"/>
    <col min="12561" max="12796" width="9.33203125" style="60"/>
    <col min="12797" max="12797" width="12.1640625" style="60" customWidth="1"/>
    <col min="12798" max="12798" width="30" style="60" customWidth="1"/>
    <col min="12799" max="12799" width="24.5" style="60" customWidth="1"/>
    <col min="12800" max="12800" width="17.1640625" style="60" customWidth="1"/>
    <col min="12801" max="12801" width="15.33203125" style="60" customWidth="1"/>
    <col min="12802" max="12802" width="13.5" style="60" customWidth="1"/>
    <col min="12803" max="12804" width="12.83203125" style="60" customWidth="1"/>
    <col min="12805" max="12805" width="15" style="60" customWidth="1"/>
    <col min="12806" max="12806" width="16.83203125" style="60" customWidth="1"/>
    <col min="12807" max="12807" width="16.1640625" style="60" customWidth="1"/>
    <col min="12808" max="12808" width="15.5" style="60" customWidth="1"/>
    <col min="12809" max="12809" width="15.83203125" style="60" customWidth="1"/>
    <col min="12810" max="12810" width="19.5" style="60" customWidth="1"/>
    <col min="12811" max="12811" width="15.83203125" style="60" customWidth="1"/>
    <col min="12812" max="12812" width="14.33203125" style="60" customWidth="1"/>
    <col min="12813" max="12813" width="15.83203125" style="60" customWidth="1"/>
    <col min="12814" max="12814" width="17.6640625" style="60" customWidth="1"/>
    <col min="12815" max="12815" width="19.6640625" style="60" customWidth="1"/>
    <col min="12816" max="12816" width="14.5" style="60" customWidth="1"/>
    <col min="12817" max="13052" width="9.33203125" style="60"/>
    <col min="13053" max="13053" width="12.1640625" style="60" customWidth="1"/>
    <col min="13054" max="13054" width="30" style="60" customWidth="1"/>
    <col min="13055" max="13055" width="24.5" style="60" customWidth="1"/>
    <col min="13056" max="13056" width="17.1640625" style="60" customWidth="1"/>
    <col min="13057" max="13057" width="15.33203125" style="60" customWidth="1"/>
    <col min="13058" max="13058" width="13.5" style="60" customWidth="1"/>
    <col min="13059" max="13060" width="12.83203125" style="60" customWidth="1"/>
    <col min="13061" max="13061" width="15" style="60" customWidth="1"/>
    <col min="13062" max="13062" width="16.83203125" style="60" customWidth="1"/>
    <col min="13063" max="13063" width="16.1640625" style="60" customWidth="1"/>
    <col min="13064" max="13064" width="15.5" style="60" customWidth="1"/>
    <col min="13065" max="13065" width="15.83203125" style="60" customWidth="1"/>
    <col min="13066" max="13066" width="19.5" style="60" customWidth="1"/>
    <col min="13067" max="13067" width="15.83203125" style="60" customWidth="1"/>
    <col min="13068" max="13068" width="14.33203125" style="60" customWidth="1"/>
    <col min="13069" max="13069" width="15.83203125" style="60" customWidth="1"/>
    <col min="13070" max="13070" width="17.6640625" style="60" customWidth="1"/>
    <col min="13071" max="13071" width="19.6640625" style="60" customWidth="1"/>
    <col min="13072" max="13072" width="14.5" style="60" customWidth="1"/>
    <col min="13073" max="13308" width="9.33203125" style="60"/>
    <col min="13309" max="13309" width="12.1640625" style="60" customWidth="1"/>
    <col min="13310" max="13310" width="30" style="60" customWidth="1"/>
    <col min="13311" max="13311" width="24.5" style="60" customWidth="1"/>
    <col min="13312" max="13312" width="17.1640625" style="60" customWidth="1"/>
    <col min="13313" max="13313" width="15.33203125" style="60" customWidth="1"/>
    <col min="13314" max="13314" width="13.5" style="60" customWidth="1"/>
    <col min="13315" max="13316" width="12.83203125" style="60" customWidth="1"/>
    <col min="13317" max="13317" width="15" style="60" customWidth="1"/>
    <col min="13318" max="13318" width="16.83203125" style="60" customWidth="1"/>
    <col min="13319" max="13319" width="16.1640625" style="60" customWidth="1"/>
    <col min="13320" max="13320" width="15.5" style="60" customWidth="1"/>
    <col min="13321" max="13321" width="15.83203125" style="60" customWidth="1"/>
    <col min="13322" max="13322" width="19.5" style="60" customWidth="1"/>
    <col min="13323" max="13323" width="15.83203125" style="60" customWidth="1"/>
    <col min="13324" max="13324" width="14.33203125" style="60" customWidth="1"/>
    <col min="13325" max="13325" width="15.83203125" style="60" customWidth="1"/>
    <col min="13326" max="13326" width="17.6640625" style="60" customWidth="1"/>
    <col min="13327" max="13327" width="19.6640625" style="60" customWidth="1"/>
    <col min="13328" max="13328" width="14.5" style="60" customWidth="1"/>
    <col min="13329" max="13564" width="9.33203125" style="60"/>
    <col min="13565" max="13565" width="12.1640625" style="60" customWidth="1"/>
    <col min="13566" max="13566" width="30" style="60" customWidth="1"/>
    <col min="13567" max="13567" width="24.5" style="60" customWidth="1"/>
    <col min="13568" max="13568" width="17.1640625" style="60" customWidth="1"/>
    <col min="13569" max="13569" width="15.33203125" style="60" customWidth="1"/>
    <col min="13570" max="13570" width="13.5" style="60" customWidth="1"/>
    <col min="13571" max="13572" width="12.83203125" style="60" customWidth="1"/>
    <col min="13573" max="13573" width="15" style="60" customWidth="1"/>
    <col min="13574" max="13574" width="16.83203125" style="60" customWidth="1"/>
    <col min="13575" max="13575" width="16.1640625" style="60" customWidth="1"/>
    <col min="13576" max="13576" width="15.5" style="60" customWidth="1"/>
    <col min="13577" max="13577" width="15.83203125" style="60" customWidth="1"/>
    <col min="13578" max="13578" width="19.5" style="60" customWidth="1"/>
    <col min="13579" max="13579" width="15.83203125" style="60" customWidth="1"/>
    <col min="13580" max="13580" width="14.33203125" style="60" customWidth="1"/>
    <col min="13581" max="13581" width="15.83203125" style="60" customWidth="1"/>
    <col min="13582" max="13582" width="17.6640625" style="60" customWidth="1"/>
    <col min="13583" max="13583" width="19.6640625" style="60" customWidth="1"/>
    <col min="13584" max="13584" width="14.5" style="60" customWidth="1"/>
    <col min="13585" max="13820" width="9.33203125" style="60"/>
    <col min="13821" max="13821" width="12.1640625" style="60" customWidth="1"/>
    <col min="13822" max="13822" width="30" style="60" customWidth="1"/>
    <col min="13823" max="13823" width="24.5" style="60" customWidth="1"/>
    <col min="13824" max="13824" width="17.1640625" style="60" customWidth="1"/>
    <col min="13825" max="13825" width="15.33203125" style="60" customWidth="1"/>
    <col min="13826" max="13826" width="13.5" style="60" customWidth="1"/>
    <col min="13827" max="13828" width="12.83203125" style="60" customWidth="1"/>
    <col min="13829" max="13829" width="15" style="60" customWidth="1"/>
    <col min="13830" max="13830" width="16.83203125" style="60" customWidth="1"/>
    <col min="13831" max="13831" width="16.1640625" style="60" customWidth="1"/>
    <col min="13832" max="13832" width="15.5" style="60" customWidth="1"/>
    <col min="13833" max="13833" width="15.83203125" style="60" customWidth="1"/>
    <col min="13834" max="13834" width="19.5" style="60" customWidth="1"/>
    <col min="13835" max="13835" width="15.83203125" style="60" customWidth="1"/>
    <col min="13836" max="13836" width="14.33203125" style="60" customWidth="1"/>
    <col min="13837" max="13837" width="15.83203125" style="60" customWidth="1"/>
    <col min="13838" max="13838" width="17.6640625" style="60" customWidth="1"/>
    <col min="13839" max="13839" width="19.6640625" style="60" customWidth="1"/>
    <col min="13840" max="13840" width="14.5" style="60" customWidth="1"/>
    <col min="13841" max="14076" width="9.33203125" style="60"/>
    <col min="14077" max="14077" width="12.1640625" style="60" customWidth="1"/>
    <col min="14078" max="14078" width="30" style="60" customWidth="1"/>
    <col min="14079" max="14079" width="24.5" style="60" customWidth="1"/>
    <col min="14080" max="14080" width="17.1640625" style="60" customWidth="1"/>
    <col min="14081" max="14081" width="15.33203125" style="60" customWidth="1"/>
    <col min="14082" max="14082" width="13.5" style="60" customWidth="1"/>
    <col min="14083" max="14084" width="12.83203125" style="60" customWidth="1"/>
    <col min="14085" max="14085" width="15" style="60" customWidth="1"/>
    <col min="14086" max="14086" width="16.83203125" style="60" customWidth="1"/>
    <col min="14087" max="14087" width="16.1640625" style="60" customWidth="1"/>
    <col min="14088" max="14088" width="15.5" style="60" customWidth="1"/>
    <col min="14089" max="14089" width="15.83203125" style="60" customWidth="1"/>
    <col min="14090" max="14090" width="19.5" style="60" customWidth="1"/>
    <col min="14091" max="14091" width="15.83203125" style="60" customWidth="1"/>
    <col min="14092" max="14092" width="14.33203125" style="60" customWidth="1"/>
    <col min="14093" max="14093" width="15.83203125" style="60" customWidth="1"/>
    <col min="14094" max="14094" width="17.6640625" style="60" customWidth="1"/>
    <col min="14095" max="14095" width="19.6640625" style="60" customWidth="1"/>
    <col min="14096" max="14096" width="14.5" style="60" customWidth="1"/>
    <col min="14097" max="14332" width="9.33203125" style="60"/>
    <col min="14333" max="14333" width="12.1640625" style="60" customWidth="1"/>
    <col min="14334" max="14334" width="30" style="60" customWidth="1"/>
    <col min="14335" max="14335" width="24.5" style="60" customWidth="1"/>
    <col min="14336" max="14336" width="17.1640625" style="60" customWidth="1"/>
    <col min="14337" max="14337" width="15.33203125" style="60" customWidth="1"/>
    <col min="14338" max="14338" width="13.5" style="60" customWidth="1"/>
    <col min="14339" max="14340" width="12.83203125" style="60" customWidth="1"/>
    <col min="14341" max="14341" width="15" style="60" customWidth="1"/>
    <col min="14342" max="14342" width="16.83203125" style="60" customWidth="1"/>
    <col min="14343" max="14343" width="16.1640625" style="60" customWidth="1"/>
    <col min="14344" max="14344" width="15.5" style="60" customWidth="1"/>
    <col min="14345" max="14345" width="15.83203125" style="60" customWidth="1"/>
    <col min="14346" max="14346" width="19.5" style="60" customWidth="1"/>
    <col min="14347" max="14347" width="15.83203125" style="60" customWidth="1"/>
    <col min="14348" max="14348" width="14.33203125" style="60" customWidth="1"/>
    <col min="14349" max="14349" width="15.83203125" style="60" customWidth="1"/>
    <col min="14350" max="14350" width="17.6640625" style="60" customWidth="1"/>
    <col min="14351" max="14351" width="19.6640625" style="60" customWidth="1"/>
    <col min="14352" max="14352" width="14.5" style="60" customWidth="1"/>
    <col min="14353" max="14588" width="9.33203125" style="60"/>
    <col min="14589" max="14589" width="12.1640625" style="60" customWidth="1"/>
    <col min="14590" max="14590" width="30" style="60" customWidth="1"/>
    <col min="14591" max="14591" width="24.5" style="60" customWidth="1"/>
    <col min="14592" max="14592" width="17.1640625" style="60" customWidth="1"/>
    <col min="14593" max="14593" width="15.33203125" style="60" customWidth="1"/>
    <col min="14594" max="14594" width="13.5" style="60" customWidth="1"/>
    <col min="14595" max="14596" width="12.83203125" style="60" customWidth="1"/>
    <col min="14597" max="14597" width="15" style="60" customWidth="1"/>
    <col min="14598" max="14598" width="16.83203125" style="60" customWidth="1"/>
    <col min="14599" max="14599" width="16.1640625" style="60" customWidth="1"/>
    <col min="14600" max="14600" width="15.5" style="60" customWidth="1"/>
    <col min="14601" max="14601" width="15.83203125" style="60" customWidth="1"/>
    <col min="14602" max="14602" width="19.5" style="60" customWidth="1"/>
    <col min="14603" max="14603" width="15.83203125" style="60" customWidth="1"/>
    <col min="14604" max="14604" width="14.33203125" style="60" customWidth="1"/>
    <col min="14605" max="14605" width="15.83203125" style="60" customWidth="1"/>
    <col min="14606" max="14606" width="17.6640625" style="60" customWidth="1"/>
    <col min="14607" max="14607" width="19.6640625" style="60" customWidth="1"/>
    <col min="14608" max="14608" width="14.5" style="60" customWidth="1"/>
    <col min="14609" max="14844" width="9.33203125" style="60"/>
    <col min="14845" max="14845" width="12.1640625" style="60" customWidth="1"/>
    <col min="14846" max="14846" width="30" style="60" customWidth="1"/>
    <col min="14847" max="14847" width="24.5" style="60" customWidth="1"/>
    <col min="14848" max="14848" width="17.1640625" style="60" customWidth="1"/>
    <col min="14849" max="14849" width="15.33203125" style="60" customWidth="1"/>
    <col min="14850" max="14850" width="13.5" style="60" customWidth="1"/>
    <col min="14851" max="14852" width="12.83203125" style="60" customWidth="1"/>
    <col min="14853" max="14853" width="15" style="60" customWidth="1"/>
    <col min="14854" max="14854" width="16.83203125" style="60" customWidth="1"/>
    <col min="14855" max="14855" width="16.1640625" style="60" customWidth="1"/>
    <col min="14856" max="14856" width="15.5" style="60" customWidth="1"/>
    <col min="14857" max="14857" width="15.83203125" style="60" customWidth="1"/>
    <col min="14858" max="14858" width="19.5" style="60" customWidth="1"/>
    <col min="14859" max="14859" width="15.83203125" style="60" customWidth="1"/>
    <col min="14860" max="14860" width="14.33203125" style="60" customWidth="1"/>
    <col min="14861" max="14861" width="15.83203125" style="60" customWidth="1"/>
    <col min="14862" max="14862" width="17.6640625" style="60" customWidth="1"/>
    <col min="14863" max="14863" width="19.6640625" style="60" customWidth="1"/>
    <col min="14864" max="14864" width="14.5" style="60" customWidth="1"/>
    <col min="14865" max="15100" width="9.33203125" style="60"/>
    <col min="15101" max="15101" width="12.1640625" style="60" customWidth="1"/>
    <col min="15102" max="15102" width="30" style="60" customWidth="1"/>
    <col min="15103" max="15103" width="24.5" style="60" customWidth="1"/>
    <col min="15104" max="15104" width="17.1640625" style="60" customWidth="1"/>
    <col min="15105" max="15105" width="15.33203125" style="60" customWidth="1"/>
    <col min="15106" max="15106" width="13.5" style="60" customWidth="1"/>
    <col min="15107" max="15108" width="12.83203125" style="60" customWidth="1"/>
    <col min="15109" max="15109" width="15" style="60" customWidth="1"/>
    <col min="15110" max="15110" width="16.83203125" style="60" customWidth="1"/>
    <col min="15111" max="15111" width="16.1640625" style="60" customWidth="1"/>
    <col min="15112" max="15112" width="15.5" style="60" customWidth="1"/>
    <col min="15113" max="15113" width="15.83203125" style="60" customWidth="1"/>
    <col min="15114" max="15114" width="19.5" style="60" customWidth="1"/>
    <col min="15115" max="15115" width="15.83203125" style="60" customWidth="1"/>
    <col min="15116" max="15116" width="14.33203125" style="60" customWidth="1"/>
    <col min="15117" max="15117" width="15.83203125" style="60" customWidth="1"/>
    <col min="15118" max="15118" width="17.6640625" style="60" customWidth="1"/>
    <col min="15119" max="15119" width="19.6640625" style="60" customWidth="1"/>
    <col min="15120" max="15120" width="14.5" style="60" customWidth="1"/>
    <col min="15121" max="15356" width="9.33203125" style="60"/>
    <col min="15357" max="15357" width="12.1640625" style="60" customWidth="1"/>
    <col min="15358" max="15358" width="30" style="60" customWidth="1"/>
    <col min="15359" max="15359" width="24.5" style="60" customWidth="1"/>
    <col min="15360" max="15360" width="17.1640625" style="60" customWidth="1"/>
    <col min="15361" max="15361" width="15.33203125" style="60" customWidth="1"/>
    <col min="15362" max="15362" width="13.5" style="60" customWidth="1"/>
    <col min="15363" max="15364" width="12.83203125" style="60" customWidth="1"/>
    <col min="15365" max="15365" width="15" style="60" customWidth="1"/>
    <col min="15366" max="15366" width="16.83203125" style="60" customWidth="1"/>
    <col min="15367" max="15367" width="16.1640625" style="60" customWidth="1"/>
    <col min="15368" max="15368" width="15.5" style="60" customWidth="1"/>
    <col min="15369" max="15369" width="15.83203125" style="60" customWidth="1"/>
    <col min="15370" max="15370" width="19.5" style="60" customWidth="1"/>
    <col min="15371" max="15371" width="15.83203125" style="60" customWidth="1"/>
    <col min="15372" max="15372" width="14.33203125" style="60" customWidth="1"/>
    <col min="15373" max="15373" width="15.83203125" style="60" customWidth="1"/>
    <col min="15374" max="15374" width="17.6640625" style="60" customWidth="1"/>
    <col min="15375" max="15375" width="19.6640625" style="60" customWidth="1"/>
    <col min="15376" max="15376" width="14.5" style="60" customWidth="1"/>
    <col min="15377" max="15612" width="9.33203125" style="60"/>
    <col min="15613" max="15613" width="12.1640625" style="60" customWidth="1"/>
    <col min="15614" max="15614" width="30" style="60" customWidth="1"/>
    <col min="15615" max="15615" width="24.5" style="60" customWidth="1"/>
    <col min="15616" max="15616" width="17.1640625" style="60" customWidth="1"/>
    <col min="15617" max="15617" width="15.33203125" style="60" customWidth="1"/>
    <col min="15618" max="15618" width="13.5" style="60" customWidth="1"/>
    <col min="15619" max="15620" width="12.83203125" style="60" customWidth="1"/>
    <col min="15621" max="15621" width="15" style="60" customWidth="1"/>
    <col min="15622" max="15622" width="16.83203125" style="60" customWidth="1"/>
    <col min="15623" max="15623" width="16.1640625" style="60" customWidth="1"/>
    <col min="15624" max="15624" width="15.5" style="60" customWidth="1"/>
    <col min="15625" max="15625" width="15.83203125" style="60" customWidth="1"/>
    <col min="15626" max="15626" width="19.5" style="60" customWidth="1"/>
    <col min="15627" max="15627" width="15.83203125" style="60" customWidth="1"/>
    <col min="15628" max="15628" width="14.33203125" style="60" customWidth="1"/>
    <col min="15629" max="15629" width="15.83203125" style="60" customWidth="1"/>
    <col min="15630" max="15630" width="17.6640625" style="60" customWidth="1"/>
    <col min="15631" max="15631" width="19.6640625" style="60" customWidth="1"/>
    <col min="15632" max="15632" width="14.5" style="60" customWidth="1"/>
    <col min="15633" max="15868" width="9.33203125" style="60"/>
    <col min="15869" max="15869" width="12.1640625" style="60" customWidth="1"/>
    <col min="15870" max="15870" width="30" style="60" customWidth="1"/>
    <col min="15871" max="15871" width="24.5" style="60" customWidth="1"/>
    <col min="15872" max="15872" width="17.1640625" style="60" customWidth="1"/>
    <col min="15873" max="15873" width="15.33203125" style="60" customWidth="1"/>
    <col min="15874" max="15874" width="13.5" style="60" customWidth="1"/>
    <col min="15875" max="15876" width="12.83203125" style="60" customWidth="1"/>
    <col min="15877" max="15877" width="15" style="60" customWidth="1"/>
    <col min="15878" max="15878" width="16.83203125" style="60" customWidth="1"/>
    <col min="15879" max="15879" width="16.1640625" style="60" customWidth="1"/>
    <col min="15880" max="15880" width="15.5" style="60" customWidth="1"/>
    <col min="15881" max="15881" width="15.83203125" style="60" customWidth="1"/>
    <col min="15882" max="15882" width="19.5" style="60" customWidth="1"/>
    <col min="15883" max="15883" width="15.83203125" style="60" customWidth="1"/>
    <col min="15884" max="15884" width="14.33203125" style="60" customWidth="1"/>
    <col min="15885" max="15885" width="15.83203125" style="60" customWidth="1"/>
    <col min="15886" max="15886" width="17.6640625" style="60" customWidth="1"/>
    <col min="15887" max="15887" width="19.6640625" style="60" customWidth="1"/>
    <col min="15888" max="15888" width="14.5" style="60" customWidth="1"/>
    <col min="15889" max="16124" width="9.33203125" style="60"/>
    <col min="16125" max="16125" width="12.1640625" style="60" customWidth="1"/>
    <col min="16126" max="16126" width="30" style="60" customWidth="1"/>
    <col min="16127" max="16127" width="24.5" style="60" customWidth="1"/>
    <col min="16128" max="16128" width="17.1640625" style="60" customWidth="1"/>
    <col min="16129" max="16129" width="15.33203125" style="60" customWidth="1"/>
    <col min="16130" max="16130" width="13.5" style="60" customWidth="1"/>
    <col min="16131" max="16132" width="12.83203125" style="60" customWidth="1"/>
    <col min="16133" max="16133" width="15" style="60" customWidth="1"/>
    <col min="16134" max="16134" width="16.83203125" style="60" customWidth="1"/>
    <col min="16135" max="16135" width="16.1640625" style="60" customWidth="1"/>
    <col min="16136" max="16136" width="15.5" style="60" customWidth="1"/>
    <col min="16137" max="16137" width="15.83203125" style="60" customWidth="1"/>
    <col min="16138" max="16138" width="19.5" style="60" customWidth="1"/>
    <col min="16139" max="16139" width="15.83203125" style="60" customWidth="1"/>
    <col min="16140" max="16140" width="14.33203125" style="60" customWidth="1"/>
    <col min="16141" max="16141" width="15.83203125" style="60" customWidth="1"/>
    <col min="16142" max="16142" width="17.6640625" style="60" customWidth="1"/>
    <col min="16143" max="16143" width="19.6640625" style="60" customWidth="1"/>
    <col min="16144" max="16144" width="14.5" style="60" customWidth="1"/>
    <col min="16145" max="16384" width="9.33203125" style="60"/>
  </cols>
  <sheetData>
    <row r="1" spans="1:18" ht="15.75" x14ac:dyDescent="0.25">
      <c r="A1" s="4" t="s">
        <v>45</v>
      </c>
      <c r="E1" s="61"/>
      <c r="F1" s="61"/>
      <c r="M1" s="158"/>
      <c r="N1" s="82"/>
      <c r="O1" s="82"/>
      <c r="P1" s="82"/>
      <c r="Q1" s="82"/>
      <c r="R1" s="82"/>
    </row>
    <row r="2" spans="1:18" ht="16.149999999999999" customHeight="1" x14ac:dyDescent="0.25">
      <c r="A2" s="59" t="s">
        <v>78</v>
      </c>
      <c r="E2" s="61"/>
      <c r="M2" s="158"/>
      <c r="N2" s="82"/>
      <c r="O2" s="82"/>
      <c r="P2" s="82"/>
      <c r="Q2" s="82"/>
      <c r="R2" s="82"/>
    </row>
    <row r="3" spans="1:18" ht="16.149999999999999" customHeight="1" x14ac:dyDescent="0.25">
      <c r="A3" s="91" t="s">
        <v>88</v>
      </c>
      <c r="E3" s="61"/>
      <c r="M3" s="82"/>
      <c r="N3" s="82"/>
      <c r="O3" s="82"/>
      <c r="P3" s="82"/>
      <c r="Q3" s="82"/>
      <c r="R3" s="82"/>
    </row>
    <row r="4" spans="1:18" ht="15.75" x14ac:dyDescent="0.25">
      <c r="E4" s="61"/>
    </row>
    <row r="5" spans="1:18" ht="15.75" customHeight="1" x14ac:dyDescent="0.25">
      <c r="A5" s="159" t="s">
        <v>60</v>
      </c>
      <c r="B5" s="159"/>
      <c r="C5" s="159"/>
      <c r="D5" s="159"/>
      <c r="E5" s="159"/>
      <c r="F5" s="159"/>
      <c r="G5" s="159"/>
      <c r="H5" s="159"/>
      <c r="I5" s="159"/>
      <c r="J5" s="159"/>
      <c r="K5" s="159"/>
      <c r="L5" s="159"/>
      <c r="M5" s="159"/>
      <c r="N5" s="83"/>
      <c r="O5" s="83"/>
      <c r="P5" s="83"/>
      <c r="Q5" s="83"/>
      <c r="R5" s="83"/>
    </row>
    <row r="6" spans="1:18" ht="15.75" customHeight="1" x14ac:dyDescent="0.2">
      <c r="A6" s="63"/>
      <c r="B6" s="63"/>
      <c r="C6" s="63"/>
      <c r="D6" s="63"/>
      <c r="E6" s="63"/>
    </row>
    <row r="7" spans="1:18" ht="15.75" customHeight="1" x14ac:dyDescent="0.2">
      <c r="A7" s="63"/>
      <c r="B7" s="63"/>
      <c r="C7" s="63"/>
      <c r="D7" s="63"/>
      <c r="E7" s="63"/>
    </row>
    <row r="8" spans="1:18" ht="15.75" customHeight="1" x14ac:dyDescent="0.2">
      <c r="A8" s="63"/>
      <c r="B8" s="63"/>
      <c r="C8" s="63"/>
      <c r="D8" s="63"/>
      <c r="E8" s="63"/>
    </row>
    <row r="9" spans="1:18" ht="15.75" customHeight="1" x14ac:dyDescent="0.2">
      <c r="A9" s="63"/>
      <c r="B9" s="63"/>
      <c r="C9" s="63"/>
      <c r="D9" s="63"/>
      <c r="E9" s="63"/>
    </row>
    <row r="17" spans="1:18" x14ac:dyDescent="0.2">
      <c r="A17" s="167" t="s">
        <v>77</v>
      </c>
      <c r="B17" s="167"/>
      <c r="C17" s="167"/>
      <c r="D17" s="167"/>
      <c r="E17" s="167"/>
      <c r="F17" s="167"/>
      <c r="G17" s="167"/>
      <c r="H17" s="167"/>
      <c r="I17" s="167"/>
      <c r="J17" s="167"/>
      <c r="K17" s="167"/>
      <c r="L17" s="167"/>
      <c r="M17" s="167"/>
      <c r="N17" s="167"/>
      <c r="O17" s="167"/>
      <c r="P17" s="167"/>
      <c r="Q17" s="167"/>
      <c r="R17" s="167"/>
    </row>
    <row r="18" spans="1:18" ht="15.75" x14ac:dyDescent="0.25">
      <c r="A18" s="159" t="s">
        <v>61</v>
      </c>
      <c r="B18" s="159"/>
      <c r="C18" s="159"/>
      <c r="D18" s="159"/>
      <c r="E18" s="159"/>
      <c r="F18" s="159"/>
      <c r="G18" s="159"/>
      <c r="H18" s="159"/>
      <c r="I18" s="159"/>
      <c r="J18" s="159"/>
      <c r="K18" s="159"/>
      <c r="L18" s="159"/>
      <c r="M18" s="159"/>
      <c r="N18" s="159"/>
      <c r="O18" s="159"/>
      <c r="P18" s="159"/>
      <c r="Q18" s="159"/>
      <c r="R18" s="159"/>
    </row>
    <row r="19" spans="1:18" ht="15.75" x14ac:dyDescent="0.25">
      <c r="A19" s="159" t="s">
        <v>10</v>
      </c>
      <c r="B19" s="159"/>
      <c r="C19" s="159"/>
      <c r="D19" s="159"/>
      <c r="E19" s="159"/>
      <c r="F19" s="159"/>
      <c r="G19" s="159"/>
      <c r="H19" s="159"/>
      <c r="I19" s="159"/>
      <c r="J19" s="159"/>
      <c r="K19" s="159"/>
      <c r="L19" s="159"/>
      <c r="M19" s="159"/>
      <c r="N19" s="159"/>
      <c r="O19" s="159"/>
      <c r="P19" s="159"/>
      <c r="Q19" s="159"/>
      <c r="R19" s="159"/>
    </row>
    <row r="20" spans="1:18" ht="15.75" x14ac:dyDescent="0.25">
      <c r="A20" s="83"/>
      <c r="B20" s="83"/>
      <c r="C20" s="83"/>
      <c r="D20" s="83"/>
      <c r="E20" s="83"/>
      <c r="F20" s="83"/>
      <c r="G20" s="83"/>
      <c r="H20" s="83"/>
      <c r="I20" s="83"/>
      <c r="J20" s="83"/>
      <c r="K20" s="83"/>
      <c r="L20" s="83"/>
      <c r="M20" s="83"/>
      <c r="N20" s="83"/>
      <c r="O20" s="83"/>
      <c r="P20" s="83"/>
      <c r="Q20" s="83"/>
      <c r="R20" s="83"/>
    </row>
    <row r="21" spans="1:18" ht="14.25" customHeight="1" x14ac:dyDescent="0.3">
      <c r="D21" s="64"/>
    </row>
    <row r="22" spans="1:18" ht="15" customHeight="1" x14ac:dyDescent="0.25">
      <c r="A22" s="160" t="s">
        <v>11</v>
      </c>
      <c r="B22" s="160"/>
      <c r="C22" s="160"/>
      <c r="D22" s="160"/>
      <c r="E22" s="160"/>
      <c r="F22" s="160"/>
      <c r="G22" s="160"/>
      <c r="H22" s="160"/>
      <c r="I22" s="160"/>
      <c r="J22" s="160"/>
      <c r="K22" s="160"/>
      <c r="L22" s="160"/>
      <c r="M22" s="160"/>
      <c r="N22" s="160"/>
      <c r="O22" s="160"/>
      <c r="P22" s="160"/>
      <c r="Q22" s="160"/>
      <c r="R22" s="160"/>
    </row>
    <row r="23" spans="1:18" ht="15" x14ac:dyDescent="0.2">
      <c r="A23" s="5"/>
      <c r="B23" s="5"/>
      <c r="C23" s="5"/>
      <c r="D23" s="5"/>
      <c r="E23" s="5"/>
      <c r="F23" s="5"/>
      <c r="G23" s="5"/>
      <c r="H23" s="5"/>
      <c r="I23" s="5"/>
      <c r="J23" s="5"/>
      <c r="K23" s="5"/>
      <c r="L23" s="5"/>
      <c r="M23" s="5"/>
      <c r="N23" s="5"/>
      <c r="O23" s="5"/>
      <c r="P23" s="5"/>
      <c r="Q23" s="5"/>
      <c r="R23" s="5"/>
    </row>
    <row r="24" spans="1:18" ht="16.5" thickBot="1" x14ac:dyDescent="0.3">
      <c r="A24" s="128" t="s">
        <v>12</v>
      </c>
      <c r="B24" s="128"/>
      <c r="C24" s="128"/>
      <c r="D24" s="128"/>
      <c r="E24" s="128"/>
      <c r="F24" s="128"/>
      <c r="G24" s="128"/>
      <c r="H24" s="128"/>
      <c r="I24" s="128"/>
      <c r="J24" s="128"/>
      <c r="K24" s="80"/>
    </row>
    <row r="25" spans="1:18" ht="24.75" customHeight="1" thickBot="1" x14ac:dyDescent="0.25">
      <c r="A25" s="161" t="s">
        <v>52</v>
      </c>
      <c r="B25" s="162"/>
      <c r="C25" s="163"/>
      <c r="D25" s="164"/>
      <c r="E25" s="164"/>
      <c r="F25" s="164"/>
      <c r="G25" s="164"/>
      <c r="H25" s="164"/>
      <c r="I25" s="164"/>
      <c r="J25" s="164"/>
      <c r="K25" s="164"/>
      <c r="L25" s="164"/>
      <c r="M25" s="164"/>
      <c r="N25" s="164"/>
      <c r="O25" s="164"/>
      <c r="P25" s="164"/>
      <c r="Q25" s="164"/>
      <c r="R25" s="164"/>
    </row>
    <row r="26" spans="1:18" ht="30.75" customHeight="1" x14ac:dyDescent="0.2">
      <c r="A26" s="161" t="s">
        <v>65</v>
      </c>
      <c r="B26" s="162"/>
      <c r="C26" s="165"/>
      <c r="D26" s="166"/>
      <c r="E26" s="166"/>
      <c r="F26" s="166"/>
      <c r="G26" s="166"/>
      <c r="H26" s="166"/>
      <c r="I26" s="166"/>
      <c r="J26" s="166"/>
      <c r="K26" s="166"/>
      <c r="L26" s="166"/>
      <c r="M26" s="166"/>
      <c r="N26" s="166"/>
      <c r="O26" s="166"/>
      <c r="P26" s="166"/>
      <c r="Q26" s="166"/>
      <c r="R26" s="166"/>
    </row>
    <row r="27" spans="1:18" ht="15" customHeight="1" x14ac:dyDescent="0.2">
      <c r="A27" s="65"/>
      <c r="B27" s="66"/>
      <c r="C27" s="66"/>
      <c r="D27" s="67"/>
      <c r="E27" s="67"/>
      <c r="F27" s="67"/>
      <c r="G27" s="67"/>
      <c r="H27" s="67"/>
      <c r="I27" s="67"/>
      <c r="J27" s="67"/>
      <c r="K27" s="67"/>
      <c r="L27" s="5"/>
      <c r="M27" s="5"/>
      <c r="N27" s="5"/>
      <c r="O27" s="5"/>
      <c r="P27" s="5"/>
      <c r="Q27" s="5"/>
      <c r="R27" s="5"/>
    </row>
    <row r="28" spans="1:18" ht="8.25" customHeight="1" x14ac:dyDescent="0.2">
      <c r="A28" s="68"/>
      <c r="B28" s="68"/>
      <c r="C28" s="68"/>
      <c r="D28" s="6"/>
      <c r="E28" s="6"/>
      <c r="F28" s="6"/>
      <c r="G28" s="6"/>
      <c r="H28" s="6"/>
      <c r="I28" s="6"/>
      <c r="J28" s="6"/>
      <c r="K28" s="6"/>
      <c r="L28" s="6"/>
      <c r="M28" s="6"/>
    </row>
    <row r="29" spans="1:18" ht="15.75" x14ac:dyDescent="0.25">
      <c r="A29" s="128" t="s">
        <v>13</v>
      </c>
      <c r="B29" s="128"/>
      <c r="C29" s="128"/>
      <c r="D29" s="128"/>
      <c r="E29" s="128"/>
      <c r="F29" s="128"/>
      <c r="G29" s="128"/>
      <c r="H29" s="128"/>
      <c r="I29" s="128"/>
      <c r="J29" s="128"/>
      <c r="K29" s="80"/>
    </row>
    <row r="30" spans="1:18" ht="16.5" thickBot="1" x14ac:dyDescent="0.3">
      <c r="A30" s="80"/>
      <c r="B30" s="80"/>
      <c r="C30" s="80"/>
      <c r="D30" s="80"/>
      <c r="E30" s="80"/>
      <c r="F30" s="80"/>
      <c r="G30" s="80"/>
      <c r="H30" s="80"/>
      <c r="I30" s="80"/>
      <c r="J30" s="80"/>
      <c r="K30" s="80"/>
    </row>
    <row r="31" spans="1:18" ht="30.75" customHeight="1" x14ac:dyDescent="0.25">
      <c r="A31" s="155" t="s">
        <v>85</v>
      </c>
      <c r="B31" s="156"/>
      <c r="C31" s="157"/>
      <c r="D31" s="92">
        <v>0.30480000000000002</v>
      </c>
      <c r="E31" s="80"/>
      <c r="F31" s="80"/>
      <c r="G31" s="80"/>
      <c r="H31" s="80"/>
      <c r="I31" s="80"/>
      <c r="J31" s="80"/>
      <c r="K31" s="80"/>
    </row>
    <row r="32" spans="1:18" ht="30.75" customHeight="1" x14ac:dyDescent="0.25">
      <c r="A32" s="114" t="s">
        <v>82</v>
      </c>
      <c r="B32" s="115"/>
      <c r="C32" s="116"/>
      <c r="D32" s="93" t="s">
        <v>81</v>
      </c>
      <c r="E32" s="90"/>
      <c r="F32" s="90"/>
      <c r="G32" s="90"/>
      <c r="H32" s="90"/>
      <c r="I32" s="90"/>
      <c r="J32" s="90"/>
      <c r="K32" s="90"/>
    </row>
    <row r="33" spans="1:21" ht="35.25" customHeight="1" thickBot="1" x14ac:dyDescent="0.3">
      <c r="A33" s="134" t="s">
        <v>86</v>
      </c>
      <c r="B33" s="135"/>
      <c r="C33" s="136"/>
      <c r="D33" s="7" t="s">
        <v>14</v>
      </c>
      <c r="E33" s="80"/>
      <c r="F33" s="80"/>
      <c r="G33" s="80"/>
      <c r="H33" s="80"/>
      <c r="I33" s="80"/>
      <c r="J33" s="80"/>
      <c r="K33" s="80"/>
    </row>
    <row r="34" spans="1:21" ht="30.75" customHeight="1" x14ac:dyDescent="0.25">
      <c r="A34" s="8"/>
      <c r="B34" s="8"/>
      <c r="C34" s="9"/>
      <c r="D34" s="10" t="s">
        <v>14</v>
      </c>
      <c r="E34" s="80"/>
      <c r="F34" s="11" t="s">
        <v>15</v>
      </c>
      <c r="G34" s="80"/>
      <c r="H34" s="80"/>
      <c r="I34" s="80"/>
      <c r="J34" s="80"/>
      <c r="K34" s="80"/>
    </row>
    <row r="35" spans="1:21" ht="18.75" customHeight="1" x14ac:dyDescent="0.25">
      <c r="D35" s="10" t="s">
        <v>16</v>
      </c>
      <c r="F35" s="11" t="s">
        <v>17</v>
      </c>
    </row>
    <row r="36" spans="1:21" ht="18.75" customHeight="1" thickBot="1" x14ac:dyDescent="0.3">
      <c r="D36" s="10"/>
    </row>
    <row r="37" spans="1:21" s="12" customFormat="1" ht="16.5" customHeight="1" thickBot="1" x14ac:dyDescent="0.25">
      <c r="A37" s="137" t="s">
        <v>18</v>
      </c>
      <c r="B37" s="139" t="s">
        <v>19</v>
      </c>
      <c r="C37" s="141" t="s">
        <v>20</v>
      </c>
      <c r="D37" s="139" t="s">
        <v>21</v>
      </c>
      <c r="E37" s="132" t="s">
        <v>22</v>
      </c>
      <c r="F37" s="152" t="s">
        <v>23</v>
      </c>
      <c r="G37" s="153"/>
      <c r="H37" s="153"/>
      <c r="I37" s="153"/>
      <c r="J37" s="153"/>
      <c r="K37" s="154"/>
      <c r="L37" s="144" t="s">
        <v>32</v>
      </c>
      <c r="M37" s="147" t="s">
        <v>87</v>
      </c>
      <c r="N37" s="122" t="s">
        <v>53</v>
      </c>
      <c r="O37" s="119" t="s">
        <v>24</v>
      </c>
      <c r="P37" s="119" t="s">
        <v>64</v>
      </c>
      <c r="Q37" s="119" t="s">
        <v>44</v>
      </c>
      <c r="R37" s="122" t="s">
        <v>54</v>
      </c>
      <c r="S37" s="119" t="s">
        <v>55</v>
      </c>
      <c r="T37" s="119" t="s">
        <v>62</v>
      </c>
      <c r="U37" s="122" t="s">
        <v>56</v>
      </c>
    </row>
    <row r="38" spans="1:21" s="12" customFormat="1" ht="12.75" customHeight="1" x14ac:dyDescent="0.2">
      <c r="A38" s="138"/>
      <c r="B38" s="140"/>
      <c r="C38" s="142"/>
      <c r="D38" s="140"/>
      <c r="E38" s="133"/>
      <c r="F38" s="150" t="s">
        <v>26</v>
      </c>
      <c r="G38" s="130" t="s">
        <v>27</v>
      </c>
      <c r="H38" s="130" t="s">
        <v>28</v>
      </c>
      <c r="I38" s="130" t="s">
        <v>29</v>
      </c>
      <c r="J38" s="130" t="s">
        <v>30</v>
      </c>
      <c r="K38" s="130" t="s">
        <v>31</v>
      </c>
      <c r="L38" s="145"/>
      <c r="M38" s="148"/>
      <c r="N38" s="123"/>
      <c r="O38" s="120"/>
      <c r="P38" s="120"/>
      <c r="Q38" s="120"/>
      <c r="R38" s="123"/>
      <c r="S38" s="120"/>
      <c r="T38" s="120"/>
      <c r="U38" s="123"/>
    </row>
    <row r="39" spans="1:21" s="12" customFormat="1" ht="107.45" customHeight="1" x14ac:dyDescent="0.2">
      <c r="A39" s="138"/>
      <c r="B39" s="140"/>
      <c r="C39" s="143"/>
      <c r="D39" s="140"/>
      <c r="E39" s="133"/>
      <c r="F39" s="151"/>
      <c r="G39" s="131"/>
      <c r="H39" s="131"/>
      <c r="I39" s="131"/>
      <c r="J39" s="131"/>
      <c r="K39" s="131"/>
      <c r="L39" s="146"/>
      <c r="M39" s="149"/>
      <c r="N39" s="124"/>
      <c r="O39" s="121"/>
      <c r="P39" s="121"/>
      <c r="Q39" s="121"/>
      <c r="R39" s="124"/>
      <c r="S39" s="121"/>
      <c r="T39" s="121"/>
      <c r="U39" s="124"/>
    </row>
    <row r="40" spans="1:21" ht="43.5" customHeight="1" x14ac:dyDescent="0.2">
      <c r="A40" s="13">
        <v>1</v>
      </c>
      <c r="B40" s="14">
        <v>2</v>
      </c>
      <c r="C40" s="15">
        <v>3</v>
      </c>
      <c r="D40" s="15">
        <v>4</v>
      </c>
      <c r="E40" s="16">
        <v>5</v>
      </c>
      <c r="F40" s="17" t="s">
        <v>33</v>
      </c>
      <c r="G40" s="14">
        <v>7</v>
      </c>
      <c r="H40" s="14">
        <v>8</v>
      </c>
      <c r="I40" s="14">
        <v>9</v>
      </c>
      <c r="J40" s="14">
        <v>10</v>
      </c>
      <c r="K40" s="14">
        <v>11</v>
      </c>
      <c r="L40" s="18" t="s">
        <v>57</v>
      </c>
      <c r="M40" s="15">
        <v>13</v>
      </c>
      <c r="N40" s="19" t="s">
        <v>58</v>
      </c>
      <c r="O40" s="19">
        <v>15</v>
      </c>
      <c r="P40" s="19">
        <v>16</v>
      </c>
      <c r="Q40" s="19">
        <v>17</v>
      </c>
      <c r="R40" s="19">
        <v>18</v>
      </c>
      <c r="S40" s="19">
        <v>19</v>
      </c>
      <c r="T40" s="19">
        <v>20</v>
      </c>
      <c r="U40" s="19">
        <v>21</v>
      </c>
    </row>
    <row r="41" spans="1:21" s="69" customFormat="1" hidden="1" x14ac:dyDescent="0.2">
      <c r="A41" s="20"/>
      <c r="B41" s="21"/>
      <c r="C41" s="22"/>
      <c r="D41" s="15"/>
      <c r="E41" s="16"/>
      <c r="F41" s="13"/>
      <c r="G41" s="14"/>
      <c r="H41" s="14"/>
      <c r="I41" s="14"/>
      <c r="J41" s="14"/>
      <c r="K41" s="14"/>
      <c r="L41" s="23"/>
      <c r="M41" s="24">
        <v>0.30980000000000002</v>
      </c>
      <c r="N41" s="25"/>
      <c r="O41" s="25"/>
      <c r="P41" s="25"/>
      <c r="Q41" s="25"/>
      <c r="R41" s="25"/>
      <c r="S41" s="25"/>
      <c r="T41" s="25"/>
      <c r="U41" s="25"/>
    </row>
    <row r="42" spans="1:21" ht="15" x14ac:dyDescent="0.2">
      <c r="A42" s="26"/>
      <c r="B42" s="27"/>
      <c r="C42" s="28"/>
      <c r="D42" s="29">
        <v>20</v>
      </c>
      <c r="E42" s="30">
        <v>10</v>
      </c>
      <c r="F42" s="31">
        <v>1000</v>
      </c>
      <c r="G42" s="32">
        <v>1000</v>
      </c>
      <c r="H42" s="32"/>
      <c r="I42" s="32"/>
      <c r="J42" s="32"/>
      <c r="K42" s="32"/>
      <c r="L42" s="33">
        <f t="shared" ref="L42:L48" si="0">SUM(F42:K42)</f>
        <v>2000</v>
      </c>
      <c r="M42" s="29">
        <f>IF($D$33=$D$34,(1+0.007+$D$31)*(F42+G42+H42+I42+J42)+K42,(1+$D$31)*(F42+G42+H42+I42+J42)+K42)</f>
        <v>2623.6</v>
      </c>
      <c r="N42" s="34">
        <f t="shared" ref="N42:N48" si="1">IF(D42=0,0,M42*E42/D42)</f>
        <v>1311.8</v>
      </c>
      <c r="O42" s="70">
        <v>5</v>
      </c>
      <c r="P42" s="34">
        <v>20</v>
      </c>
      <c r="Q42" s="71">
        <v>8.6199999999999999E-2</v>
      </c>
      <c r="R42" s="34">
        <f>IF($D$33=$D$34,(1+0.007+$D$31)*E42/D42*Q42*(F42+G42+H42+I42+J42),(1+$D$31)*(F42+G42+H42+I42+J42)*E42/D42*Q42)</f>
        <v>113.07715999999998</v>
      </c>
      <c r="S42" s="34">
        <v>1</v>
      </c>
      <c r="T42" s="71">
        <v>5.0200000000000002E-2</v>
      </c>
      <c r="U42" s="34">
        <f>IF($D$33=$D$34,(1+0.007+$D$31)*E42/D42*T42*(F42+G42+H42+I42+J42),(1+$D$31)*(F42+G42+H42+I42+J42)*E42/D42*T42)</f>
        <v>65.852360000000004</v>
      </c>
    </row>
    <row r="43" spans="1:21" ht="14.25" customHeight="1" x14ac:dyDescent="0.2">
      <c r="A43" s="26"/>
      <c r="B43" s="27"/>
      <c r="C43" s="28"/>
      <c r="D43" s="29">
        <v>20</v>
      </c>
      <c r="E43" s="30">
        <v>20</v>
      </c>
      <c r="F43" s="31">
        <v>500</v>
      </c>
      <c r="G43" s="32">
        <v>500</v>
      </c>
      <c r="H43" s="32"/>
      <c r="I43" s="32"/>
      <c r="J43" s="32"/>
      <c r="K43" s="32"/>
      <c r="L43" s="33">
        <f t="shared" si="0"/>
        <v>1000</v>
      </c>
      <c r="M43" s="29">
        <f t="shared" ref="M43:M48" si="2">IF($D$33=$D$34,(1+0.007+$D$31)*(F43+G43+H43+I43+J43)+K43,(1+$D$31)*(F43+G43+H43+I43+J43)+K43)</f>
        <v>1311.8</v>
      </c>
      <c r="N43" s="34">
        <f t="shared" si="1"/>
        <v>1311.8</v>
      </c>
      <c r="O43" s="70">
        <v>6</v>
      </c>
      <c r="P43" s="34">
        <v>25</v>
      </c>
      <c r="Q43" s="71">
        <v>9.01E-2</v>
      </c>
      <c r="R43" s="34">
        <f>IF($D$33=$D$34,(1+0.007+$D$31)*E43/D43*Q43*(F43+G43+H43+I43+J43),(1+$D$31)*(F43+G43+H43+I43+J43)*E43/D43*Q43)</f>
        <v>118.19317999999998</v>
      </c>
      <c r="S43" s="34">
        <v>2</v>
      </c>
      <c r="T43" s="71">
        <v>0.10580000000000001</v>
      </c>
      <c r="U43" s="34">
        <f>IF($D$33=$D$34,(1+0.007+$D$31)*E43/D43*T43*(F43+G43+H43+I43+J43),(1+$D$31)*(F43+G43+H43+I43+J43)*E43/D43*T43)</f>
        <v>138.78843999999998</v>
      </c>
    </row>
    <row r="44" spans="1:21" ht="14.25" customHeight="1" x14ac:dyDescent="0.2">
      <c r="A44" s="26"/>
      <c r="B44" s="27"/>
      <c r="C44" s="28"/>
      <c r="D44" s="29"/>
      <c r="E44" s="30"/>
      <c r="F44" s="31"/>
      <c r="G44" s="32"/>
      <c r="H44" s="32"/>
      <c r="I44" s="32"/>
      <c r="J44" s="32"/>
      <c r="K44" s="32"/>
      <c r="L44" s="33">
        <f t="shared" si="0"/>
        <v>0</v>
      </c>
      <c r="M44" s="29">
        <f t="shared" si="2"/>
        <v>0</v>
      </c>
      <c r="N44" s="34">
        <f t="shared" si="1"/>
        <v>0</v>
      </c>
      <c r="O44" s="70"/>
      <c r="P44" s="34"/>
      <c r="Q44" s="34"/>
      <c r="R44" s="34"/>
      <c r="S44" s="34"/>
      <c r="T44" s="34"/>
      <c r="U44" s="34"/>
    </row>
    <row r="45" spans="1:21" ht="14.25" customHeight="1" x14ac:dyDescent="0.2">
      <c r="A45" s="26"/>
      <c r="B45" s="27"/>
      <c r="C45" s="28"/>
      <c r="D45" s="29"/>
      <c r="E45" s="30"/>
      <c r="F45" s="31"/>
      <c r="G45" s="32"/>
      <c r="H45" s="32"/>
      <c r="I45" s="32"/>
      <c r="J45" s="32"/>
      <c r="K45" s="32"/>
      <c r="L45" s="33">
        <f t="shared" si="0"/>
        <v>0</v>
      </c>
      <c r="M45" s="29">
        <f t="shared" si="2"/>
        <v>0</v>
      </c>
      <c r="N45" s="34">
        <f t="shared" si="1"/>
        <v>0</v>
      </c>
      <c r="O45" s="70"/>
      <c r="P45" s="34"/>
      <c r="Q45" s="34"/>
      <c r="R45" s="34"/>
      <c r="S45" s="34"/>
      <c r="T45" s="34"/>
      <c r="U45" s="34"/>
    </row>
    <row r="46" spans="1:21" ht="14.25" customHeight="1" x14ac:dyDescent="0.2">
      <c r="A46" s="26"/>
      <c r="B46" s="27"/>
      <c r="C46" s="28"/>
      <c r="D46" s="29"/>
      <c r="E46" s="30"/>
      <c r="F46" s="31"/>
      <c r="G46" s="32"/>
      <c r="H46" s="32"/>
      <c r="I46" s="32"/>
      <c r="J46" s="32"/>
      <c r="K46" s="32"/>
      <c r="L46" s="33">
        <f t="shared" si="0"/>
        <v>0</v>
      </c>
      <c r="M46" s="29">
        <f t="shared" si="2"/>
        <v>0</v>
      </c>
      <c r="N46" s="34">
        <f t="shared" si="1"/>
        <v>0</v>
      </c>
      <c r="O46" s="70"/>
      <c r="P46" s="34"/>
      <c r="Q46" s="34"/>
      <c r="R46" s="34"/>
      <c r="S46" s="34"/>
      <c r="T46" s="34"/>
      <c r="U46" s="34"/>
    </row>
    <row r="47" spans="1:21" ht="15.75" x14ac:dyDescent="0.2">
      <c r="A47" s="35"/>
      <c r="B47" s="27"/>
      <c r="C47" s="28"/>
      <c r="D47" s="29"/>
      <c r="E47" s="30"/>
      <c r="F47" s="31"/>
      <c r="G47" s="32"/>
      <c r="H47" s="32"/>
      <c r="I47" s="32"/>
      <c r="J47" s="32"/>
      <c r="K47" s="32"/>
      <c r="L47" s="33">
        <f t="shared" si="0"/>
        <v>0</v>
      </c>
      <c r="M47" s="29">
        <f t="shared" si="2"/>
        <v>0</v>
      </c>
      <c r="N47" s="34">
        <f t="shared" si="1"/>
        <v>0</v>
      </c>
      <c r="O47" s="70"/>
      <c r="P47" s="34"/>
      <c r="Q47" s="34"/>
      <c r="R47" s="34"/>
      <c r="S47" s="34"/>
      <c r="T47" s="34"/>
      <c r="U47" s="34"/>
    </row>
    <row r="48" spans="1:21" ht="15.75" x14ac:dyDescent="0.2">
      <c r="A48" s="35"/>
      <c r="B48" s="27"/>
      <c r="C48" s="28"/>
      <c r="D48" s="29"/>
      <c r="E48" s="30"/>
      <c r="F48" s="31"/>
      <c r="G48" s="32"/>
      <c r="H48" s="32"/>
      <c r="I48" s="32"/>
      <c r="J48" s="32"/>
      <c r="K48" s="32"/>
      <c r="L48" s="33">
        <f t="shared" si="0"/>
        <v>0</v>
      </c>
      <c r="M48" s="29">
        <f t="shared" si="2"/>
        <v>0</v>
      </c>
      <c r="N48" s="34">
        <f t="shared" si="1"/>
        <v>0</v>
      </c>
      <c r="O48" s="70"/>
      <c r="P48" s="34"/>
      <c r="Q48" s="34"/>
      <c r="R48" s="34"/>
      <c r="S48" s="34"/>
      <c r="T48" s="34"/>
      <c r="U48" s="34"/>
    </row>
    <row r="49" spans="1:21" ht="13.5" thickBot="1" x14ac:dyDescent="0.25">
      <c r="A49" s="125" t="s">
        <v>34</v>
      </c>
      <c r="B49" s="126"/>
      <c r="C49" s="127"/>
      <c r="D49" s="36">
        <f t="shared" ref="D49:R49" si="3">SUM(D42:D48)</f>
        <v>40</v>
      </c>
      <c r="E49" s="37">
        <f t="shared" si="3"/>
        <v>30</v>
      </c>
      <c r="F49" s="38">
        <f t="shared" si="3"/>
        <v>1500</v>
      </c>
      <c r="G49" s="39">
        <f t="shared" si="3"/>
        <v>1500</v>
      </c>
      <c r="H49" s="39">
        <f t="shared" si="3"/>
        <v>0</v>
      </c>
      <c r="I49" s="39">
        <f t="shared" si="3"/>
        <v>0</v>
      </c>
      <c r="J49" s="39">
        <f t="shared" si="3"/>
        <v>0</v>
      </c>
      <c r="K49" s="39">
        <f t="shared" si="3"/>
        <v>0</v>
      </c>
      <c r="L49" s="40">
        <f t="shared" si="3"/>
        <v>3000</v>
      </c>
      <c r="M49" s="41">
        <f t="shared" si="3"/>
        <v>3935.3999999999996</v>
      </c>
      <c r="N49" s="42">
        <f t="shared" si="3"/>
        <v>2623.6</v>
      </c>
      <c r="O49" s="42"/>
      <c r="P49" s="42"/>
      <c r="Q49" s="42"/>
      <c r="R49" s="42">
        <f t="shared" si="3"/>
        <v>231.27033999999998</v>
      </c>
      <c r="S49" s="42"/>
      <c r="T49" s="42"/>
      <c r="U49" s="42">
        <f t="shared" ref="U49" si="4">SUM(U42:U48)</f>
        <v>204.64079999999998</v>
      </c>
    </row>
    <row r="50" spans="1:21" ht="13.5" customHeight="1" x14ac:dyDescent="0.2">
      <c r="A50" s="43"/>
      <c r="B50" s="44"/>
      <c r="C50" s="44"/>
      <c r="D50" s="45"/>
      <c r="E50" s="43"/>
      <c r="F50" s="45"/>
      <c r="G50" s="43"/>
      <c r="H50" s="43"/>
      <c r="I50" s="43"/>
      <c r="J50" s="43"/>
      <c r="K50" s="43"/>
      <c r="L50" s="46"/>
      <c r="M50" s="46"/>
      <c r="N50" s="44"/>
      <c r="O50" s="44"/>
      <c r="P50" s="44"/>
      <c r="Q50" s="44"/>
      <c r="R50" s="44"/>
    </row>
    <row r="51" spans="1:21" ht="15.75" x14ac:dyDescent="0.25">
      <c r="A51" s="128" t="s">
        <v>35</v>
      </c>
      <c r="B51" s="128"/>
      <c r="C51" s="128"/>
      <c r="D51" s="128"/>
      <c r="E51" s="128"/>
      <c r="F51" s="128"/>
      <c r="G51" s="128"/>
      <c r="H51" s="128"/>
      <c r="I51" s="128"/>
      <c r="J51" s="128"/>
      <c r="K51" s="80"/>
    </row>
    <row r="52" spans="1:21" ht="103.5" customHeight="1" x14ac:dyDescent="0.25">
      <c r="A52" s="129" t="s">
        <v>36</v>
      </c>
      <c r="B52" s="129"/>
      <c r="C52" s="129"/>
      <c r="D52" s="129"/>
      <c r="E52" s="129"/>
      <c r="F52" s="129"/>
      <c r="G52" s="129"/>
      <c r="H52" s="129"/>
      <c r="I52" s="129"/>
      <c r="J52" s="129"/>
      <c r="K52" s="129"/>
      <c r="L52" s="129"/>
      <c r="M52" s="129"/>
      <c r="N52" s="129"/>
      <c r="O52" s="129"/>
      <c r="P52" s="129"/>
      <c r="Q52" s="129"/>
      <c r="R52" s="129"/>
    </row>
    <row r="53" spans="1:21" ht="13.5" customHeight="1" x14ac:dyDescent="0.2">
      <c r="A53" s="43"/>
      <c r="B53" s="44"/>
      <c r="C53" s="44"/>
      <c r="D53" s="45"/>
      <c r="E53" s="43"/>
      <c r="F53" s="45"/>
      <c r="G53" s="43"/>
      <c r="H53" s="43"/>
      <c r="I53" s="43"/>
      <c r="J53" s="43"/>
      <c r="K53" s="43"/>
      <c r="L53" s="46"/>
      <c r="M53" s="46"/>
      <c r="N53" s="44"/>
      <c r="O53" s="44"/>
      <c r="P53" s="44"/>
      <c r="Q53" s="44"/>
      <c r="R53" s="44"/>
    </row>
    <row r="55" spans="1:21" s="73" customFormat="1" x14ac:dyDescent="0.2">
      <c r="A55" s="72"/>
      <c r="B55" s="47"/>
      <c r="C55" s="47" t="s">
        <v>37</v>
      </c>
      <c r="D55" s="47"/>
      <c r="E55" s="72"/>
      <c r="F55" s="72"/>
      <c r="G55" s="72"/>
      <c r="H55" s="72"/>
      <c r="I55" s="72"/>
      <c r="J55" s="47"/>
      <c r="K55" s="72"/>
      <c r="L55" s="47"/>
      <c r="M55" s="47"/>
      <c r="N55" s="47"/>
      <c r="O55" s="72"/>
      <c r="P55" s="72"/>
      <c r="Q55" s="72"/>
      <c r="R55" s="72"/>
    </row>
    <row r="56" spans="1:21" s="73" customFormat="1" ht="18.75" customHeight="1" x14ac:dyDescent="0.25">
      <c r="A56" s="117" t="s">
        <v>38</v>
      </c>
      <c r="B56" s="117"/>
      <c r="C56" s="117"/>
      <c r="D56" s="117"/>
      <c r="E56" s="117"/>
      <c r="F56" s="117"/>
      <c r="G56" s="74"/>
      <c r="H56" s="74"/>
      <c r="I56" s="74"/>
      <c r="J56" s="48" t="s">
        <v>39</v>
      </c>
      <c r="K56" s="49"/>
      <c r="L56" s="118"/>
      <c r="M56" s="118"/>
      <c r="N56" s="118"/>
      <c r="O56" s="81"/>
      <c r="P56" s="81"/>
      <c r="Q56" s="81"/>
      <c r="R56" s="81"/>
    </row>
    <row r="57" spans="1:21" ht="15" x14ac:dyDescent="0.2">
      <c r="A57" s="76"/>
      <c r="B57" s="50"/>
      <c r="C57" s="50"/>
      <c r="D57" s="50"/>
      <c r="E57" s="50"/>
    </row>
    <row r="58" spans="1:21" x14ac:dyDescent="0.2">
      <c r="A58" s="50"/>
      <c r="B58" s="77"/>
      <c r="C58" s="77"/>
      <c r="D58" s="77"/>
      <c r="E58" s="77"/>
      <c r="F58" s="50"/>
    </row>
    <row r="59" spans="1:21" ht="12.75" customHeight="1" x14ac:dyDescent="0.2">
      <c r="A59" s="50"/>
      <c r="B59" s="78"/>
      <c r="C59" s="78"/>
      <c r="D59" s="78"/>
      <c r="E59" s="78"/>
      <c r="F59" s="50"/>
    </row>
    <row r="60" spans="1:21" x14ac:dyDescent="0.2">
      <c r="A60" s="79" t="s">
        <v>59</v>
      </c>
      <c r="B60" s="50"/>
      <c r="C60" s="50"/>
      <c r="D60" s="50"/>
      <c r="E60" s="50"/>
      <c r="F60" s="50"/>
    </row>
  </sheetData>
  <mergeCells count="42">
    <mergeCell ref="A32:C32"/>
    <mergeCell ref="A31:C31"/>
    <mergeCell ref="M1:M2"/>
    <mergeCell ref="A5:M5"/>
    <mergeCell ref="A18:R18"/>
    <mergeCell ref="A19:R19"/>
    <mergeCell ref="A22:R22"/>
    <mergeCell ref="A24:J24"/>
    <mergeCell ref="A25:B25"/>
    <mergeCell ref="C25:R25"/>
    <mergeCell ref="A26:B26"/>
    <mergeCell ref="C26:R26"/>
    <mergeCell ref="A29:J29"/>
    <mergeCell ref="A17:R17"/>
    <mergeCell ref="L37:L39"/>
    <mergeCell ref="M37:M39"/>
    <mergeCell ref="N37:N39"/>
    <mergeCell ref="O37:O39"/>
    <mergeCell ref="F38:F39"/>
    <mergeCell ref="G38:G39"/>
    <mergeCell ref="H38:H39"/>
    <mergeCell ref="A33:C33"/>
    <mergeCell ref="A37:A39"/>
    <mergeCell ref="B37:B39"/>
    <mergeCell ref="C37:C39"/>
    <mergeCell ref="D37:D39"/>
    <mergeCell ref="A56:F56"/>
    <mergeCell ref="L56:N56"/>
    <mergeCell ref="T37:T39"/>
    <mergeCell ref="U37:U39"/>
    <mergeCell ref="A49:C49"/>
    <mergeCell ref="A51:J51"/>
    <mergeCell ref="A52:R52"/>
    <mergeCell ref="I38:I39"/>
    <mergeCell ref="J38:J39"/>
    <mergeCell ref="Q37:Q39"/>
    <mergeCell ref="R37:R39"/>
    <mergeCell ref="S37:S39"/>
    <mergeCell ref="P37:P39"/>
    <mergeCell ref="K38:K39"/>
    <mergeCell ref="E37:E39"/>
    <mergeCell ref="F37:K37"/>
  </mergeCells>
  <dataValidations count="1">
    <dataValidation type="list" allowBlank="1" showInputMessage="1" showErrorMessage="1" sqref="D33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D65569 IV65569 SR65569 ACN65569 AMJ65569 AWF65569 BGB65569 BPX65569 BZT65569 CJP65569 CTL65569 DDH65569 DND65569 DWZ65569 EGV65569 EQR65569 FAN65569 FKJ65569 FUF65569 GEB65569 GNX65569 GXT65569 HHP65569 HRL65569 IBH65569 ILD65569 IUZ65569 JEV65569 JOR65569 JYN65569 KIJ65569 KSF65569 LCB65569 LLX65569 LVT65569 MFP65569 MPL65569 MZH65569 NJD65569 NSZ65569 OCV65569 OMR65569 OWN65569 PGJ65569 PQF65569 QAB65569 QJX65569 QTT65569 RDP65569 RNL65569 RXH65569 SHD65569 SQZ65569 TAV65569 TKR65569 TUN65569 UEJ65569 UOF65569 UYB65569 VHX65569 VRT65569 WBP65569 WLL65569 WVH65569 D131105 IV131105 SR131105 ACN131105 AMJ131105 AWF131105 BGB131105 BPX131105 BZT131105 CJP131105 CTL131105 DDH131105 DND131105 DWZ131105 EGV131105 EQR131105 FAN131105 FKJ131105 FUF131105 GEB131105 GNX131105 GXT131105 HHP131105 HRL131105 IBH131105 ILD131105 IUZ131105 JEV131105 JOR131105 JYN131105 KIJ131105 KSF131105 LCB131105 LLX131105 LVT131105 MFP131105 MPL131105 MZH131105 NJD131105 NSZ131105 OCV131105 OMR131105 OWN131105 PGJ131105 PQF131105 QAB131105 QJX131105 QTT131105 RDP131105 RNL131105 RXH131105 SHD131105 SQZ131105 TAV131105 TKR131105 TUN131105 UEJ131105 UOF131105 UYB131105 VHX131105 VRT131105 WBP131105 WLL131105 WVH131105 D196641 IV196641 SR196641 ACN196641 AMJ196641 AWF196641 BGB196641 BPX196641 BZT196641 CJP196641 CTL196641 DDH196641 DND196641 DWZ196641 EGV196641 EQR196641 FAN196641 FKJ196641 FUF196641 GEB196641 GNX196641 GXT196641 HHP196641 HRL196641 IBH196641 ILD196641 IUZ196641 JEV196641 JOR196641 JYN196641 KIJ196641 KSF196641 LCB196641 LLX196641 LVT196641 MFP196641 MPL196641 MZH196641 NJD196641 NSZ196641 OCV196641 OMR196641 OWN196641 PGJ196641 PQF196641 QAB196641 QJX196641 QTT196641 RDP196641 RNL196641 RXH196641 SHD196641 SQZ196641 TAV196641 TKR196641 TUN196641 UEJ196641 UOF196641 UYB196641 VHX196641 VRT196641 WBP196641 WLL196641 WVH196641 D262177 IV262177 SR262177 ACN262177 AMJ262177 AWF262177 BGB262177 BPX262177 BZT262177 CJP262177 CTL262177 DDH262177 DND262177 DWZ262177 EGV262177 EQR262177 FAN262177 FKJ262177 FUF262177 GEB262177 GNX262177 GXT262177 HHP262177 HRL262177 IBH262177 ILD262177 IUZ262177 JEV262177 JOR262177 JYN262177 KIJ262177 KSF262177 LCB262177 LLX262177 LVT262177 MFP262177 MPL262177 MZH262177 NJD262177 NSZ262177 OCV262177 OMR262177 OWN262177 PGJ262177 PQF262177 QAB262177 QJX262177 QTT262177 RDP262177 RNL262177 RXH262177 SHD262177 SQZ262177 TAV262177 TKR262177 TUN262177 UEJ262177 UOF262177 UYB262177 VHX262177 VRT262177 WBP262177 WLL262177 WVH262177 D327713 IV327713 SR327713 ACN327713 AMJ327713 AWF327713 BGB327713 BPX327713 BZT327713 CJP327713 CTL327713 DDH327713 DND327713 DWZ327713 EGV327713 EQR327713 FAN327713 FKJ327713 FUF327713 GEB327713 GNX327713 GXT327713 HHP327713 HRL327713 IBH327713 ILD327713 IUZ327713 JEV327713 JOR327713 JYN327713 KIJ327713 KSF327713 LCB327713 LLX327713 LVT327713 MFP327713 MPL327713 MZH327713 NJD327713 NSZ327713 OCV327713 OMR327713 OWN327713 PGJ327713 PQF327713 QAB327713 QJX327713 QTT327713 RDP327713 RNL327713 RXH327713 SHD327713 SQZ327713 TAV327713 TKR327713 TUN327713 UEJ327713 UOF327713 UYB327713 VHX327713 VRT327713 WBP327713 WLL327713 WVH327713 D393249 IV393249 SR393249 ACN393249 AMJ393249 AWF393249 BGB393249 BPX393249 BZT393249 CJP393249 CTL393249 DDH393249 DND393249 DWZ393249 EGV393249 EQR393249 FAN393249 FKJ393249 FUF393249 GEB393249 GNX393249 GXT393249 HHP393249 HRL393249 IBH393249 ILD393249 IUZ393249 JEV393249 JOR393249 JYN393249 KIJ393249 KSF393249 LCB393249 LLX393249 LVT393249 MFP393249 MPL393249 MZH393249 NJD393249 NSZ393249 OCV393249 OMR393249 OWN393249 PGJ393249 PQF393249 QAB393249 QJX393249 QTT393249 RDP393249 RNL393249 RXH393249 SHD393249 SQZ393249 TAV393249 TKR393249 TUN393249 UEJ393249 UOF393249 UYB393249 VHX393249 VRT393249 WBP393249 WLL393249 WVH393249 D458785 IV458785 SR458785 ACN458785 AMJ458785 AWF458785 BGB458785 BPX458785 BZT458785 CJP458785 CTL458785 DDH458785 DND458785 DWZ458785 EGV458785 EQR458785 FAN458785 FKJ458785 FUF458785 GEB458785 GNX458785 GXT458785 HHP458785 HRL458785 IBH458785 ILD458785 IUZ458785 JEV458785 JOR458785 JYN458785 KIJ458785 KSF458785 LCB458785 LLX458785 LVT458785 MFP458785 MPL458785 MZH458785 NJD458785 NSZ458785 OCV458785 OMR458785 OWN458785 PGJ458785 PQF458785 QAB458785 QJX458785 QTT458785 RDP458785 RNL458785 RXH458785 SHD458785 SQZ458785 TAV458785 TKR458785 TUN458785 UEJ458785 UOF458785 UYB458785 VHX458785 VRT458785 WBP458785 WLL458785 WVH458785 D524321 IV524321 SR524321 ACN524321 AMJ524321 AWF524321 BGB524321 BPX524321 BZT524321 CJP524321 CTL524321 DDH524321 DND524321 DWZ524321 EGV524321 EQR524321 FAN524321 FKJ524321 FUF524321 GEB524321 GNX524321 GXT524321 HHP524321 HRL524321 IBH524321 ILD524321 IUZ524321 JEV524321 JOR524321 JYN524321 KIJ524321 KSF524321 LCB524321 LLX524321 LVT524321 MFP524321 MPL524321 MZH524321 NJD524321 NSZ524321 OCV524321 OMR524321 OWN524321 PGJ524321 PQF524321 QAB524321 QJX524321 QTT524321 RDP524321 RNL524321 RXH524321 SHD524321 SQZ524321 TAV524321 TKR524321 TUN524321 UEJ524321 UOF524321 UYB524321 VHX524321 VRT524321 WBP524321 WLL524321 WVH524321 D589857 IV589857 SR589857 ACN589857 AMJ589857 AWF589857 BGB589857 BPX589857 BZT589857 CJP589857 CTL589857 DDH589857 DND589857 DWZ589857 EGV589857 EQR589857 FAN589857 FKJ589857 FUF589857 GEB589857 GNX589857 GXT589857 HHP589857 HRL589857 IBH589857 ILD589857 IUZ589857 JEV589857 JOR589857 JYN589857 KIJ589857 KSF589857 LCB589857 LLX589857 LVT589857 MFP589857 MPL589857 MZH589857 NJD589857 NSZ589857 OCV589857 OMR589857 OWN589857 PGJ589857 PQF589857 QAB589857 QJX589857 QTT589857 RDP589857 RNL589857 RXH589857 SHD589857 SQZ589857 TAV589857 TKR589857 TUN589857 UEJ589857 UOF589857 UYB589857 VHX589857 VRT589857 WBP589857 WLL589857 WVH589857 D655393 IV655393 SR655393 ACN655393 AMJ655393 AWF655393 BGB655393 BPX655393 BZT655393 CJP655393 CTL655393 DDH655393 DND655393 DWZ655393 EGV655393 EQR655393 FAN655393 FKJ655393 FUF655393 GEB655393 GNX655393 GXT655393 HHP655393 HRL655393 IBH655393 ILD655393 IUZ655393 JEV655393 JOR655393 JYN655393 KIJ655393 KSF655393 LCB655393 LLX655393 LVT655393 MFP655393 MPL655393 MZH655393 NJD655393 NSZ655393 OCV655393 OMR655393 OWN655393 PGJ655393 PQF655393 QAB655393 QJX655393 QTT655393 RDP655393 RNL655393 RXH655393 SHD655393 SQZ655393 TAV655393 TKR655393 TUN655393 UEJ655393 UOF655393 UYB655393 VHX655393 VRT655393 WBP655393 WLL655393 WVH655393 D720929 IV720929 SR720929 ACN720929 AMJ720929 AWF720929 BGB720929 BPX720929 BZT720929 CJP720929 CTL720929 DDH720929 DND720929 DWZ720929 EGV720929 EQR720929 FAN720929 FKJ720929 FUF720929 GEB720929 GNX720929 GXT720929 HHP720929 HRL720929 IBH720929 ILD720929 IUZ720929 JEV720929 JOR720929 JYN720929 KIJ720929 KSF720929 LCB720929 LLX720929 LVT720929 MFP720929 MPL720929 MZH720929 NJD720929 NSZ720929 OCV720929 OMR720929 OWN720929 PGJ720929 PQF720929 QAB720929 QJX720929 QTT720929 RDP720929 RNL720929 RXH720929 SHD720929 SQZ720929 TAV720929 TKR720929 TUN720929 UEJ720929 UOF720929 UYB720929 VHX720929 VRT720929 WBP720929 WLL720929 WVH720929 D786465 IV786465 SR786465 ACN786465 AMJ786465 AWF786465 BGB786465 BPX786465 BZT786465 CJP786465 CTL786465 DDH786465 DND786465 DWZ786465 EGV786465 EQR786465 FAN786465 FKJ786465 FUF786465 GEB786465 GNX786465 GXT786465 HHP786465 HRL786465 IBH786465 ILD786465 IUZ786465 JEV786465 JOR786465 JYN786465 KIJ786465 KSF786465 LCB786465 LLX786465 LVT786465 MFP786465 MPL786465 MZH786465 NJD786465 NSZ786465 OCV786465 OMR786465 OWN786465 PGJ786465 PQF786465 QAB786465 QJX786465 QTT786465 RDP786465 RNL786465 RXH786465 SHD786465 SQZ786465 TAV786465 TKR786465 TUN786465 UEJ786465 UOF786465 UYB786465 VHX786465 VRT786465 WBP786465 WLL786465 WVH786465 D852001 IV852001 SR852001 ACN852001 AMJ852001 AWF852001 BGB852001 BPX852001 BZT852001 CJP852001 CTL852001 DDH852001 DND852001 DWZ852001 EGV852001 EQR852001 FAN852001 FKJ852001 FUF852001 GEB852001 GNX852001 GXT852001 HHP852001 HRL852001 IBH852001 ILD852001 IUZ852001 JEV852001 JOR852001 JYN852001 KIJ852001 KSF852001 LCB852001 LLX852001 LVT852001 MFP852001 MPL852001 MZH852001 NJD852001 NSZ852001 OCV852001 OMR852001 OWN852001 PGJ852001 PQF852001 QAB852001 QJX852001 QTT852001 RDP852001 RNL852001 RXH852001 SHD852001 SQZ852001 TAV852001 TKR852001 TUN852001 UEJ852001 UOF852001 UYB852001 VHX852001 VRT852001 WBP852001 WLL852001 WVH852001 D917537 IV917537 SR917537 ACN917537 AMJ917537 AWF917537 BGB917537 BPX917537 BZT917537 CJP917537 CTL917537 DDH917537 DND917537 DWZ917537 EGV917537 EQR917537 FAN917537 FKJ917537 FUF917537 GEB917537 GNX917537 GXT917537 HHP917537 HRL917537 IBH917537 ILD917537 IUZ917537 JEV917537 JOR917537 JYN917537 KIJ917537 KSF917537 LCB917537 LLX917537 LVT917537 MFP917537 MPL917537 MZH917537 NJD917537 NSZ917537 OCV917537 OMR917537 OWN917537 PGJ917537 PQF917537 QAB917537 QJX917537 QTT917537 RDP917537 RNL917537 RXH917537 SHD917537 SQZ917537 TAV917537 TKR917537 TUN917537 UEJ917537 UOF917537 UYB917537 VHX917537 VRT917537 WBP917537 WLL917537 WVH917537 D983073 IV983073 SR983073 ACN983073 AMJ983073 AWF983073 BGB983073 BPX983073 BZT983073 CJP983073 CTL983073 DDH983073 DND983073 DWZ983073 EGV983073 EQR983073 FAN983073 FKJ983073 FUF983073 GEB983073 GNX983073 GXT983073 HHP983073 HRL983073 IBH983073 ILD983073 IUZ983073 JEV983073 JOR983073 JYN983073 KIJ983073 KSF983073 LCB983073 LLX983073 LVT983073 MFP983073 MPL983073 MZH983073 NJD983073 NSZ983073 OCV983073 OMR983073 OWN983073 PGJ983073 PQF983073 QAB983073 QJX983073 QTT983073 RDP983073 RNL983073 RXH983073 SHD983073 SQZ983073 TAV983073 TKR983073 TUN983073 UEJ983073 UOF983073 UYB983073 VHX983073 VRT983073 WBP983073 WLL983073 WVH983073" xr:uid="{00000000-0002-0000-0400-000000000000}">
      <formula1>Taip</formula1>
    </dataValidation>
  </dataValidations>
  <pageMargins left="0.23622047244094491" right="0.75" top="0.23622047244094491" bottom="0.27559055118110237" header="0.19685039370078741" footer="0.23622047244094491"/>
  <pageSetup paperSize="9" scale="50" fitToHeight="0"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R33" sqref="R33"/>
    </sheetView>
  </sheetViews>
  <sheetFormatPr defaultRowHeight="12"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I21" sqref="I21"/>
    </sheetView>
  </sheetViews>
  <sheetFormatPr defaultRowHeight="12"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1. Atostogų d.d. skaičius</vt:lpstr>
      <vt:lpstr>2. Atostogų išmokų FN</vt:lpstr>
      <vt:lpstr>3.Papild.poilsio d. išmokų FN </vt:lpstr>
      <vt:lpstr>4. I pažymos forma</vt:lpstr>
      <vt:lpstr>5. II pažymos forma</vt:lpstr>
      <vt:lpstr>Lapas2</vt:lpstr>
      <vt:lpstr>Lapas3</vt:lpstr>
      <vt:lpstr>'4. I pažymos forma'!DU</vt:lpstr>
      <vt:lpstr>'5. II pažymos forma'!DU</vt:lpstr>
      <vt:lpstr>'4. I pažymos forma'!Taip</vt:lpstr>
      <vt:lpstr>'5. II pažymos forma'!Taip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Laura Girlevičienė</cp:lastModifiedBy>
  <cp:lastPrinted>2017-07-12T06:33:02Z</cp:lastPrinted>
  <dcterms:created xsi:type="dcterms:W3CDTF">2015-11-13T09:00:58Z</dcterms:created>
  <dcterms:modified xsi:type="dcterms:W3CDTF">2018-06-12T12:10:04Z</dcterms:modified>
</cp:coreProperties>
</file>