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Y:\Agenturos padaliniai\MPS\1. Tyrimų ataskaitos ir kt\Patvirtintų tyrimų iki 2018-01-01 keitimai\FĮ-041 bendrųjų mokymų\"/>
    </mc:Choice>
  </mc:AlternateContent>
  <xr:revisionPtr revIDLastSave="0" documentId="13_ncr:1_{7EC593BB-39A6-4AC3-B428-9DB7843D719E}" xr6:coauthVersionLast="40" xr6:coauthVersionMax="40" xr10:uidLastSave="{00000000-0000-0000-0000-000000000000}"/>
  <bookViews>
    <workbookView xWindow="0" yWindow="0" windowWidth="23040" windowHeight="8700" tabRatio="775" activeTab="2" xr2:uid="{00000000-000D-0000-FFFF-FFFF00000000}"/>
  </bookViews>
  <sheets>
    <sheet name="Pažyma ne amato mok. su PVM" sheetId="12" r:id="rId1"/>
    <sheet name="Pažyma amato mok. be PVM" sheetId="8" r:id="rId2"/>
    <sheet name="Pažyma bendr. be PVM" sheetId="1" r:id="rId3"/>
    <sheet name="Pildymo pavyzdys" sheetId="13" r:id="rId4"/>
    <sheet name="Fiksuotieji įkainiai" sheetId="3" state="hidden" r:id="rId5"/>
  </sheets>
  <definedNames>
    <definedName name="_ftn1" localSheetId="1">'Pažyma amato mok. be PVM'!$K$18</definedName>
    <definedName name="_ftn1" localSheetId="2">'Pažyma bendr. be PVM'!$K$18</definedName>
    <definedName name="_ftn1" localSheetId="0">'Pažyma ne amato mok. su PVM'!$K$18</definedName>
    <definedName name="_ftn1" localSheetId="3">'Pildymo pavyzdys'!$K$18</definedName>
    <definedName name="_ftnref1" localSheetId="1">'Pažyma amato mok. be PVM'!#REF!</definedName>
    <definedName name="_ftnref1" localSheetId="2">'Pažyma bendr. be PVM'!#REF!</definedName>
    <definedName name="_ftnref1" localSheetId="0">'Pažyma ne amato mok. su PVM'!#REF!</definedName>
    <definedName name="_ftnref1" localSheetId="3">'Pildymo pavyzdys'!#REF!</definedName>
    <definedName name="_xlnm.Print_Area" localSheetId="1">'Pažyma amato mok. be PVM'!$A$1:$N$41</definedName>
    <definedName name="_xlnm.Print_Area" localSheetId="2">'Pažyma bendr. be PVM'!$A$1:$N$42</definedName>
    <definedName name="_xlnm.Print_Area" localSheetId="0">'Pažyma ne amato mok. su PVM'!$A$1:$N$40</definedName>
    <definedName name="_xlnm.Print_Area" localSheetId="3">'Pildymo pavyzdys'!$A$1:$N$35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93" i="1" l="1"/>
  <c r="N94" i="1"/>
  <c r="N95" i="1"/>
  <c r="N96" i="1"/>
  <c r="N98" i="1"/>
  <c r="N99" i="1"/>
  <c r="N100" i="1"/>
  <c r="N101" i="1"/>
  <c r="N102" i="1"/>
  <c r="N103" i="1"/>
  <c r="N105" i="1"/>
  <c r="N106" i="1"/>
  <c r="N107" i="1"/>
  <c r="N108" i="1"/>
  <c r="N109" i="1"/>
  <c r="N110" i="1"/>
  <c r="N111" i="1"/>
  <c r="F73" i="1"/>
  <c r="G73" i="1"/>
  <c r="L73" i="1"/>
  <c r="M73" i="1"/>
  <c r="F74" i="1"/>
  <c r="G74" i="1"/>
  <c r="L74" i="1"/>
  <c r="M74" i="1"/>
  <c r="F75" i="1"/>
  <c r="G75" i="1"/>
  <c r="L75" i="1"/>
  <c r="M75" i="1"/>
  <c r="F76" i="1"/>
  <c r="G76" i="1"/>
  <c r="L76" i="1"/>
  <c r="M76" i="1"/>
  <c r="L77" i="1"/>
  <c r="M77" i="1"/>
  <c r="F78" i="1"/>
  <c r="G78" i="1"/>
  <c r="L78" i="1"/>
  <c r="M78" i="1"/>
  <c r="F79" i="1"/>
  <c r="G79" i="1"/>
  <c r="L79" i="1"/>
  <c r="M79" i="1"/>
  <c r="F80" i="1"/>
  <c r="G80" i="1"/>
  <c r="L80" i="1"/>
  <c r="M80" i="1"/>
  <c r="F81" i="1"/>
  <c r="G81" i="1"/>
  <c r="L81" i="1"/>
  <c r="M81" i="1"/>
  <c r="F82" i="1"/>
  <c r="G82" i="1"/>
  <c r="L82" i="1"/>
  <c r="M82" i="1"/>
  <c r="F83" i="1"/>
  <c r="G83" i="1"/>
  <c r="L83" i="1"/>
  <c r="M83" i="1"/>
  <c r="F84" i="1"/>
  <c r="G84" i="1"/>
  <c r="L84" i="1"/>
  <c r="M84" i="1"/>
  <c r="F85" i="1"/>
  <c r="G85" i="1"/>
  <c r="L85" i="1"/>
  <c r="M85" i="1"/>
  <c r="F86" i="1"/>
  <c r="G86" i="1"/>
  <c r="L86" i="1"/>
  <c r="M86" i="1"/>
  <c r="F87" i="1"/>
  <c r="G87" i="1"/>
  <c r="L87" i="1"/>
  <c r="M87" i="1"/>
  <c r="F88" i="1"/>
  <c r="G88" i="1"/>
  <c r="L88" i="1"/>
  <c r="M88" i="1"/>
  <c r="F89" i="1"/>
  <c r="G89" i="1"/>
  <c r="L89" i="1"/>
  <c r="M89" i="1"/>
  <c r="F90" i="1"/>
  <c r="G90" i="1"/>
  <c r="L90" i="1"/>
  <c r="M90" i="1"/>
  <c r="F91" i="1"/>
  <c r="G91" i="1"/>
  <c r="L91" i="1"/>
  <c r="M91" i="1"/>
  <c r="C66" i="1"/>
  <c r="D66" i="1"/>
  <c r="E66" i="1"/>
  <c r="C67" i="1"/>
  <c r="N88" i="1" s="1"/>
  <c r="D67" i="1"/>
  <c r="E67" i="1"/>
  <c r="C68" i="1"/>
  <c r="D68" i="1"/>
  <c r="E68" i="1"/>
  <c r="C69" i="1"/>
  <c r="D69" i="1"/>
  <c r="E69" i="1"/>
  <c r="C70" i="1"/>
  <c r="F70" i="1" s="1"/>
  <c r="D70" i="1"/>
  <c r="E70" i="1"/>
  <c r="L67" i="1"/>
  <c r="N27" i="1"/>
  <c r="N28" i="1"/>
  <c r="N29" i="1"/>
  <c r="N30" i="1"/>
  <c r="N31" i="1"/>
  <c r="N32" i="1"/>
  <c r="C52" i="1"/>
  <c r="D52" i="1"/>
  <c r="E52" i="1"/>
  <c r="C53" i="1"/>
  <c r="D53" i="1"/>
  <c r="E53" i="1"/>
  <c r="C54" i="1"/>
  <c r="D54" i="1"/>
  <c r="E54" i="1"/>
  <c r="C55" i="1"/>
  <c r="D55" i="1"/>
  <c r="E55" i="1"/>
  <c r="C56" i="1"/>
  <c r="D56" i="1"/>
  <c r="E56" i="1"/>
  <c r="C57" i="1"/>
  <c r="D57" i="1"/>
  <c r="E57" i="1"/>
  <c r="C58" i="1"/>
  <c r="D58" i="1"/>
  <c r="E58" i="1"/>
  <c r="C59" i="1"/>
  <c r="D59" i="1"/>
  <c r="E59" i="1"/>
  <c r="C60" i="1"/>
  <c r="D60" i="1"/>
  <c r="E60" i="1"/>
  <c r="C61" i="1"/>
  <c r="D61" i="1"/>
  <c r="E61" i="1"/>
  <c r="C62" i="1"/>
  <c r="D62" i="1"/>
  <c r="E62" i="1"/>
  <c r="C63" i="1"/>
  <c r="D63" i="1"/>
  <c r="E63" i="1"/>
  <c r="C64" i="1"/>
  <c r="D64" i="1"/>
  <c r="E64" i="1"/>
  <c r="C65" i="1"/>
  <c r="L65" i="1" s="1"/>
  <c r="D65" i="1"/>
  <c r="E65" i="1"/>
  <c r="N22" i="1"/>
  <c r="N23" i="1"/>
  <c r="N24" i="1"/>
  <c r="N25" i="1"/>
  <c r="N26" i="1"/>
  <c r="H54" i="1" l="1"/>
  <c r="N56" i="1"/>
  <c r="N79" i="1"/>
  <c r="N76" i="1"/>
  <c r="N83" i="1"/>
  <c r="H53" i="1"/>
  <c r="N91" i="1"/>
  <c r="L69" i="1"/>
  <c r="N55" i="1"/>
  <c r="N65" i="1"/>
  <c r="N84" i="1"/>
  <c r="N104" i="1" s="1"/>
  <c r="N59" i="1"/>
  <c r="L53" i="1"/>
  <c r="H70" i="1"/>
  <c r="L68" i="1"/>
  <c r="H66" i="1"/>
  <c r="L64" i="1"/>
  <c r="N87" i="1"/>
  <c r="N85" i="1"/>
  <c r="N78" i="1"/>
  <c r="N86" i="1"/>
  <c r="N75" i="1"/>
  <c r="N80" i="1"/>
  <c r="L63" i="1"/>
  <c r="L60" i="1"/>
  <c r="F55" i="1"/>
  <c r="L54" i="1"/>
  <c r="L52" i="1"/>
  <c r="H69" i="1"/>
  <c r="J69" i="1"/>
  <c r="F66" i="1"/>
  <c r="N90" i="1"/>
  <c r="N89" i="1"/>
  <c r="N82" i="1"/>
  <c r="N81" i="1"/>
  <c r="N74" i="1"/>
  <c r="N73" i="1"/>
  <c r="H64" i="1"/>
  <c r="H63" i="1"/>
  <c r="F58" i="1"/>
  <c r="L56" i="1"/>
  <c r="N52" i="1"/>
  <c r="J68" i="1"/>
  <c r="H68" i="1"/>
  <c r="F65" i="1"/>
  <c r="N66" i="1"/>
  <c r="N70" i="1"/>
  <c r="L66" i="1"/>
  <c r="L70" i="1"/>
  <c r="F67" i="1"/>
  <c r="N69" i="1"/>
  <c r="F69" i="1"/>
  <c r="J67" i="1"/>
  <c r="J70" i="1"/>
  <c r="N68" i="1"/>
  <c r="F68" i="1"/>
  <c r="H67" i="1"/>
  <c r="J66" i="1"/>
  <c r="N67" i="1"/>
  <c r="F57" i="1"/>
  <c r="F61" i="1"/>
  <c r="L62" i="1"/>
  <c r="L61" i="1"/>
  <c r="L59" i="1"/>
  <c r="N58" i="1"/>
  <c r="N62" i="1"/>
  <c r="N61" i="1"/>
  <c r="H60" i="1"/>
  <c r="H57" i="1"/>
  <c r="F64" i="1"/>
  <c r="F60" i="1"/>
  <c r="F59" i="1"/>
  <c r="F54" i="1"/>
  <c r="N64" i="1"/>
  <c r="F63" i="1"/>
  <c r="H62" i="1"/>
  <c r="N60" i="1"/>
  <c r="H59" i="1"/>
  <c r="L58" i="1"/>
  <c r="N57" i="1"/>
  <c r="L55" i="1"/>
  <c r="N54" i="1"/>
  <c r="F53" i="1"/>
  <c r="H52" i="1"/>
  <c r="H65" i="1"/>
  <c r="N63" i="1"/>
  <c r="F62" i="1"/>
  <c r="H61" i="1"/>
  <c r="H58" i="1"/>
  <c r="L57" i="1"/>
  <c r="H55" i="1"/>
  <c r="N53" i="1"/>
  <c r="F52" i="1"/>
  <c r="J65" i="1"/>
  <c r="J64" i="1"/>
  <c r="J63" i="1"/>
  <c r="J62" i="1"/>
  <c r="J61" i="1"/>
  <c r="J60" i="1"/>
  <c r="J59" i="1"/>
  <c r="J58" i="1"/>
  <c r="J57" i="1"/>
  <c r="J56" i="1"/>
  <c r="J55" i="1"/>
  <c r="J54" i="1"/>
  <c r="J53" i="1"/>
  <c r="J52" i="1"/>
  <c r="N77" i="1"/>
  <c r="F56" i="1"/>
  <c r="H56" i="1"/>
  <c r="N97" i="1" l="1"/>
  <c r="G77" i="1"/>
  <c r="F77" i="1"/>
  <c r="M90" i="8"/>
  <c r="M91" i="8"/>
  <c r="M92" i="8"/>
  <c r="M93" i="8"/>
  <c r="M94" i="8"/>
  <c r="M95" i="8"/>
  <c r="M96" i="8"/>
  <c r="M97" i="8"/>
  <c r="M98" i="8"/>
  <c r="M99" i="8"/>
  <c r="M100" i="8"/>
  <c r="M102" i="8"/>
  <c r="M103" i="8"/>
  <c r="M104" i="8"/>
  <c r="M105" i="8"/>
  <c r="M106" i="8"/>
  <c r="M107" i="8"/>
  <c r="M108" i="8"/>
  <c r="E70" i="8"/>
  <c r="F70" i="8"/>
  <c r="I70" i="8"/>
  <c r="K70" i="8"/>
  <c r="L70" i="8"/>
  <c r="E71" i="8"/>
  <c r="F71" i="8"/>
  <c r="I71" i="8"/>
  <c r="K71" i="8"/>
  <c r="L71" i="8"/>
  <c r="E72" i="8"/>
  <c r="F72" i="8"/>
  <c r="I72" i="8"/>
  <c r="K72" i="8"/>
  <c r="L72" i="8"/>
  <c r="E73" i="8"/>
  <c r="F73" i="8"/>
  <c r="I73" i="8"/>
  <c r="K73" i="8"/>
  <c r="L73" i="8"/>
  <c r="M73" i="8"/>
  <c r="E74" i="8"/>
  <c r="F74" i="8"/>
  <c r="I74" i="8"/>
  <c r="K74" i="8"/>
  <c r="L74" i="8"/>
  <c r="E75" i="8"/>
  <c r="F75" i="8"/>
  <c r="I75" i="8"/>
  <c r="K75" i="8"/>
  <c r="L75" i="8"/>
  <c r="E76" i="8"/>
  <c r="F76" i="8"/>
  <c r="I76" i="8"/>
  <c r="K76" i="8"/>
  <c r="L76" i="8"/>
  <c r="E77" i="8"/>
  <c r="F77" i="8"/>
  <c r="I77" i="8"/>
  <c r="K77" i="8"/>
  <c r="L77" i="8"/>
  <c r="E78" i="8"/>
  <c r="F78" i="8"/>
  <c r="I78" i="8"/>
  <c r="K78" i="8"/>
  <c r="L78" i="8"/>
  <c r="E79" i="8"/>
  <c r="F79" i="8"/>
  <c r="I79" i="8"/>
  <c r="K79" i="8"/>
  <c r="L79" i="8"/>
  <c r="E80" i="8"/>
  <c r="F80" i="8"/>
  <c r="I80" i="8"/>
  <c r="K80" i="8"/>
  <c r="L80" i="8"/>
  <c r="E81" i="8"/>
  <c r="F81" i="8"/>
  <c r="I81" i="8"/>
  <c r="K81" i="8"/>
  <c r="L81" i="8"/>
  <c r="M81" i="8"/>
  <c r="M101" i="8" s="1"/>
  <c r="E82" i="8"/>
  <c r="F82" i="8"/>
  <c r="I82" i="8"/>
  <c r="K82" i="8"/>
  <c r="M82" i="8" s="1"/>
  <c r="L82" i="8"/>
  <c r="E83" i="8"/>
  <c r="F83" i="8"/>
  <c r="I83" i="8"/>
  <c r="K83" i="8"/>
  <c r="L83" i="8"/>
  <c r="E84" i="8"/>
  <c r="F84" i="8"/>
  <c r="I84" i="8"/>
  <c r="K84" i="8"/>
  <c r="L84" i="8"/>
  <c r="E85" i="8"/>
  <c r="F85" i="8"/>
  <c r="I85" i="8"/>
  <c r="K85" i="8"/>
  <c r="L85" i="8"/>
  <c r="E86" i="8"/>
  <c r="F86" i="8"/>
  <c r="I86" i="8"/>
  <c r="K86" i="8"/>
  <c r="L86" i="8"/>
  <c r="E87" i="8"/>
  <c r="F87" i="8"/>
  <c r="I87" i="8"/>
  <c r="K87" i="8"/>
  <c r="L87" i="8"/>
  <c r="E88" i="8"/>
  <c r="F88" i="8"/>
  <c r="I88" i="8"/>
  <c r="K88" i="8"/>
  <c r="L88" i="8"/>
  <c r="E69" i="8"/>
  <c r="N22" i="8"/>
  <c r="N23" i="8"/>
  <c r="N24" i="8"/>
  <c r="N25" i="8"/>
  <c r="N26" i="8"/>
  <c r="N27" i="8"/>
  <c r="N28" i="8"/>
  <c r="N29" i="8"/>
  <c r="N30" i="8"/>
  <c r="N31" i="8"/>
  <c r="N32" i="8"/>
  <c r="B49" i="8"/>
  <c r="I49" i="8" s="1"/>
  <c r="C49" i="8"/>
  <c r="D49" i="8"/>
  <c r="B50" i="8"/>
  <c r="M71" i="8" s="1"/>
  <c r="C50" i="8"/>
  <c r="D50" i="8"/>
  <c r="I50" i="8" s="1"/>
  <c r="B51" i="8"/>
  <c r="I51" i="8" s="1"/>
  <c r="C51" i="8"/>
  <c r="D51" i="8"/>
  <c r="B52" i="8"/>
  <c r="C52" i="8"/>
  <c r="D52" i="8"/>
  <c r="I52" i="8" s="1"/>
  <c r="B53" i="8"/>
  <c r="C53" i="8"/>
  <c r="D53" i="8"/>
  <c r="B54" i="8"/>
  <c r="M75" i="8" s="1"/>
  <c r="C54" i="8"/>
  <c r="D54" i="8"/>
  <c r="B55" i="8"/>
  <c r="C55" i="8"/>
  <c r="D55" i="8"/>
  <c r="B56" i="8"/>
  <c r="M77" i="8" s="1"/>
  <c r="C56" i="8"/>
  <c r="D56" i="8"/>
  <c r="B57" i="8"/>
  <c r="C57" i="8"/>
  <c r="D57" i="8"/>
  <c r="B58" i="8"/>
  <c r="M79" i="8" s="1"/>
  <c r="C58" i="8"/>
  <c r="D58" i="8"/>
  <c r="B59" i="8"/>
  <c r="I59" i="8" s="1"/>
  <c r="C59" i="8"/>
  <c r="D59" i="8"/>
  <c r="B60" i="8"/>
  <c r="C60" i="8"/>
  <c r="D60" i="8"/>
  <c r="I60" i="8" s="1"/>
  <c r="G60" i="8"/>
  <c r="B61" i="8"/>
  <c r="K61" i="8" s="1"/>
  <c r="C61" i="8"/>
  <c r="E61" i="8" s="1"/>
  <c r="D61" i="8"/>
  <c r="B62" i="8"/>
  <c r="M83" i="8" s="1"/>
  <c r="C62" i="8"/>
  <c r="D62" i="8"/>
  <c r="G62" i="8"/>
  <c r="B63" i="8"/>
  <c r="K63" i="8" s="1"/>
  <c r="C63" i="8"/>
  <c r="D63" i="8"/>
  <c r="B64" i="8"/>
  <c r="M85" i="8" s="1"/>
  <c r="C64" i="8"/>
  <c r="D64" i="8"/>
  <c r="I64" i="8" s="1"/>
  <c r="G64" i="8"/>
  <c r="B65" i="8"/>
  <c r="K65" i="8" s="1"/>
  <c r="C65" i="8"/>
  <c r="D65" i="8"/>
  <c r="I65" i="8"/>
  <c r="B66" i="8"/>
  <c r="G66" i="8" s="1"/>
  <c r="C66" i="8"/>
  <c r="D66" i="8"/>
  <c r="I66" i="8" s="1"/>
  <c r="B67" i="8"/>
  <c r="C67" i="8"/>
  <c r="D67" i="8"/>
  <c r="I67" i="8" s="1"/>
  <c r="N107" i="12"/>
  <c r="N104" i="12"/>
  <c r="N105" i="12"/>
  <c r="N106" i="12"/>
  <c r="N89" i="12"/>
  <c r="N90" i="12"/>
  <c r="N91" i="12"/>
  <c r="N92" i="12"/>
  <c r="N93" i="12"/>
  <c r="N94" i="12"/>
  <c r="N95" i="12"/>
  <c r="N96" i="12"/>
  <c r="N97" i="12"/>
  <c r="N98" i="12"/>
  <c r="N99" i="12"/>
  <c r="N100" i="12"/>
  <c r="N101" i="12"/>
  <c r="N102" i="12"/>
  <c r="N103" i="12"/>
  <c r="N88" i="12"/>
  <c r="L69" i="12"/>
  <c r="M69" i="12"/>
  <c r="L70" i="12"/>
  <c r="M70" i="12"/>
  <c r="L71" i="12"/>
  <c r="M71" i="12"/>
  <c r="L72" i="12"/>
  <c r="M72" i="12"/>
  <c r="L73" i="12"/>
  <c r="M73" i="12"/>
  <c r="L74" i="12"/>
  <c r="M74" i="12"/>
  <c r="L75" i="12"/>
  <c r="M75" i="12"/>
  <c r="L76" i="12"/>
  <c r="M76" i="12"/>
  <c r="L77" i="12"/>
  <c r="M77" i="12"/>
  <c r="L78" i="12"/>
  <c r="M78" i="12"/>
  <c r="L79" i="12"/>
  <c r="M79" i="12"/>
  <c r="F80" i="12"/>
  <c r="G80" i="12"/>
  <c r="J80" i="12"/>
  <c r="L80" i="12"/>
  <c r="M80" i="12"/>
  <c r="F81" i="12"/>
  <c r="G81" i="12"/>
  <c r="J81" i="12"/>
  <c r="L81" i="12"/>
  <c r="M81" i="12"/>
  <c r="F82" i="12"/>
  <c r="G82" i="12"/>
  <c r="J82" i="12"/>
  <c r="L82" i="12"/>
  <c r="M82" i="12"/>
  <c r="F83" i="12"/>
  <c r="G83" i="12"/>
  <c r="J83" i="12"/>
  <c r="L83" i="12"/>
  <c r="M83" i="12"/>
  <c r="F84" i="12"/>
  <c r="G84" i="12"/>
  <c r="J84" i="12"/>
  <c r="L84" i="12"/>
  <c r="M84" i="12"/>
  <c r="F85" i="12"/>
  <c r="G85" i="12"/>
  <c r="J85" i="12"/>
  <c r="L85" i="12"/>
  <c r="M85" i="12"/>
  <c r="F86" i="12"/>
  <c r="G86" i="12"/>
  <c r="J86" i="12"/>
  <c r="L86" i="12"/>
  <c r="M86" i="12"/>
  <c r="G87" i="12"/>
  <c r="J87" i="12"/>
  <c r="L87" i="12"/>
  <c r="M87" i="12"/>
  <c r="E48" i="12"/>
  <c r="H48" i="12" s="1"/>
  <c r="E49" i="12"/>
  <c r="E50" i="12"/>
  <c r="E51" i="12"/>
  <c r="E52" i="12"/>
  <c r="H52" i="12" s="1"/>
  <c r="E53" i="12"/>
  <c r="E54" i="12"/>
  <c r="E55" i="12"/>
  <c r="N55" i="12" s="1"/>
  <c r="E56" i="12"/>
  <c r="H56" i="12" s="1"/>
  <c r="E57" i="12"/>
  <c r="E58" i="12"/>
  <c r="E59" i="12"/>
  <c r="E60" i="12"/>
  <c r="N60" i="12" s="1"/>
  <c r="E61" i="12"/>
  <c r="E62" i="12"/>
  <c r="E63" i="12"/>
  <c r="L63" i="12" s="1"/>
  <c r="E64" i="12"/>
  <c r="N64" i="12" s="1"/>
  <c r="E65" i="12"/>
  <c r="E66" i="12"/>
  <c r="D48" i="12"/>
  <c r="D49" i="12"/>
  <c r="D50" i="12"/>
  <c r="D51" i="12"/>
  <c r="D52" i="12"/>
  <c r="F52" i="12" s="1"/>
  <c r="D53" i="12"/>
  <c r="D54" i="12"/>
  <c r="D55" i="12"/>
  <c r="D56" i="12"/>
  <c r="D57" i="12"/>
  <c r="D58" i="12"/>
  <c r="D59" i="12"/>
  <c r="D60" i="12"/>
  <c r="D61" i="12"/>
  <c r="D62" i="12"/>
  <c r="D63" i="12"/>
  <c r="D64" i="12"/>
  <c r="D65" i="12"/>
  <c r="D66" i="12"/>
  <c r="C48" i="12"/>
  <c r="C49" i="12"/>
  <c r="H49" i="12" s="1"/>
  <c r="C50" i="12"/>
  <c r="H50" i="12" s="1"/>
  <c r="C51" i="12"/>
  <c r="H51" i="12" s="1"/>
  <c r="C52" i="12"/>
  <c r="C53" i="12"/>
  <c r="H53" i="12" s="1"/>
  <c r="C54" i="12"/>
  <c r="H54" i="12" s="1"/>
  <c r="C55" i="12"/>
  <c r="C56" i="12"/>
  <c r="C57" i="12"/>
  <c r="F57" i="12" s="1"/>
  <c r="C58" i="12"/>
  <c r="H58" i="12" s="1"/>
  <c r="C59" i="12"/>
  <c r="C60" i="12"/>
  <c r="C61" i="12"/>
  <c r="J61" i="12" s="1"/>
  <c r="C62" i="12"/>
  <c r="J62" i="12" s="1"/>
  <c r="C63" i="12"/>
  <c r="C64" i="12"/>
  <c r="C65" i="12"/>
  <c r="C66" i="12"/>
  <c r="N22" i="12"/>
  <c r="N23" i="12"/>
  <c r="N24" i="12"/>
  <c r="N25" i="12"/>
  <c r="N26" i="12"/>
  <c r="N27" i="12"/>
  <c r="N28" i="12"/>
  <c r="N29" i="12"/>
  <c r="N30" i="12"/>
  <c r="N31" i="12"/>
  <c r="N72" i="12"/>
  <c r="F53" i="12"/>
  <c r="H55" i="12" l="1"/>
  <c r="M67" i="8"/>
  <c r="I58" i="8"/>
  <c r="M86" i="8"/>
  <c r="M70" i="8"/>
  <c r="M76" i="8"/>
  <c r="I62" i="8"/>
  <c r="M65" i="8"/>
  <c r="K53" i="8"/>
  <c r="M87" i="8"/>
  <c r="M80" i="8"/>
  <c r="M74" i="8"/>
  <c r="F56" i="12"/>
  <c r="L59" i="12"/>
  <c r="F51" i="12"/>
  <c r="E67" i="8"/>
  <c r="I63" i="8"/>
  <c r="M61" i="8"/>
  <c r="K55" i="8"/>
  <c r="M84" i="8"/>
  <c r="F48" i="12"/>
  <c r="F49" i="12"/>
  <c r="M63" i="8"/>
  <c r="N76" i="12"/>
  <c r="K67" i="8"/>
  <c r="E65" i="8"/>
  <c r="I61" i="8"/>
  <c r="M78" i="8"/>
  <c r="F58" i="12"/>
  <c r="N80" i="12"/>
  <c r="E63" i="8"/>
  <c r="K49" i="8"/>
  <c r="M88" i="8"/>
  <c r="M72" i="8"/>
  <c r="F55" i="12"/>
  <c r="F50" i="12"/>
  <c r="H57" i="12"/>
  <c r="J64" i="12"/>
  <c r="J60" i="12"/>
  <c r="H61" i="12"/>
  <c r="F54" i="12"/>
  <c r="N86" i="12"/>
  <c r="F59" i="12"/>
  <c r="J59" i="12"/>
  <c r="H59" i="12"/>
  <c r="I53" i="8"/>
  <c r="G67" i="8"/>
  <c r="M66" i="8"/>
  <c r="E66" i="8"/>
  <c r="G65" i="8"/>
  <c r="M64" i="8"/>
  <c r="E64" i="8"/>
  <c r="G63" i="8"/>
  <c r="M62" i="8"/>
  <c r="E62" i="8"/>
  <c r="G61" i="8"/>
  <c r="M60" i="8"/>
  <c r="E60" i="8"/>
  <c r="K57" i="8"/>
  <c r="I55" i="8"/>
  <c r="I54" i="8"/>
  <c r="E49" i="8"/>
  <c r="K66" i="8"/>
  <c r="K64" i="8"/>
  <c r="K62" i="8"/>
  <c r="K60" i="8"/>
  <c r="K59" i="8"/>
  <c r="I57" i="8"/>
  <c r="I56" i="8"/>
  <c r="K51" i="8"/>
  <c r="M49" i="8"/>
  <c r="G59" i="8"/>
  <c r="M58" i="8"/>
  <c r="E58" i="8"/>
  <c r="G57" i="8"/>
  <c r="M56" i="8"/>
  <c r="E56" i="8"/>
  <c r="G55" i="8"/>
  <c r="M54" i="8"/>
  <c r="E54" i="8"/>
  <c r="G53" i="8"/>
  <c r="M52" i="8"/>
  <c r="E52" i="8"/>
  <c r="G51" i="8"/>
  <c r="M50" i="8"/>
  <c r="E50" i="8"/>
  <c r="K58" i="8"/>
  <c r="K56" i="8"/>
  <c r="K54" i="8"/>
  <c r="K52" i="8"/>
  <c r="K50" i="8"/>
  <c r="G49" i="8"/>
  <c r="M59" i="8"/>
  <c r="E59" i="8"/>
  <c r="G58" i="8"/>
  <c r="M57" i="8"/>
  <c r="E57" i="8"/>
  <c r="G56" i="8"/>
  <c r="M55" i="8"/>
  <c r="E55" i="8"/>
  <c r="G54" i="8"/>
  <c r="M53" i="8"/>
  <c r="E53" i="8"/>
  <c r="G52" i="8"/>
  <c r="M51" i="8"/>
  <c r="E51" i="8"/>
  <c r="G50" i="8"/>
  <c r="J48" i="12"/>
  <c r="J69" i="12" s="1"/>
  <c r="J51" i="12"/>
  <c r="J72" i="12" s="1"/>
  <c r="F63" i="12"/>
  <c r="N84" i="12"/>
  <c r="J63" i="12"/>
  <c r="H63" i="12"/>
  <c r="H65" i="12"/>
  <c r="J66" i="12"/>
  <c r="H66" i="12"/>
  <c r="H64" i="12"/>
  <c r="H62" i="12"/>
  <c r="H60" i="12"/>
  <c r="L48" i="12"/>
  <c r="N81" i="12"/>
  <c r="F66" i="12"/>
  <c r="F87" i="12" s="1"/>
  <c r="F62" i="12"/>
  <c r="N66" i="12"/>
  <c r="N65" i="12"/>
  <c r="N63" i="12"/>
  <c r="N62" i="12"/>
  <c r="N61" i="12"/>
  <c r="N59" i="12"/>
  <c r="J55" i="12"/>
  <c r="J76" i="12" s="1"/>
  <c r="N83" i="12"/>
  <c r="N82" i="12"/>
  <c r="N56" i="12"/>
  <c r="N52" i="12"/>
  <c r="N48" i="12"/>
  <c r="F65" i="12"/>
  <c r="F61" i="12"/>
  <c r="L66" i="12"/>
  <c r="L65" i="12"/>
  <c r="L64" i="12"/>
  <c r="L62" i="12"/>
  <c r="L61" i="12"/>
  <c r="L60" i="12"/>
  <c r="J52" i="12"/>
  <c r="J73" i="12" s="1"/>
  <c r="N85" i="12"/>
  <c r="L55" i="12"/>
  <c r="L51" i="12"/>
  <c r="F64" i="12"/>
  <c r="F60" i="12"/>
  <c r="J65" i="12"/>
  <c r="N51" i="12"/>
  <c r="N87" i="12"/>
  <c r="J58" i="12"/>
  <c r="J79" i="12" s="1"/>
  <c r="J54" i="12"/>
  <c r="J75" i="12" s="1"/>
  <c r="J50" i="12"/>
  <c r="J71" i="12" s="1"/>
  <c r="J57" i="12"/>
  <c r="J78" i="12" s="1"/>
  <c r="N53" i="12"/>
  <c r="J49" i="12"/>
  <c r="J70" i="12" s="1"/>
  <c r="N57" i="12"/>
  <c r="L56" i="12"/>
  <c r="J56" i="12"/>
  <c r="J77" i="12" s="1"/>
  <c r="L52" i="12"/>
  <c r="N49" i="12"/>
  <c r="N58" i="12"/>
  <c r="L57" i="12"/>
  <c r="N54" i="12"/>
  <c r="L53" i="12"/>
  <c r="N50" i="12"/>
  <c r="L49" i="12"/>
  <c r="L58" i="12"/>
  <c r="L54" i="12"/>
  <c r="J53" i="12"/>
  <c r="J74" i="12" s="1"/>
  <c r="L50" i="12"/>
  <c r="G79" i="12"/>
  <c r="G78" i="12"/>
  <c r="G77" i="12"/>
  <c r="G76" i="12"/>
  <c r="G75" i="12"/>
  <c r="G74" i="12"/>
  <c r="G73" i="12"/>
  <c r="G72" i="12"/>
  <c r="G71" i="12"/>
  <c r="G70" i="12"/>
  <c r="G69" i="12"/>
  <c r="F76" i="12"/>
  <c r="F72" i="12"/>
  <c r="F79" i="12"/>
  <c r="F75" i="12"/>
  <c r="F71" i="12"/>
  <c r="F78" i="12"/>
  <c r="F74" i="12"/>
  <c r="F70" i="12"/>
  <c r="F77" i="12"/>
  <c r="F73" i="12"/>
  <c r="F69" i="12"/>
  <c r="N73" i="12"/>
  <c r="N78" i="12"/>
  <c r="N69" i="12"/>
  <c r="N74" i="12"/>
  <c r="N75" i="12"/>
  <c r="N79" i="12"/>
  <c r="N70" i="12"/>
  <c r="N71" i="12"/>
  <c r="N77" i="12"/>
  <c r="N63" i="13" l="1"/>
  <c r="N62" i="13"/>
  <c r="N61" i="13"/>
  <c r="N60" i="13"/>
  <c r="N59" i="13"/>
  <c r="N57" i="13"/>
  <c r="M56" i="13"/>
  <c r="L56" i="13"/>
  <c r="J56" i="13"/>
  <c r="G56" i="13"/>
  <c r="F56" i="13"/>
  <c r="M55" i="13"/>
  <c r="L55" i="13"/>
  <c r="J55" i="13"/>
  <c r="G55" i="13"/>
  <c r="F55" i="13"/>
  <c r="M54" i="13"/>
  <c r="L54" i="13"/>
  <c r="J54" i="13"/>
  <c r="G54" i="13"/>
  <c r="F54" i="13"/>
  <c r="M53" i="13"/>
  <c r="L53" i="13"/>
  <c r="J53" i="13"/>
  <c r="G53" i="13"/>
  <c r="F53" i="13"/>
  <c r="M52" i="13"/>
  <c r="L52" i="13"/>
  <c r="J52" i="13"/>
  <c r="G52" i="13"/>
  <c r="F52" i="13"/>
  <c r="M51" i="13"/>
  <c r="L51" i="13"/>
  <c r="M50" i="13"/>
  <c r="L50" i="13"/>
  <c r="E48" i="13"/>
  <c r="D48" i="13"/>
  <c r="C48" i="13"/>
  <c r="E47" i="13"/>
  <c r="D47" i="13"/>
  <c r="C47" i="13"/>
  <c r="E46" i="13"/>
  <c r="D46" i="13"/>
  <c r="C46" i="13"/>
  <c r="E45" i="13"/>
  <c r="D45" i="13"/>
  <c r="C45" i="13"/>
  <c r="E44" i="13"/>
  <c r="D44" i="13"/>
  <c r="C44" i="13"/>
  <c r="E43" i="13"/>
  <c r="D43" i="13"/>
  <c r="C43" i="13"/>
  <c r="E42" i="13"/>
  <c r="D42" i="13"/>
  <c r="C42" i="13"/>
  <c r="N27" i="13"/>
  <c r="N26" i="13"/>
  <c r="N25" i="13"/>
  <c r="N24" i="13"/>
  <c r="N23" i="13"/>
  <c r="N22" i="13"/>
  <c r="N21" i="13"/>
  <c r="J42" i="13" l="1"/>
  <c r="J50" i="13" s="1"/>
  <c r="N54" i="13"/>
  <c r="H44" i="13"/>
  <c r="H45" i="13"/>
  <c r="H46" i="13"/>
  <c r="H47" i="13"/>
  <c r="H48" i="13"/>
  <c r="F47" i="13"/>
  <c r="F48" i="13"/>
  <c r="N56" i="13"/>
  <c r="J43" i="13"/>
  <c r="J51" i="13" s="1"/>
  <c r="J44" i="13"/>
  <c r="J45" i="13"/>
  <c r="J46" i="13"/>
  <c r="J47" i="13"/>
  <c r="J48" i="13"/>
  <c r="N52" i="13"/>
  <c r="N28" i="13"/>
  <c r="N50" i="13"/>
  <c r="L42" i="13"/>
  <c r="L43" i="13"/>
  <c r="L44" i="13"/>
  <c r="L45" i="13"/>
  <c r="L46" i="13"/>
  <c r="L47" i="13"/>
  <c r="L48" i="13"/>
  <c r="N42" i="13"/>
  <c r="N43" i="13"/>
  <c r="F44" i="13"/>
  <c r="N44" i="13"/>
  <c r="F45" i="13"/>
  <c r="N45" i="13"/>
  <c r="F46" i="13"/>
  <c r="N46" i="13"/>
  <c r="N47" i="13"/>
  <c r="N48" i="13"/>
  <c r="N53" i="13"/>
  <c r="N55" i="13"/>
  <c r="H42" i="13"/>
  <c r="F42" i="13"/>
  <c r="F43" i="13"/>
  <c r="N51" i="13"/>
  <c r="H43" i="13"/>
  <c r="N58" i="13" l="1"/>
  <c r="G51" i="13"/>
  <c r="G50" i="13"/>
  <c r="F51" i="13"/>
  <c r="F50" i="13"/>
  <c r="E51" i="1"/>
  <c r="E47" i="12"/>
  <c r="D48" i="8"/>
  <c r="M68" i="12"/>
  <c r="L68" i="12"/>
  <c r="D47" i="12"/>
  <c r="C47" i="12"/>
  <c r="N32" i="12"/>
  <c r="N21" i="12"/>
  <c r="J47" i="12" l="1"/>
  <c r="J68" i="12" s="1"/>
  <c r="A28" i="13"/>
  <c r="N33" i="12"/>
  <c r="L47" i="12"/>
  <c r="N47" i="12"/>
  <c r="K69" i="8"/>
  <c r="N68" i="12"/>
  <c r="H47" i="12"/>
  <c r="F47" i="12"/>
  <c r="G68" i="12" l="1"/>
  <c r="F68" i="12"/>
  <c r="N21" i="1"/>
  <c r="M72" i="1"/>
  <c r="L72" i="1"/>
  <c r="I69" i="8"/>
  <c r="A33" i="12" l="1"/>
  <c r="N21" i="8"/>
  <c r="L69" i="8"/>
  <c r="N92" i="1" l="1"/>
  <c r="N33" i="1" l="1"/>
  <c r="D51" i="1" l="1"/>
  <c r="C51" i="1"/>
  <c r="N72" i="1" s="1"/>
  <c r="J51" i="1" l="1"/>
  <c r="N51" i="1"/>
  <c r="L51" i="1"/>
  <c r="B48" i="8"/>
  <c r="G48" i="8" s="1"/>
  <c r="F51" i="1"/>
  <c r="H51" i="1"/>
  <c r="G72" i="1" l="1"/>
  <c r="F72" i="1"/>
  <c r="A33" i="1" s="1"/>
  <c r="I48" i="8"/>
  <c r="C48" i="8"/>
  <c r="E48" i="8" s="1"/>
  <c r="M69" i="8"/>
  <c r="M89" i="8" l="1"/>
  <c r="M48" i="8"/>
  <c r="K48" i="8"/>
  <c r="N33" i="8"/>
  <c r="F69" i="8" l="1"/>
  <c r="A33" i="8" l="1"/>
</calcChain>
</file>

<file path=xl/sharedStrings.xml><?xml version="1.0" encoding="utf-8"?>
<sst xmlns="http://schemas.openxmlformats.org/spreadsheetml/2006/main" count="597" uniqueCount="83">
  <si>
    <t>Iš viso:</t>
  </si>
  <si>
    <t>Maitinimo paslaugos</t>
  </si>
  <si>
    <t>Kaina be PVM</t>
  </si>
  <si>
    <t>Kaina su PVM</t>
  </si>
  <si>
    <t>Kavos pertraukėlė 1 asm.</t>
  </si>
  <si>
    <t>Pietūs 1 asm.</t>
  </si>
  <si>
    <t>Projekto kodas</t>
  </si>
  <si>
    <t>Projekto vykdytojo pavadinimas</t>
  </si>
  <si>
    <t>Deklaruojama suma, Eur</t>
  </si>
  <si>
    <t>Fizinio veiklos įgyvendinimo rodiklio Nr.</t>
  </si>
  <si>
    <t>Salės nuomos kaina, Eur</t>
  </si>
  <si>
    <t>Pietų kaina, Eur</t>
  </si>
  <si>
    <t xml:space="preserve">Paslauga </t>
  </si>
  <si>
    <t>Tikslinės grupės dydis</t>
  </si>
  <si>
    <t xml:space="preserve">Kaina be PVM </t>
  </si>
  <si>
    <t>Salės dydis</t>
  </si>
  <si>
    <t>Kavos pertraukėlių ir pietų vidutinių rinkos kainų vidurkiai</t>
  </si>
  <si>
    <t>Salės nuomos vidutinė rinkos kaina pagal salės dydį</t>
  </si>
  <si>
    <t>Netaikoma</t>
  </si>
  <si>
    <t>Mokymo pavadinimas</t>
  </si>
  <si>
    <t>Tikslinė grupė</t>
  </si>
  <si>
    <t>Lektoriaus paslaugos kaina, Eur</t>
  </si>
  <si>
    <t>Kavos pertraukėlės/-ių kaina, Eur</t>
  </si>
  <si>
    <t>Vakarienės kaina, Eur</t>
  </si>
  <si>
    <t>Vadovai</t>
  </si>
  <si>
    <t>Specialistai ir kiti dalyviai</t>
  </si>
  <si>
    <t xml:space="preserve">Lektoriaus paslaugos vidutinė rinkos kaina </t>
  </si>
  <si>
    <t>iki 25 asmenų grupė</t>
  </si>
  <si>
    <t>26 ir daugiau asmenų grupė</t>
  </si>
  <si>
    <t>Vakarienė 1 asm.</t>
  </si>
  <si>
    <t>Mokymo trukmė dienomis</t>
  </si>
  <si>
    <t>Maža salė (iki 25 asmenų grupei)</t>
  </si>
  <si>
    <t>Kavos pertraukėlės kaina, Eur</t>
  </si>
  <si>
    <t xml:space="preserve">Kaina su PVM, Eur </t>
  </si>
  <si>
    <t>Kaina be PVM, Eur</t>
  </si>
  <si>
    <t>Kaina su PVM, Eur</t>
  </si>
  <si>
    <t>Vidutinė salė (26 - 50 asmenų grupei)</t>
  </si>
  <si>
    <t>Didelė salė (51 - 100 asmenų grupei)</t>
  </si>
  <si>
    <t>Vietovės statusas</t>
  </si>
  <si>
    <t>Apgyvendinimas (su pusryčiais) ne sezono metu, be PVM, 1 asm.</t>
  </si>
  <si>
    <t>Apgyvendinimas (su pusryčiais) sezono[1] metu, be PVM, 1 asm.</t>
  </si>
  <si>
    <t>Apgyvendinimas (su pusryčiais) ne sezono metu, su PVM, 1 asm.</t>
  </si>
  <si>
    <t>Apgyvendinimas (su pusryčiais) sezono metu, su PVM, 1 asm.</t>
  </si>
  <si>
    <t>Didysis miestas (Vilniaus Kauno ir Klaipėdos miestų ir rajonų savivaldybių teritorijos)</t>
  </si>
  <si>
    <t>Kitas miestas</t>
  </si>
  <si>
    <t>Kurortas (Birštono, Druskininkų, Palangos miesto ir Neringos savivaldybių teritorijos)</t>
  </si>
  <si>
    <t>[1] Sezonu laikomas laikas nuo birželio 1 d. iki rugpjūčio 31 d. ir nuo gruodžio 24 d. iki sausio 1 d.</t>
  </si>
  <si>
    <t>Apgyvendinimo Lietuvoje fiksuotųjų įkainių dydžiai</t>
  </si>
  <si>
    <t>Sezoniškumas</t>
  </si>
  <si>
    <t>Vietovė</t>
  </si>
  <si>
    <t>Apgyvendinimo įkainis</t>
  </si>
  <si>
    <t>1.1.1.</t>
  </si>
  <si>
    <t>Streso valdymas</t>
  </si>
  <si>
    <t>1.1.2.</t>
  </si>
  <si>
    <t>Skaitmeninis raštingumas</t>
  </si>
  <si>
    <t>Projekto vykdytojo/partnerio pavadinimas</t>
  </si>
  <si>
    <t>Ne sezonas</t>
  </si>
  <si>
    <t>Sezonas</t>
  </si>
  <si>
    <t>Didysis miestas</t>
  </si>
  <si>
    <t>Kurortas</t>
  </si>
  <si>
    <t>Pateikdami šią pažymą dėl bendrųjų įgūdžių mokymo išlaidų apskaičiavimo taikant fiksuotuosius įkainius (toliau – pažyma), patvirtiname, kad: 
- šioje pažymoje pateikta informacija yra teisinga;
- prašomas finansuoti išlaidos skirtos Projekto veiklų įgyvendinimui;
- visos ūkinės, finansinės ir kitos operacijos, susijusios su šioje pažymoje nurodytomis išlaidomis, yra tinkamai užfiksuotos, su šiomis operacijomis susiję dokumentai bus saugomi ne trumpiau kaip Projekto sutartyje nurodytas dokumentų saugojimo terminas;
- deklaruojamos išlaidos nebuvo finansuotos (apmokėtos) iš 2014-2020 ES fondų investicijų veiksmų programos, kitų ES finansinės paramos priemonių ar kitos tarptautinės paramos lėšų;
- nakvynės yra deklaruojamos tik dalyviams, kurių gyvenamoji vieta yra kita nei mokymų vieta.</t>
  </si>
  <si>
    <t>Mokymo dalyvių skaičius, asm.*</t>
  </si>
  <si>
    <t>* Jeigu dalyvių skaičius, kuriems vakarienės ir/arba apgyvendinimo paslaugų poreikis yra mažesnis nei dalyvių dalyvaujančių mokymuose skaičius, išlaidos pažymoje deklaruojamos atskirose eilutėse.</t>
  </si>
  <si>
    <t>*Jeigu dalyvių skaičius, kuriems vakarienės ir/arba apgyvendinimo paslaugų poreikis yra mažesnis nei dalyvių dalyvaujančių mokymuose skaičius, išlaidos pažymoje deklaruojamos atskirose eilutėse.</t>
  </si>
  <si>
    <t>Už</t>
  </si>
  <si>
    <t>m.</t>
  </si>
  <si>
    <t>mėn.</t>
  </si>
  <si>
    <t>Nr.</t>
  </si>
  <si>
    <r>
      <t xml:space="preserve">1. BENDROJI DALIS  </t>
    </r>
    <r>
      <rPr>
        <sz val="10"/>
        <color theme="1"/>
        <rFont val="Calibri"/>
        <family val="1"/>
        <charset val="186"/>
      </rPr>
      <t xml:space="preserve">               </t>
    </r>
  </si>
  <si>
    <r>
      <t xml:space="preserve">2. INFORMACIJA APIE BENDRŲJŲ ĮGŪDŽIŲ MOKYMO IŠLAIDAS, APSKAIČIUOTAS TAIKANT FIKSUOTUOSIUS ĮKAINIUS              </t>
    </r>
    <r>
      <rPr>
        <sz val="10"/>
        <color theme="1"/>
        <rFont val="Calibri"/>
        <family val="1"/>
        <charset val="186"/>
      </rPr>
      <t xml:space="preserve">         </t>
    </r>
  </si>
  <si>
    <t>Pateikdami šią pažymą dėl bendrųjų įgūdžių mokymo išlaidų apskaičiavimo taikant fiksuotuosius įkainius (toliau – pažyma), patvirtiname, kad: 
- šioje pažymoje pateikta informacija yra teisinga;
- prašomas finansuoti išlaidos skirtos Projekto veiklų įgyvendinimui;
- visos ūkinės, finansinės ir kitos operacijos, susijusios su šioje pažymoje nurodytomis išlaidomis, yra tinkamai užfiksuotos, su šiomis operacijomis susiję dokumentai bus saugomi ne trumpiau kaip Projekto sutartyje nurodytas dokumentų saugojimo terminas;
- deklaruojamos išlaidos nebuvo finansuotos (apmokėtos) iš 2014-2020 ES fondų investicijų veiksmų programos, kitų ES finansinės paramos priemonių ar kitos tarptautinės paramos lėšų;
- nakvynės yra deklaruojamos tik mokymų dalyviams, kurių gyvenamoji vieta yra kita nei mokymų vieta.</t>
  </si>
  <si>
    <t>(pareigos)</t>
  </si>
  <si>
    <r>
      <t>3. DEKLARACIJA</t>
    </r>
    <r>
      <rPr>
        <sz val="10"/>
        <color theme="1"/>
        <rFont val="Calibri"/>
        <family val="1"/>
        <charset val="186"/>
      </rPr>
      <t xml:space="preserve">              </t>
    </r>
  </si>
  <si>
    <t>(parašas)</t>
  </si>
  <si>
    <t>(vardas, pavardė)</t>
  </si>
  <si>
    <r>
      <t xml:space="preserve">PAŽYMA DĖL BENDRŲJŲ ĮGŪDŽIŲ MOKYMO IŠLAIDŲ APSKAIČIAVIMO  TAIKANT FIKSUOTUOSIUS ĮKAINIUS 
(kai organizuojami Bendrieji mokymai, kurie tiesiogiai </t>
    </r>
    <r>
      <rPr>
        <b/>
        <u/>
        <sz val="12"/>
        <color indexed="8"/>
        <rFont val="Times New Roman"/>
        <family val="1"/>
        <charset val="186"/>
      </rPr>
      <t>susiję su amatu arba profesija</t>
    </r>
    <r>
      <rPr>
        <b/>
        <sz val="12"/>
        <color indexed="8"/>
        <rFont val="Times New Roman"/>
        <family val="1"/>
        <charset val="186"/>
      </rPr>
      <t xml:space="preserve"> bei </t>
    </r>
    <r>
      <rPr>
        <b/>
        <u/>
        <sz val="12"/>
        <color indexed="8"/>
        <rFont val="Times New Roman"/>
        <family val="1"/>
        <charset val="186"/>
      </rPr>
      <t>dalis išlaidų neapmokestinama PVM</t>
    </r>
    <r>
      <rPr>
        <b/>
        <sz val="12"/>
        <color indexed="8"/>
        <rFont val="Times New Roman"/>
        <family val="1"/>
        <charset val="186"/>
      </rPr>
      <t>)</t>
    </r>
  </si>
  <si>
    <r>
      <t xml:space="preserve">1. BENDROJI DALIS  </t>
    </r>
    <r>
      <rPr>
        <sz val="10"/>
        <rFont val="Times New Roman"/>
        <family val="1"/>
        <charset val="186"/>
      </rPr>
      <t xml:space="preserve">               </t>
    </r>
  </si>
  <si>
    <r>
      <t xml:space="preserve">2. INFORMACIJA APIE BENDRŲJŲ ĮGŪDŽIŲ MOKYMO IŠLAIDAS, APSKAIČIUOTAS TAIKANT FIKSUOTUOSIUS ĮKAINIUS              </t>
    </r>
    <r>
      <rPr>
        <sz val="10"/>
        <rFont val="Times New Roman"/>
        <family val="1"/>
        <charset val="186"/>
      </rPr>
      <t xml:space="preserve">         </t>
    </r>
  </si>
  <si>
    <r>
      <t>3. DEKLARACIJA</t>
    </r>
    <r>
      <rPr>
        <sz val="10"/>
        <rFont val="Times New Roman"/>
        <family val="1"/>
        <charset val="186"/>
      </rPr>
      <t xml:space="preserve">              </t>
    </r>
  </si>
  <si>
    <r>
      <t xml:space="preserve">PAŽYMA DĖL BENDRŲJŲ ĮGŪDŽIŲ MOKYMO IŠLAIDŲ APSKAIČIAVIMO  TAIKANT FIKSUOTUOSIUS ĮKAINIUS 
(kai organizuojami Bendrieji mokymai, kurie </t>
    </r>
    <r>
      <rPr>
        <b/>
        <u/>
        <sz val="12"/>
        <color indexed="8"/>
        <rFont val="Times New Roman"/>
        <family val="1"/>
        <charset val="186"/>
      </rPr>
      <t>tiesiogiai nesusiję su amatu arba profesija</t>
    </r>
    <r>
      <rPr>
        <b/>
        <sz val="12"/>
        <color indexed="8"/>
        <rFont val="Times New Roman"/>
        <family val="1"/>
        <charset val="186"/>
      </rPr>
      <t xml:space="preserve"> bei Projekto vykdytojui ar partneriui </t>
    </r>
    <r>
      <rPr>
        <b/>
        <u/>
        <sz val="12"/>
        <color indexed="8"/>
        <rFont val="Times New Roman"/>
        <family val="1"/>
        <charset val="186"/>
      </rPr>
      <t>PVM tinkamas finansuoti</t>
    </r>
    <r>
      <rPr>
        <b/>
        <sz val="12"/>
        <color indexed="8"/>
        <rFont val="Times New Roman"/>
        <family val="1"/>
        <charset val="186"/>
      </rPr>
      <t xml:space="preserve"> iš Projekto lėšų)</t>
    </r>
  </si>
  <si>
    <r>
      <t xml:space="preserve">PAŽYMA DĖL BENDRŲJŲ ĮGŪDŽIŲ MOKYMO IŠLAIDŲ APSKAIČIAVIMO  TAIKANT FIKSUOTUOSIUS ĮKAINIUS 
(kai </t>
    </r>
    <r>
      <rPr>
        <b/>
        <u/>
        <sz val="12"/>
        <color theme="1"/>
        <rFont val="Times New Roman"/>
        <family val="1"/>
        <charset val="186"/>
      </rPr>
      <t>PVM netinkamas</t>
    </r>
    <r>
      <rPr>
        <b/>
        <sz val="12"/>
        <color theme="1"/>
        <rFont val="Times New Roman"/>
        <family val="1"/>
        <charset val="186"/>
      </rPr>
      <t xml:space="preserve"> finansuoti iš Projekto lėšų)</t>
    </r>
  </si>
  <si>
    <r>
      <t xml:space="preserve">PAŽYMA DĖL BENDRŲJŲ ĮGŪDŽIŲ MOKYMO IŠLAIDŲ APSKAIČIAVIMO  TAIKANT FIKSUOTUOSIUS ĮKAINIUS 
(kai organizuojami Bendrieji mokymai, kurie tiesiogiai </t>
    </r>
    <r>
      <rPr>
        <b/>
        <u/>
        <sz val="12"/>
        <color indexed="8"/>
        <rFont val="Times New Roman"/>
        <family val="1"/>
        <charset val="186"/>
      </rPr>
      <t>susiję su amatu arba profesija</t>
    </r>
    <r>
      <rPr>
        <b/>
        <sz val="12"/>
        <color indexed="8"/>
        <rFont val="Times New Roman"/>
        <family val="1"/>
        <charset val="186"/>
      </rPr>
      <t xml:space="preserve"> bei </t>
    </r>
    <r>
      <rPr>
        <b/>
        <u/>
        <sz val="12"/>
        <color indexed="8"/>
        <rFont val="Times New Roman"/>
        <family val="1"/>
        <charset val="186"/>
      </rPr>
      <t>dalis išlaidų neapmokestinama PVM</t>
    </r>
    <r>
      <rPr>
        <b/>
        <sz val="12"/>
        <color indexed="8"/>
        <rFont val="Times New Roman"/>
        <family val="1"/>
        <charset val="186"/>
      </rPr>
      <t>)</t>
    </r>
  </si>
  <si>
    <t>rugsėjo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</si>
</sst>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L_t_-;\-* #,##0.00\ _L_t_-;_-* &quot;-&quot;??\ _L_t_-;_-@_-"/>
    <numFmt numFmtId="165" formatCode="_(* #,##0.0_);_(* \(#,##0.0\);_(* &quot;-&quot;?_);@_)"/>
    <numFmt numFmtId="166" formatCode="0.0%"/>
    <numFmt numFmtId="167" formatCode="_(* #,##0.00_);_(* \(#,##0.00\);_(* &quot;-&quot;??_);_(@_)"/>
    <numFmt numFmtId="168" formatCode="&quot;£&quot;#,##0;\-&quot;£&quot;#,##0"/>
  </numFmts>
  <fonts count="68" x14ac:knownFonts="1">
    <font>
      <sz val="9"/>
      <color theme="1"/>
      <name val="Calibri"/>
      <family val="2"/>
      <charset val="186"/>
    </font>
    <font>
      <sz val="9"/>
      <color theme="1"/>
      <name val="Calibri"/>
      <family val="2"/>
      <charset val="186"/>
    </font>
    <font>
      <sz val="10"/>
      <name val="Arial"/>
      <family val="2"/>
      <charset val="204"/>
    </font>
    <font>
      <sz val="12"/>
      <color indexed="8"/>
      <name val="Times New Roman"/>
      <family val="1"/>
      <charset val="186"/>
    </font>
    <font>
      <sz val="11"/>
      <color indexed="8"/>
      <name val="Times New Roman"/>
      <family val="1"/>
      <charset val="186"/>
    </font>
    <font>
      <sz val="12"/>
      <name val="Times New Roman"/>
      <family val="1"/>
      <charset val="186"/>
    </font>
    <font>
      <b/>
      <sz val="12"/>
      <name val="Times New Roman"/>
      <family val="1"/>
      <charset val="186"/>
    </font>
    <font>
      <b/>
      <sz val="10"/>
      <name val="Times New Roman"/>
      <family val="1"/>
      <charset val="186"/>
    </font>
    <font>
      <i/>
      <sz val="10"/>
      <color rgb="FFFF0000"/>
      <name val="Times New Roman"/>
      <family val="1"/>
      <charset val="186"/>
    </font>
    <font>
      <sz val="10"/>
      <name val="Times New Roman"/>
      <family val="1"/>
      <charset val="186"/>
    </font>
    <font>
      <sz val="11"/>
      <name val="Times New Roman"/>
      <family val="1"/>
      <charset val="186"/>
    </font>
    <font>
      <b/>
      <sz val="11"/>
      <color indexed="8"/>
      <name val="Times New Roman"/>
      <family val="1"/>
      <charset val="186"/>
    </font>
    <font>
      <b/>
      <sz val="12"/>
      <color indexed="8"/>
      <name val="Times New Roman"/>
      <family val="1"/>
      <charset val="186"/>
    </font>
    <font>
      <b/>
      <sz val="16"/>
      <color indexed="8"/>
      <name val="Times New Roman"/>
      <family val="1"/>
      <charset val="186"/>
    </font>
    <font>
      <b/>
      <sz val="10"/>
      <color indexed="8"/>
      <name val="Times New Roman"/>
      <family val="1"/>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0"/>
      <name val="Arial"/>
      <family val="2"/>
      <charset val="186"/>
    </font>
    <font>
      <sz val="11"/>
      <color indexed="8"/>
      <name val="Calibri"/>
      <family val="2"/>
      <charset val="186"/>
    </font>
    <font>
      <sz val="11"/>
      <color theme="1"/>
      <name val="Calibri"/>
      <family val="2"/>
      <charset val="186"/>
      <scheme val="minor"/>
    </font>
    <font>
      <b/>
      <sz val="11"/>
      <name val="Times New Roman"/>
      <family val="1"/>
      <charset val="186"/>
    </font>
    <font>
      <sz val="9"/>
      <color theme="1"/>
      <name val="Times New Roman"/>
      <family val="1"/>
      <charset val="186"/>
    </font>
    <font>
      <i/>
      <sz val="10"/>
      <name val="Times New Roman"/>
      <family val="1"/>
      <charset val="186"/>
    </font>
    <font>
      <sz val="10"/>
      <name val="Times New Roman"/>
      <family val="1"/>
    </font>
    <font>
      <b/>
      <sz val="10"/>
      <color rgb="FF000000"/>
      <name val="Times New Roman"/>
      <family val="1"/>
      <charset val="186"/>
    </font>
    <font>
      <sz val="10"/>
      <color rgb="FF000000"/>
      <name val="Times New Roman"/>
      <family val="1"/>
      <charset val="186"/>
    </font>
    <font>
      <sz val="10"/>
      <color theme="1"/>
      <name val="Times New Roman"/>
      <family val="1"/>
      <charset val="186"/>
    </font>
    <font>
      <sz val="11"/>
      <color rgb="FF000000"/>
      <name val="Times New Roman"/>
      <family val="1"/>
      <charset val="186"/>
    </font>
    <font>
      <sz val="10"/>
      <name val="Times New Roman"/>
      <family val="1"/>
      <charset val="186"/>
    </font>
    <font>
      <b/>
      <sz val="10"/>
      <name val="Times New Roman"/>
      <family val="1"/>
      <charset val="186"/>
    </font>
    <font>
      <b/>
      <sz val="11"/>
      <name val="Times New Roman"/>
      <family val="1"/>
      <charset val="186"/>
    </font>
    <font>
      <b/>
      <sz val="12"/>
      <color indexed="8"/>
      <name val="Times New Roman"/>
      <family val="1"/>
      <charset val="186"/>
    </font>
    <font>
      <b/>
      <sz val="11"/>
      <color indexed="8"/>
      <name val="Times New Roman"/>
      <family val="1"/>
      <charset val="186"/>
    </font>
    <font>
      <b/>
      <sz val="10"/>
      <color indexed="8"/>
      <name val="Times New Roman"/>
      <family val="1"/>
      <charset val="186"/>
    </font>
    <font>
      <b/>
      <sz val="16"/>
      <color indexed="8"/>
      <name val="Times New Roman"/>
      <family val="1"/>
      <charset val="186"/>
    </font>
    <font>
      <sz val="12"/>
      <color indexed="8"/>
      <name val="Times New Roman"/>
      <family val="1"/>
      <charset val="186"/>
    </font>
    <font>
      <sz val="12"/>
      <name val="Times New Roman"/>
      <family val="1"/>
      <charset val="186"/>
    </font>
    <font>
      <b/>
      <sz val="12"/>
      <name val="Times New Roman"/>
      <family val="1"/>
      <charset val="186"/>
    </font>
    <font>
      <sz val="11"/>
      <name val="Times New Roman"/>
      <family val="1"/>
      <charset val="186"/>
    </font>
    <font>
      <i/>
      <sz val="10"/>
      <name val="Times New Roman"/>
      <family val="1"/>
      <charset val="186"/>
    </font>
    <font>
      <i/>
      <sz val="10"/>
      <color rgb="FFFF0000"/>
      <name val="Times New Roman"/>
      <family val="1"/>
      <charset val="186"/>
    </font>
    <font>
      <sz val="9"/>
      <color theme="1"/>
      <name val="Times New Roman"/>
      <family val="1"/>
      <charset val="186"/>
    </font>
    <font>
      <sz val="11"/>
      <color indexed="8"/>
      <name val="Times New Roman"/>
      <family val="1"/>
      <charset val="186"/>
    </font>
    <font>
      <sz val="9"/>
      <name val="Times New Roman"/>
      <family val="1"/>
      <charset val="186"/>
    </font>
    <font>
      <sz val="10"/>
      <name val="Times New Roman"/>
      <family val="1"/>
    </font>
    <font>
      <sz val="10"/>
      <color indexed="8"/>
      <name val="Times New Roman"/>
      <family val="1"/>
      <charset val="186"/>
    </font>
    <font>
      <sz val="10"/>
      <color theme="1"/>
      <name val="Calibri"/>
      <family val="1"/>
      <charset val="186"/>
    </font>
    <font>
      <i/>
      <sz val="9"/>
      <name val="Times New Roman"/>
      <family val="1"/>
      <charset val="186"/>
    </font>
    <font>
      <b/>
      <u/>
      <sz val="12"/>
      <color indexed="8"/>
      <name val="Times New Roman"/>
      <family val="1"/>
      <charset val="186"/>
    </font>
    <font>
      <b/>
      <sz val="11"/>
      <name val="Times New Roman"/>
      <family val="1"/>
      <charset val="186"/>
    </font>
    <font>
      <sz val="10"/>
      <name val="Times New Roman"/>
      <family val="1"/>
      <charset val="186"/>
    </font>
    <font>
      <b/>
      <sz val="11"/>
      <color indexed="8"/>
      <name val="Times New Roman"/>
      <family val="1"/>
      <charset val="186"/>
    </font>
    <font>
      <b/>
      <sz val="16"/>
      <color indexed="8"/>
      <name val="Times New Roman"/>
      <family val="1"/>
      <charset val="186"/>
    </font>
    <font>
      <b/>
      <sz val="10"/>
      <name val="Times New Roman"/>
      <family val="1"/>
      <charset val="186"/>
    </font>
    <font>
      <sz val="10"/>
      <color indexed="8"/>
      <name val="Times New Roman"/>
      <family val="1"/>
      <charset val="186"/>
    </font>
    <font>
      <sz val="11"/>
      <name val="Times New Roman"/>
      <family val="1"/>
      <charset val="186"/>
    </font>
    <font>
      <i/>
      <sz val="10"/>
      <name val="Times New Roman"/>
      <family val="1"/>
      <charset val="186"/>
    </font>
    <font>
      <i/>
      <sz val="10"/>
      <color rgb="FFFF0000"/>
      <name val="Times New Roman"/>
      <family val="1"/>
      <charset val="186"/>
    </font>
    <font>
      <sz val="11"/>
      <color indexed="8"/>
      <name val="Times New Roman"/>
      <family val="1"/>
      <charset val="186"/>
    </font>
    <font>
      <sz val="9"/>
      <name val="Times New Roman"/>
      <family val="1"/>
      <charset val="186"/>
    </font>
    <font>
      <sz val="10"/>
      <name val="Times New Roman"/>
      <family val="1"/>
    </font>
    <font>
      <b/>
      <u/>
      <sz val="12"/>
      <color theme="1"/>
      <name val="Times New Roman"/>
      <family val="1"/>
      <charset val="186"/>
    </font>
    <font>
      <b/>
      <sz val="12"/>
      <color theme="1"/>
      <name val="Times New Roman"/>
      <family val="1"/>
      <charset val="186"/>
    </font>
    <font>
      <b/>
      <sz val="10"/>
      <color indexed="8"/>
      <name val="Times New Roman"/>
      <family val="1"/>
      <charset val="186"/>
    </font>
    <font>
      <sz val="10"/>
      <color theme="1"/>
      <name val="Times New Roman"/>
      <family val="1"/>
      <charset val="186"/>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9BC2E6"/>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bottom style="medium">
        <color indexed="2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s>
  <cellStyleXfs count="61">
    <xf numFmtId="0" fontId="0" fillId="0" borderId="0"/>
    <xf numFmtId="0" fontId="2" fillId="0" borderId="0"/>
    <xf numFmtId="49" fontId="15" fillId="0" borderId="0" applyFont="0" applyFill="0" applyBorder="0" applyAlignment="0" applyProtection="0">
      <alignment horizontal="left"/>
    </xf>
    <xf numFmtId="165" fontId="16" fillId="0" borderId="0" applyAlignment="0" applyProtection="0"/>
    <xf numFmtId="166" fontId="17" fillId="0" borderId="0" applyFill="0" applyBorder="0" applyAlignment="0" applyProtection="0"/>
    <xf numFmtId="49" fontId="17" fillId="0" borderId="0" applyNumberFormat="0" applyAlignment="0" applyProtection="0">
      <alignment horizontal="left"/>
    </xf>
    <xf numFmtId="49" fontId="18" fillId="0" borderId="8" applyNumberFormat="0" applyAlignment="0" applyProtection="0">
      <alignment horizontal="left" wrapText="1"/>
    </xf>
    <xf numFmtId="49" fontId="18" fillId="0" borderId="0" applyNumberFormat="0" applyAlignment="0" applyProtection="0">
      <alignment horizontal="left" wrapText="1"/>
    </xf>
    <xf numFmtId="49" fontId="19" fillId="0" borderId="0" applyAlignment="0" applyProtection="0">
      <alignment horizontal="left"/>
    </xf>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0" fontId="21" fillId="0" borderId="0"/>
    <xf numFmtId="0" fontId="22" fillId="0" borderId="0"/>
    <xf numFmtId="0" fontId="20" fillId="0" borderId="0"/>
    <xf numFmtId="0" fontId="1" fillId="0" borderId="0"/>
    <xf numFmtId="0" fontId="21" fillId="0" borderId="0"/>
    <xf numFmtId="0" fontId="1" fillId="0" borderId="0"/>
    <xf numFmtId="16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20" fillId="0" borderId="0"/>
    <xf numFmtId="0" fontId="22" fillId="0" borderId="0"/>
    <xf numFmtId="0" fontId="20"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68" fontId="20" fillId="0" borderId="0" applyFill="0" applyBorder="0" applyAlignment="0" applyProtection="0"/>
    <xf numFmtId="168" fontId="20" fillId="0" borderId="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cellStyleXfs>
  <cellXfs count="192">
    <xf numFmtId="0" fontId="0" fillId="0" borderId="0" xfId="0"/>
    <xf numFmtId="0" fontId="4" fillId="0" borderId="0" xfId="1" applyFont="1" applyBorder="1" applyAlignment="1">
      <alignment vertical="top" wrapText="1"/>
    </xf>
    <xf numFmtId="0" fontId="10" fillId="0" borderId="0" xfId="1" applyFont="1" applyFill="1" applyBorder="1" applyAlignment="1">
      <alignment horizontal="left" vertical="top" wrapText="1"/>
    </xf>
    <xf numFmtId="0" fontId="11" fillId="0" borderId="0" xfId="1" applyFont="1" applyBorder="1" applyAlignment="1">
      <alignment horizontal="left" vertical="top" wrapText="1"/>
    </xf>
    <xf numFmtId="0" fontId="13" fillId="0" borderId="0" xfId="1" applyFont="1" applyAlignment="1">
      <alignment horizontal="center"/>
    </xf>
    <xf numFmtId="0" fontId="11" fillId="0" borderId="0" xfId="1" applyFont="1" applyAlignment="1">
      <alignment horizontal="center"/>
    </xf>
    <xf numFmtId="0" fontId="9" fillId="0" borderId="0" xfId="1" applyFont="1"/>
    <xf numFmtId="0" fontId="23" fillId="0" borderId="0" xfId="1" applyFont="1"/>
    <xf numFmtId="0" fontId="5" fillId="0" borderId="0" xfId="1" applyFont="1"/>
    <xf numFmtId="0" fontId="8" fillId="0" borderId="0" xfId="1" applyFont="1"/>
    <xf numFmtId="0" fontId="24" fillId="0" borderId="0" xfId="0" applyFont="1"/>
    <xf numFmtId="0" fontId="9" fillId="0" borderId="0" xfId="1" applyFont="1" applyBorder="1"/>
    <xf numFmtId="2" fontId="25" fillId="0" borderId="4" xfId="1" applyNumberFormat="1" applyFont="1" applyFill="1" applyBorder="1" applyAlignment="1">
      <alignment horizontal="center" vertical="center"/>
    </xf>
    <xf numFmtId="0" fontId="9" fillId="2" borderId="10" xfId="1" applyFont="1" applyFill="1" applyBorder="1" applyAlignment="1">
      <alignment horizontal="center" vertical="center"/>
    </xf>
    <xf numFmtId="0" fontId="5" fillId="0" borderId="0" xfId="0" applyFont="1" applyBorder="1" applyAlignment="1">
      <alignment wrapText="1"/>
    </xf>
    <xf numFmtId="0" fontId="3" fillId="0" borderId="0" xfId="1" applyFont="1" applyAlignment="1">
      <alignment horizontal="center"/>
    </xf>
    <xf numFmtId="0" fontId="27" fillId="4" borderId="4" xfId="0" applyFont="1" applyFill="1" applyBorder="1" applyAlignment="1">
      <alignment horizontal="center" vertical="center" wrapText="1"/>
    </xf>
    <xf numFmtId="0" fontId="24" fillId="0" borderId="4" xfId="0" applyFont="1" applyBorder="1"/>
    <xf numFmtId="0" fontId="9" fillId="0" borderId="7" xfId="1" applyFont="1" applyFill="1" applyBorder="1" applyAlignment="1">
      <alignment horizontal="center" vertical="center" wrapText="1"/>
    </xf>
    <xf numFmtId="0" fontId="26" fillId="0" borderId="7" xfId="1" applyFont="1" applyFill="1" applyBorder="1" applyAlignment="1">
      <alignment horizontal="center" vertical="center" wrapText="1"/>
    </xf>
    <xf numFmtId="0" fontId="9" fillId="0" borderId="7" xfId="1" applyFont="1" applyFill="1" applyBorder="1" applyAlignment="1">
      <alignment vertical="center" wrapText="1"/>
    </xf>
    <xf numFmtId="0" fontId="9" fillId="0" borderId="6" xfId="1" applyFont="1" applyFill="1" applyBorder="1" applyAlignment="1">
      <alignment vertical="center" wrapText="1"/>
    </xf>
    <xf numFmtId="0" fontId="9" fillId="0" borderId="0" xfId="1" applyFont="1" applyAlignment="1">
      <alignment horizontal="center"/>
    </xf>
    <xf numFmtId="0" fontId="28" fillId="0" borderId="4" xfId="0" applyFont="1" applyBorder="1" applyAlignment="1">
      <alignment horizontal="center" vertical="center"/>
    </xf>
    <xf numFmtId="0" fontId="27" fillId="4" borderId="9"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28" fillId="0" borderId="5" xfId="0" applyFont="1" applyBorder="1" applyAlignment="1">
      <alignment horizontal="center" vertical="center"/>
    </xf>
    <xf numFmtId="0" fontId="28" fillId="0" borderId="3" xfId="0" applyFont="1" applyBorder="1" applyAlignment="1">
      <alignment horizontal="center" vertical="center"/>
    </xf>
    <xf numFmtId="0" fontId="9" fillId="0" borderId="4" xfId="1" applyFont="1" applyBorder="1" applyAlignment="1" applyProtection="1">
      <alignment vertical="center" wrapText="1"/>
      <protection locked="0"/>
    </xf>
    <xf numFmtId="2" fontId="29" fillId="0" borderId="4" xfId="0" applyNumberFormat="1" applyFont="1" applyBorder="1" applyAlignment="1">
      <alignment horizontal="center" vertical="center" wrapText="1"/>
    </xf>
    <xf numFmtId="2" fontId="29" fillId="0" borderId="3" xfId="0" applyNumberFormat="1" applyFont="1" applyBorder="1" applyAlignment="1">
      <alignment horizontal="center" vertical="center"/>
    </xf>
    <xf numFmtId="2" fontId="29" fillId="0" borderId="13" xfId="0" applyNumberFormat="1" applyFont="1" applyBorder="1" applyAlignment="1">
      <alignment horizontal="center" vertical="center" wrapText="1"/>
    </xf>
    <xf numFmtId="2" fontId="29" fillId="0" borderId="14" xfId="0" applyNumberFormat="1" applyFont="1" applyBorder="1" applyAlignment="1">
      <alignment horizontal="center" vertical="center"/>
    </xf>
    <xf numFmtId="0" fontId="0" fillId="0" borderId="0" xfId="0" applyAlignment="1">
      <alignment wrapText="1"/>
    </xf>
    <xf numFmtId="0" fontId="0" fillId="0" borderId="0" xfId="0" applyFill="1"/>
    <xf numFmtId="2" fontId="29" fillId="0" borderId="3" xfId="0" applyNumberFormat="1" applyFont="1" applyBorder="1" applyAlignment="1">
      <alignment horizontal="center" vertical="center" wrapText="1"/>
    </xf>
    <xf numFmtId="2" fontId="29" fillId="0" borderId="14" xfId="0" applyNumberFormat="1" applyFont="1" applyBorder="1" applyAlignment="1">
      <alignment horizontal="center" vertical="center" wrapText="1"/>
    </xf>
    <xf numFmtId="0" fontId="27" fillId="4" borderId="16" xfId="0" applyFont="1" applyFill="1" applyBorder="1" applyAlignment="1">
      <alignment horizontal="center" vertical="center" wrapText="1"/>
    </xf>
    <xf numFmtId="0" fontId="24" fillId="0" borderId="0" xfId="0" applyFont="1" applyAlignment="1">
      <alignment horizontal="left" vertical="top"/>
    </xf>
    <xf numFmtId="0" fontId="27" fillId="4" borderId="9" xfId="0" applyFont="1" applyFill="1" applyBorder="1" applyAlignment="1">
      <alignment horizontal="left" vertical="top" wrapText="1"/>
    </xf>
    <xf numFmtId="0" fontId="29" fillId="0" borderId="5" xfId="0" applyFont="1" applyBorder="1" applyAlignment="1">
      <alignment horizontal="left" vertical="top" wrapText="1"/>
    </xf>
    <xf numFmtId="0" fontId="29" fillId="0" borderId="15" xfId="0" applyFont="1" applyBorder="1" applyAlignment="1">
      <alignment horizontal="left" vertical="top" wrapText="1"/>
    </xf>
    <xf numFmtId="0" fontId="29" fillId="0" borderId="12" xfId="0" applyFont="1" applyBorder="1" applyAlignment="1">
      <alignment horizontal="left" vertical="top" wrapText="1"/>
    </xf>
    <xf numFmtId="0" fontId="28" fillId="0" borderId="5" xfId="0" applyFont="1" applyBorder="1" applyAlignment="1">
      <alignment horizontal="left" vertical="top"/>
    </xf>
    <xf numFmtId="0" fontId="28" fillId="0" borderId="12" xfId="0" applyFont="1" applyBorder="1" applyAlignment="1">
      <alignment horizontal="left" vertical="top"/>
    </xf>
    <xf numFmtId="0" fontId="28" fillId="0" borderId="5" xfId="0" applyFont="1" applyBorder="1" applyAlignment="1">
      <alignment horizontal="left" vertical="top" wrapText="1"/>
    </xf>
    <xf numFmtId="0" fontId="28" fillId="0" borderId="12" xfId="0" applyFont="1" applyBorder="1" applyAlignment="1">
      <alignment horizontal="left" vertical="top" wrapText="1"/>
    </xf>
    <xf numFmtId="0" fontId="9" fillId="0" borderId="4" xfId="1" applyFont="1" applyBorder="1"/>
    <xf numFmtId="2" fontId="9" fillId="0" borderId="0" xfId="1" applyNumberFormat="1" applyFont="1"/>
    <xf numFmtId="0" fontId="14" fillId="0" borderId="0" xfId="1" applyFont="1" applyFill="1" applyAlignment="1">
      <alignment horizontal="center" wrapText="1"/>
    </xf>
    <xf numFmtId="0" fontId="28" fillId="0" borderId="4" xfId="0" applyFont="1" applyBorder="1" applyAlignment="1">
      <alignment horizontal="left" vertical="center" wrapText="1"/>
    </xf>
    <xf numFmtId="0" fontId="28" fillId="0" borderId="13" xfId="0" applyFont="1" applyBorder="1" applyAlignment="1">
      <alignment horizontal="left" vertical="center" wrapText="1"/>
    </xf>
    <xf numFmtId="0" fontId="29" fillId="0" borderId="5" xfId="0" applyFont="1" applyBorder="1" applyAlignment="1">
      <alignment horizontal="left" vertical="center"/>
    </xf>
    <xf numFmtId="0" fontId="29" fillId="0" borderId="12" xfId="0" applyFont="1" applyBorder="1" applyAlignment="1">
      <alignment horizontal="left" vertical="center"/>
    </xf>
    <xf numFmtId="0" fontId="9" fillId="0" borderId="0" xfId="1" applyFont="1" applyAlignment="1">
      <alignment vertical="center"/>
    </xf>
    <xf numFmtId="0" fontId="6" fillId="0" borderId="0" xfId="0" applyFont="1" applyBorder="1" applyAlignment="1">
      <alignment horizontal="left"/>
    </xf>
    <xf numFmtId="0" fontId="14" fillId="0" borderId="0" xfId="1" applyFont="1" applyFill="1" applyAlignment="1">
      <alignment horizontal="center" wrapText="1"/>
    </xf>
    <xf numFmtId="0" fontId="10" fillId="0" borderId="0" xfId="1" applyFont="1" applyFill="1" applyBorder="1" applyAlignment="1">
      <alignment horizontal="left" wrapText="1"/>
    </xf>
    <xf numFmtId="4" fontId="30" fillId="0" borderId="4" xfId="0" applyNumberFormat="1" applyFont="1" applyBorder="1" applyAlignment="1">
      <alignment horizontal="right" vertical="center"/>
    </xf>
    <xf numFmtId="4" fontId="30" fillId="0" borderId="3" xfId="0" applyNumberFormat="1" applyFont="1" applyBorder="1" applyAlignment="1">
      <alignment horizontal="right" vertical="center" wrapText="1"/>
    </xf>
    <xf numFmtId="4" fontId="30" fillId="0" borderId="13" xfId="0" applyNumberFormat="1" applyFont="1" applyBorder="1" applyAlignment="1">
      <alignment horizontal="right" vertical="center"/>
    </xf>
    <xf numFmtId="4" fontId="30" fillId="0" borderId="14" xfId="0" applyNumberFormat="1" applyFont="1" applyBorder="1" applyAlignment="1">
      <alignment horizontal="right" vertical="center" wrapText="1"/>
    </xf>
    <xf numFmtId="0" fontId="31" fillId="0" borderId="0" xfId="1" applyFont="1"/>
    <xf numFmtId="0" fontId="32" fillId="0" borderId="0" xfId="1" applyFont="1" applyAlignment="1">
      <alignment horizontal="left"/>
    </xf>
    <xf numFmtId="0" fontId="33" fillId="0" borderId="0" xfId="1" applyFont="1"/>
    <xf numFmtId="0" fontId="36" fillId="0" borderId="0" xfId="1" applyFont="1" applyFill="1" applyAlignment="1">
      <alignment horizontal="center" wrapText="1"/>
    </xf>
    <xf numFmtId="0" fontId="37" fillId="0" borderId="0" xfId="1" applyFont="1" applyAlignment="1">
      <alignment horizontal="center"/>
    </xf>
    <xf numFmtId="0" fontId="31" fillId="0" borderId="0" xfId="20" applyFont="1" applyAlignment="1">
      <alignment horizontal="center"/>
    </xf>
    <xf numFmtId="0" fontId="35" fillId="0" borderId="0" xfId="1" applyFont="1" applyBorder="1" applyAlignment="1">
      <alignment horizontal="left" vertical="top" wrapText="1"/>
    </xf>
    <xf numFmtId="0" fontId="41" fillId="0" borderId="0" xfId="1" applyFont="1" applyFill="1" applyBorder="1" applyAlignment="1">
      <alignment horizontal="left" vertical="top" wrapText="1"/>
    </xf>
    <xf numFmtId="0" fontId="31" fillId="0" borderId="0" xfId="1" applyFont="1" applyAlignment="1">
      <alignment horizontal="center"/>
    </xf>
    <xf numFmtId="0" fontId="43" fillId="0" borderId="0" xfId="1" applyFont="1"/>
    <xf numFmtId="0" fontId="41" fillId="0" borderId="0" xfId="1" applyFont="1" applyFill="1" applyBorder="1" applyAlignment="1">
      <alignment horizontal="left" wrapText="1"/>
    </xf>
    <xf numFmtId="0" fontId="40" fillId="0" borderId="0" xfId="0" applyFont="1" applyBorder="1" applyAlignment="1">
      <alignment horizontal="left"/>
    </xf>
    <xf numFmtId="0" fontId="44" fillId="0" borderId="0" xfId="0" applyFont="1"/>
    <xf numFmtId="0" fontId="39" fillId="0" borderId="0" xfId="0" applyFont="1" applyBorder="1" applyAlignment="1">
      <alignment wrapText="1"/>
    </xf>
    <xf numFmtId="0" fontId="45" fillId="0" borderId="0" xfId="1" applyFont="1" applyBorder="1" applyAlignment="1">
      <alignment vertical="top" wrapText="1"/>
    </xf>
    <xf numFmtId="0" fontId="31" fillId="0" borderId="0" xfId="1" applyFont="1" applyBorder="1"/>
    <xf numFmtId="0" fontId="31" fillId="0" borderId="7" xfId="1" applyFont="1" applyFill="1" applyBorder="1" applyAlignment="1">
      <alignment vertical="center" wrapText="1"/>
    </xf>
    <xf numFmtId="0" fontId="31" fillId="0" borderId="6" xfId="1" applyFont="1" applyFill="1" applyBorder="1" applyAlignment="1">
      <alignment vertical="center" wrapText="1"/>
    </xf>
    <xf numFmtId="0" fontId="31" fillId="0" borderId="7" xfId="1" applyFont="1" applyFill="1" applyBorder="1" applyAlignment="1">
      <alignment horizontal="center" vertical="center" wrapText="1"/>
    </xf>
    <xf numFmtId="0" fontId="47" fillId="0" borderId="7" xfId="1" applyFont="1" applyFill="1" applyBorder="1" applyAlignment="1">
      <alignment horizontal="center" vertical="center" wrapText="1"/>
    </xf>
    <xf numFmtId="0" fontId="31" fillId="2" borderId="10" xfId="1" applyFont="1" applyFill="1" applyBorder="1" applyAlignment="1">
      <alignment horizontal="center" vertical="center"/>
    </xf>
    <xf numFmtId="2" fontId="42" fillId="0" borderId="4" xfId="1" applyNumberFormat="1" applyFont="1" applyFill="1" applyBorder="1" applyAlignment="1">
      <alignment horizontal="center" vertical="center"/>
    </xf>
    <xf numFmtId="2" fontId="31" fillId="0" borderId="0" xfId="1" applyNumberFormat="1" applyFont="1"/>
    <xf numFmtId="0" fontId="31" fillId="0" borderId="4" xfId="1" applyFont="1" applyBorder="1"/>
    <xf numFmtId="0" fontId="39" fillId="0" borderId="0" xfId="20" applyFont="1" applyAlignment="1" applyProtection="1">
      <alignment horizontal="center"/>
      <protection locked="0"/>
    </xf>
    <xf numFmtId="0" fontId="31" fillId="0" borderId="0" xfId="20" applyFont="1" applyAlignment="1" applyProtection="1">
      <alignment horizontal="center"/>
      <protection locked="0"/>
    </xf>
    <xf numFmtId="0" fontId="48" fillId="0" borderId="0" xfId="1" applyFont="1" applyAlignment="1" applyProtection="1">
      <protection locked="0"/>
    </xf>
    <xf numFmtId="0" fontId="48" fillId="0" borderId="0" xfId="1" applyFont="1" applyAlignment="1" applyProtection="1">
      <alignment horizontal="right"/>
      <protection locked="0"/>
    </xf>
    <xf numFmtId="0" fontId="48" fillId="0" borderId="0" xfId="1" applyFont="1" applyAlignment="1"/>
    <xf numFmtId="0" fontId="7" fillId="0" borderId="0" xfId="20" applyFont="1" applyAlignment="1" applyProtection="1">
      <protection locked="0"/>
    </xf>
    <xf numFmtId="0" fontId="7" fillId="0" borderId="0" xfId="20" applyFont="1" applyAlignment="1" applyProtection="1">
      <alignment horizontal="right"/>
      <protection locked="0"/>
    </xf>
    <xf numFmtId="0" fontId="7" fillId="0" borderId="0" xfId="20" applyFont="1" applyAlignment="1">
      <alignment horizontal="center"/>
    </xf>
    <xf numFmtId="0" fontId="7" fillId="0" borderId="0" xfId="1" applyFont="1"/>
    <xf numFmtId="0" fontId="31" fillId="0" borderId="0" xfId="1" applyFont="1" applyAlignment="1">
      <alignment horizontal="left" vertical="center"/>
    </xf>
    <xf numFmtId="1" fontId="9" fillId="0" borderId="4" xfId="1" applyNumberFormat="1" applyFont="1" applyFill="1" applyBorder="1" applyAlignment="1" applyProtection="1">
      <alignment horizontal="center" vertical="center" wrapText="1"/>
      <protection locked="0"/>
    </xf>
    <xf numFmtId="2" fontId="9" fillId="0" borderId="4" xfId="1" applyNumberFormat="1" applyFont="1" applyFill="1" applyBorder="1" applyAlignment="1" applyProtection="1">
      <alignment horizontal="center" vertical="center" wrapText="1"/>
      <protection locked="0"/>
    </xf>
    <xf numFmtId="2" fontId="7" fillId="3" borderId="4" xfId="1" applyNumberFormat="1" applyFont="1" applyFill="1" applyBorder="1" applyAlignment="1" applyProtection="1">
      <alignment horizontal="center" vertical="center" wrapText="1"/>
      <protection hidden="1"/>
    </xf>
    <xf numFmtId="0" fontId="46" fillId="0" borderId="0" xfId="1" applyFont="1" applyFill="1" applyBorder="1" applyAlignment="1" applyProtection="1">
      <protection locked="0"/>
    </xf>
    <xf numFmtId="0" fontId="38" fillId="0" borderId="0" xfId="1" applyFont="1" applyBorder="1" applyAlignment="1">
      <alignment vertical="top" wrapText="1"/>
    </xf>
    <xf numFmtId="0" fontId="31" fillId="0" borderId="0" xfId="1" applyFont="1" applyAlignment="1">
      <alignment vertical="top"/>
    </xf>
    <xf numFmtId="0" fontId="7" fillId="3" borderId="4" xfId="1" applyFont="1" applyFill="1" applyBorder="1" applyAlignment="1">
      <alignment horizontal="center" vertical="center" wrapText="1"/>
    </xf>
    <xf numFmtId="0" fontId="7" fillId="2" borderId="4" xfId="1" applyFont="1" applyFill="1" applyBorder="1" applyAlignment="1">
      <alignment horizontal="center" vertical="center"/>
    </xf>
    <xf numFmtId="0" fontId="7" fillId="2" borderId="4" xfId="1" applyFont="1" applyFill="1" applyBorder="1" applyAlignment="1" applyProtection="1">
      <alignment vertical="center"/>
      <protection hidden="1"/>
    </xf>
    <xf numFmtId="0" fontId="7" fillId="2" borderId="4" xfId="1" applyFont="1" applyFill="1" applyBorder="1" applyAlignment="1">
      <alignment vertical="center"/>
    </xf>
    <xf numFmtId="0" fontId="7" fillId="2" borderId="4" xfId="1" applyFont="1" applyFill="1" applyBorder="1" applyAlignment="1">
      <alignment horizontal="right" vertical="center" wrapText="1"/>
    </xf>
    <xf numFmtId="49" fontId="9" fillId="0" borderId="4" xfId="1" applyNumberFormat="1" applyFont="1" applyBorder="1" applyAlignment="1" applyProtection="1">
      <alignment horizontal="center" vertical="center" wrapText="1"/>
      <protection locked="0"/>
    </xf>
    <xf numFmtId="0" fontId="50" fillId="0" borderId="0" xfId="1" applyFont="1"/>
    <xf numFmtId="0" fontId="7" fillId="0" borderId="0" xfId="0" applyFont="1" applyBorder="1" applyAlignment="1">
      <alignment horizontal="left"/>
    </xf>
    <xf numFmtId="0" fontId="29" fillId="0" borderId="0" xfId="0" applyFont="1"/>
    <xf numFmtId="0" fontId="9" fillId="0" borderId="0" xfId="0" applyFont="1" applyBorder="1" applyAlignment="1">
      <alignment horizontal="left" vertical="top" wrapText="1"/>
    </xf>
    <xf numFmtId="0" fontId="9" fillId="0" borderId="0" xfId="0" applyFont="1" applyBorder="1" applyAlignment="1">
      <alignment wrapText="1"/>
    </xf>
    <xf numFmtId="2" fontId="7" fillId="3" borderId="4" xfId="1" applyNumberFormat="1" applyFont="1" applyFill="1" applyBorder="1" applyAlignment="1" applyProtection="1">
      <alignment horizontal="center" vertical="center"/>
      <protection hidden="1"/>
    </xf>
    <xf numFmtId="0" fontId="52" fillId="0" borderId="0" xfId="1" applyFont="1"/>
    <xf numFmtId="0" fontId="53" fillId="0" borderId="0" xfId="1" applyFont="1"/>
    <xf numFmtId="0" fontId="54" fillId="0" borderId="0" xfId="1" applyFont="1" applyAlignment="1">
      <alignment horizontal="center"/>
    </xf>
    <xf numFmtId="0" fontId="55" fillId="0" borderId="0" xfId="1" applyFont="1" applyAlignment="1">
      <alignment horizontal="center"/>
    </xf>
    <xf numFmtId="0" fontId="56" fillId="0" borderId="0" xfId="20" applyFont="1" applyAlignment="1" applyProtection="1">
      <protection locked="0"/>
    </xf>
    <xf numFmtId="0" fontId="56" fillId="0" borderId="0" xfId="20" applyFont="1" applyAlignment="1" applyProtection="1">
      <alignment horizontal="right"/>
      <protection locked="0"/>
    </xf>
    <xf numFmtId="0" fontId="56" fillId="0" borderId="0" xfId="20" applyFont="1" applyAlignment="1">
      <alignment horizontal="center"/>
    </xf>
    <xf numFmtId="0" fontId="56" fillId="0" borderId="0" xfId="1" applyFont="1"/>
    <xf numFmtId="0" fontId="53" fillId="0" borderId="0" xfId="20" applyFont="1" applyAlignment="1" applyProtection="1">
      <alignment horizontal="center"/>
      <protection locked="0"/>
    </xf>
    <xf numFmtId="0" fontId="53" fillId="0" borderId="0" xfId="20" applyFont="1" applyAlignment="1">
      <alignment horizontal="center"/>
    </xf>
    <xf numFmtId="0" fontId="57" fillId="0" borderId="0" xfId="1" applyFont="1" applyAlignment="1" applyProtection="1">
      <protection locked="0"/>
    </xf>
    <xf numFmtId="0" fontId="57" fillId="0" borderId="0" xfId="1" applyFont="1" applyAlignment="1" applyProtection="1">
      <alignment horizontal="right"/>
      <protection locked="0"/>
    </xf>
    <xf numFmtId="0" fontId="57" fillId="0" borderId="0" xfId="1" applyFont="1" applyAlignment="1"/>
    <xf numFmtId="0" fontId="54" fillId="0" borderId="0" xfId="1" applyFont="1" applyBorder="1" applyAlignment="1">
      <alignment horizontal="left" vertical="top" wrapText="1"/>
    </xf>
    <xf numFmtId="0" fontId="58" fillId="0" borderId="0" xfId="1" applyFont="1" applyFill="1" applyBorder="1" applyAlignment="1">
      <alignment horizontal="left" vertical="top" wrapText="1"/>
    </xf>
    <xf numFmtId="0" fontId="53" fillId="0" borderId="0" xfId="1" applyFont="1" applyAlignment="1">
      <alignment horizontal="center"/>
    </xf>
    <xf numFmtId="0" fontId="60" fillId="0" borderId="0" xfId="1" applyFont="1"/>
    <xf numFmtId="0" fontId="58" fillId="0" borderId="0" xfId="1" applyFont="1" applyFill="1" applyBorder="1" applyAlignment="1">
      <alignment horizontal="left" wrapText="1"/>
    </xf>
    <xf numFmtId="0" fontId="61" fillId="0" borderId="0" xfId="1" applyFont="1" applyBorder="1" applyAlignment="1">
      <alignment vertical="top" wrapText="1"/>
    </xf>
    <xf numFmtId="0" fontId="53" fillId="0" borderId="0" xfId="1" applyFont="1" applyBorder="1"/>
    <xf numFmtId="0" fontId="53" fillId="0" borderId="7" xfId="1" applyFont="1" applyFill="1" applyBorder="1" applyAlignment="1">
      <alignment vertical="center" wrapText="1"/>
    </xf>
    <xf numFmtId="0" fontId="53" fillId="0" borderId="6" xfId="1" applyFont="1" applyFill="1" applyBorder="1" applyAlignment="1">
      <alignment vertical="center" wrapText="1"/>
    </xf>
    <xf numFmtId="0" fontId="53" fillId="0" borderId="7" xfId="1" applyFont="1" applyFill="1" applyBorder="1" applyAlignment="1">
      <alignment horizontal="center" vertical="center" wrapText="1"/>
    </xf>
    <xf numFmtId="0" fontId="63" fillId="0" borderId="7" xfId="1" applyFont="1" applyFill="1" applyBorder="1" applyAlignment="1">
      <alignment horizontal="center" vertical="center" wrapText="1"/>
    </xf>
    <xf numFmtId="0" fontId="53" fillId="2" borderId="10" xfId="1" applyFont="1" applyFill="1" applyBorder="1" applyAlignment="1">
      <alignment horizontal="center" vertical="center"/>
    </xf>
    <xf numFmtId="2" fontId="59" fillId="0" borderId="4" xfId="1" applyNumberFormat="1" applyFont="1" applyFill="1" applyBorder="1" applyAlignment="1">
      <alignment horizontal="center" vertical="center"/>
    </xf>
    <xf numFmtId="0" fontId="53" fillId="0" borderId="4" xfId="1" applyFont="1" applyBorder="1"/>
    <xf numFmtId="2" fontId="53" fillId="0" borderId="0" xfId="1" applyNumberFormat="1" applyFont="1"/>
    <xf numFmtId="0" fontId="56" fillId="3" borderId="4" xfId="1" applyFont="1" applyFill="1" applyBorder="1" applyAlignment="1">
      <alignment horizontal="center" vertical="center" wrapText="1"/>
    </xf>
    <xf numFmtId="0" fontId="56" fillId="3" borderId="4" xfId="1" applyFont="1" applyFill="1" applyBorder="1" applyAlignment="1">
      <alignment horizontal="center" vertical="center"/>
    </xf>
    <xf numFmtId="0" fontId="56" fillId="2" borderId="4" xfId="1" applyFont="1" applyFill="1" applyBorder="1" applyAlignment="1"/>
    <xf numFmtId="0" fontId="56" fillId="2" borderId="4" xfId="1" applyFont="1" applyFill="1" applyBorder="1" applyAlignment="1">
      <alignment horizontal="right" wrapText="1"/>
    </xf>
    <xf numFmtId="2" fontId="7" fillId="3" borderId="4" xfId="1" applyNumberFormat="1" applyFont="1" applyFill="1" applyBorder="1" applyAlignment="1" applyProtection="1">
      <alignment horizontal="center"/>
      <protection hidden="1"/>
    </xf>
    <xf numFmtId="0" fontId="56" fillId="0" borderId="0" xfId="0" applyFont="1" applyBorder="1" applyAlignment="1">
      <alignment horizontal="left"/>
    </xf>
    <xf numFmtId="0" fontId="67" fillId="0" borderId="0" xfId="0" applyFont="1"/>
    <xf numFmtId="0" fontId="53" fillId="0" borderId="0" xfId="0" applyFont="1" applyBorder="1" applyAlignment="1">
      <alignment horizontal="left" vertical="top" wrapText="1"/>
    </xf>
    <xf numFmtId="0" fontId="62" fillId="0" borderId="0" xfId="1" applyFont="1" applyFill="1" applyBorder="1" applyAlignment="1" applyProtection="1">
      <alignment horizontal="center"/>
      <protection locked="0"/>
    </xf>
    <xf numFmtId="0" fontId="56" fillId="0" borderId="2" xfId="20" applyFont="1" applyBorder="1" applyAlignment="1" applyProtection="1">
      <alignment horizontal="center"/>
      <protection locked="0"/>
    </xf>
    <xf numFmtId="0" fontId="7" fillId="0" borderId="2" xfId="20" applyFont="1" applyBorder="1" applyAlignment="1" applyProtection="1">
      <alignment horizontal="center"/>
      <protection locked="0"/>
    </xf>
    <xf numFmtId="0" fontId="57" fillId="0" borderId="2" xfId="1" applyFont="1" applyBorder="1" applyAlignment="1" applyProtection="1">
      <alignment horizontal="center"/>
      <protection locked="0"/>
    </xf>
    <xf numFmtId="0" fontId="48" fillId="0" borderId="2" xfId="1" applyFont="1" applyBorder="1" applyAlignment="1" applyProtection="1">
      <alignment horizontal="center"/>
      <protection locked="0"/>
    </xf>
    <xf numFmtId="0" fontId="7" fillId="3" borderId="4" xfId="1" applyFont="1" applyFill="1" applyBorder="1" applyAlignment="1">
      <alignment horizontal="center" vertical="center"/>
    </xf>
    <xf numFmtId="0" fontId="7" fillId="2" borderId="4" xfId="1" applyFont="1" applyFill="1" applyBorder="1" applyAlignment="1" applyProtection="1">
      <protection hidden="1"/>
    </xf>
    <xf numFmtId="0" fontId="7" fillId="2" borderId="4" xfId="1" applyFont="1" applyFill="1" applyBorder="1" applyAlignment="1"/>
    <xf numFmtId="0" fontId="7" fillId="2" borderId="4" xfId="1" applyFont="1" applyFill="1" applyBorder="1" applyAlignment="1">
      <alignment horizontal="right" wrapText="1"/>
    </xf>
    <xf numFmtId="0" fontId="32" fillId="0" borderId="0" xfId="1" applyFont="1" applyBorder="1" applyAlignment="1">
      <alignment horizontal="left"/>
    </xf>
    <xf numFmtId="0" fontId="36" fillId="3" borderId="4" xfId="1" applyFont="1" applyFill="1" applyBorder="1" applyAlignment="1">
      <alignment horizontal="left" vertical="center" wrapText="1"/>
    </xf>
    <xf numFmtId="0" fontId="34" fillId="0" borderId="0" xfId="1" applyFont="1" applyFill="1" applyAlignment="1">
      <alignment horizontal="center" vertical="center" wrapText="1"/>
    </xf>
    <xf numFmtId="0" fontId="46" fillId="0" borderId="2" xfId="1" applyFont="1" applyFill="1" applyBorder="1" applyAlignment="1" applyProtection="1">
      <alignment horizontal="center"/>
      <protection locked="0"/>
    </xf>
    <xf numFmtId="0" fontId="48" fillId="0" borderId="1" xfId="1" applyFont="1" applyBorder="1" applyAlignment="1">
      <alignment horizontal="center" vertical="top" wrapText="1"/>
    </xf>
    <xf numFmtId="0" fontId="31" fillId="0" borderId="0" xfId="0" applyFont="1" applyBorder="1" applyAlignment="1">
      <alignment horizontal="left" vertical="top" wrapText="1"/>
    </xf>
    <xf numFmtId="0" fontId="31" fillId="0" borderId="2" xfId="1" applyFont="1" applyBorder="1" applyAlignment="1">
      <alignment horizontal="center"/>
    </xf>
    <xf numFmtId="0" fontId="31" fillId="0" borderId="1" xfId="1" applyFont="1" applyBorder="1" applyAlignment="1">
      <alignment horizontal="center" vertical="top"/>
    </xf>
    <xf numFmtId="0" fontId="31" fillId="0" borderId="4" xfId="1" applyFont="1" applyBorder="1" applyAlignment="1" applyProtection="1">
      <alignment horizontal="left" vertical="center"/>
      <protection locked="0"/>
    </xf>
    <xf numFmtId="0" fontId="36" fillId="3" borderId="4" xfId="1" applyFont="1" applyFill="1" applyBorder="1" applyAlignment="1">
      <alignment horizontal="left" vertical="center"/>
    </xf>
    <xf numFmtId="0" fontId="32" fillId="0" borderId="0" xfId="1" applyFont="1" applyFill="1" applyBorder="1" applyAlignment="1">
      <alignment horizontal="left"/>
    </xf>
    <xf numFmtId="0" fontId="32" fillId="0" borderId="0" xfId="0" applyFont="1" applyBorder="1" applyAlignment="1">
      <alignment horizontal="left"/>
    </xf>
    <xf numFmtId="0" fontId="50" fillId="0" borderId="0" xfId="1" applyFont="1" applyFill="1" applyBorder="1" applyAlignment="1">
      <alignment horizontal="left" wrapText="1"/>
    </xf>
    <xf numFmtId="0" fontId="9" fillId="0" borderId="0" xfId="0" applyFont="1" applyBorder="1" applyAlignment="1">
      <alignment horizontal="left" vertical="top" wrapText="1"/>
    </xf>
    <xf numFmtId="0" fontId="7" fillId="0" borderId="0" xfId="1" applyFont="1" applyFill="1" applyBorder="1" applyAlignment="1">
      <alignment horizontal="left"/>
    </xf>
    <xf numFmtId="0" fontId="12" fillId="0" borderId="0" xfId="1" applyFont="1" applyFill="1" applyAlignment="1">
      <alignment horizontal="center" vertical="center" wrapText="1"/>
    </xf>
    <xf numFmtId="0" fontId="7" fillId="0" borderId="0" xfId="0" applyFont="1" applyBorder="1" applyAlignment="1">
      <alignment horizontal="left"/>
    </xf>
    <xf numFmtId="0" fontId="7" fillId="0" borderId="0" xfId="1" applyFont="1" applyBorder="1" applyAlignment="1">
      <alignment horizontal="left"/>
    </xf>
    <xf numFmtId="0" fontId="14" fillId="3" borderId="4" xfId="1" applyFont="1" applyFill="1" applyBorder="1" applyAlignment="1">
      <alignment horizontal="left" vertical="top" wrapText="1"/>
    </xf>
    <xf numFmtId="0" fontId="9" fillId="0" borderId="4" xfId="1" applyFont="1" applyBorder="1" applyAlignment="1" applyProtection="1">
      <alignment horizontal="center" vertical="top"/>
      <protection locked="0"/>
    </xf>
    <xf numFmtId="0" fontId="14" fillId="3" borderId="4" xfId="1" applyFont="1" applyFill="1" applyBorder="1" applyAlignment="1">
      <alignment horizontal="left" vertical="top"/>
    </xf>
    <xf numFmtId="0" fontId="12" fillId="0" borderId="0" xfId="1" applyFont="1" applyFill="1" applyAlignment="1">
      <alignment horizontal="center" wrapText="1"/>
    </xf>
    <xf numFmtId="0" fontId="56" fillId="0" borderId="0" xfId="1" applyFont="1" applyBorder="1" applyAlignment="1">
      <alignment horizontal="left"/>
    </xf>
    <xf numFmtId="0" fontId="66" fillId="3" borderId="4" xfId="1" applyFont="1" applyFill="1" applyBorder="1" applyAlignment="1">
      <alignment horizontal="left" vertical="top" wrapText="1"/>
    </xf>
    <xf numFmtId="0" fontId="66" fillId="3" borderId="4" xfId="1" applyFont="1" applyFill="1" applyBorder="1" applyAlignment="1">
      <alignment horizontal="left" vertical="top"/>
    </xf>
    <xf numFmtId="0" fontId="53" fillId="0" borderId="4" xfId="1" applyFont="1" applyBorder="1" applyAlignment="1" applyProtection="1">
      <alignment horizontal="center" vertical="top"/>
      <protection locked="0"/>
    </xf>
    <xf numFmtId="0" fontId="56" fillId="0" borderId="0" xfId="1" applyFont="1" applyFill="1" applyBorder="1" applyAlignment="1">
      <alignment horizontal="left"/>
    </xf>
    <xf numFmtId="0" fontId="56" fillId="0" borderId="0" xfId="0" applyFont="1" applyBorder="1" applyAlignment="1">
      <alignment horizontal="left"/>
    </xf>
    <xf numFmtId="0" fontId="62" fillId="0" borderId="0" xfId="1" applyFont="1" applyFill="1" applyBorder="1" applyAlignment="1" applyProtection="1">
      <alignment horizontal="center"/>
      <protection locked="0"/>
    </xf>
    <xf numFmtId="0" fontId="56" fillId="2" borderId="4" xfId="1" applyFont="1" applyFill="1" applyBorder="1" applyAlignment="1" applyProtection="1">
      <alignment wrapText="1"/>
      <protection hidden="1"/>
    </xf>
    <xf numFmtId="0" fontId="53" fillId="0" borderId="0" xfId="0" applyFont="1" applyBorder="1" applyAlignment="1">
      <alignment horizontal="left" vertical="top" wrapText="1"/>
    </xf>
    <xf numFmtId="0" fontId="5" fillId="0" borderId="0" xfId="20" applyFont="1" applyAlignment="1" applyProtection="1">
      <alignment horizontal="center"/>
      <protection locked="0"/>
    </xf>
  </cellXfs>
  <cellStyles count="61">
    <cellStyle name="Brand Align Left Text" xfId="2" xr:uid="{00000000-0005-0000-0000-000000000000}"/>
    <cellStyle name="Brand Default" xfId="3" xr:uid="{00000000-0005-0000-0000-000001000000}"/>
    <cellStyle name="Brand Percent" xfId="4" xr:uid="{00000000-0005-0000-0000-000002000000}"/>
    <cellStyle name="Brand Source" xfId="5" xr:uid="{00000000-0005-0000-0000-000003000000}"/>
    <cellStyle name="Brand Subtitle with Underline" xfId="6" xr:uid="{00000000-0005-0000-0000-000004000000}"/>
    <cellStyle name="Brand Subtitle without Underline" xfId="7" xr:uid="{00000000-0005-0000-0000-000005000000}"/>
    <cellStyle name="Brand Title" xfId="8" xr:uid="{00000000-0005-0000-0000-000006000000}"/>
    <cellStyle name="Comma 2" xfId="9" xr:uid="{00000000-0005-0000-0000-000007000000}"/>
    <cellStyle name="Comma 2 2" xfId="10" xr:uid="{00000000-0005-0000-0000-000008000000}"/>
    <cellStyle name="Comma 3" xfId="11" xr:uid="{00000000-0005-0000-0000-000009000000}"/>
    <cellStyle name="Comma 3 2" xfId="12" xr:uid="{00000000-0005-0000-0000-00000A000000}"/>
    <cellStyle name="Comma 4" xfId="13" xr:uid="{00000000-0005-0000-0000-00000B000000}"/>
    <cellStyle name="Comma 4 2" xfId="14" xr:uid="{00000000-0005-0000-0000-00000C000000}"/>
    <cellStyle name="Comma 5" xfId="15" xr:uid="{00000000-0005-0000-0000-00000D000000}"/>
    <cellStyle name="Comma 5 2" xfId="16" xr:uid="{00000000-0005-0000-0000-00000E000000}"/>
    <cellStyle name="Comma 6" xfId="17" xr:uid="{00000000-0005-0000-0000-00000F000000}"/>
    <cellStyle name="Įprastas 2" xfId="18" xr:uid="{00000000-0005-0000-0000-000010000000}"/>
    <cellStyle name="Įprastas 2 2" xfId="19" xr:uid="{00000000-0005-0000-0000-000011000000}"/>
    <cellStyle name="Įprastas 2 3" xfId="20" xr:uid="{00000000-0005-0000-0000-000012000000}"/>
    <cellStyle name="Įprastas 3" xfId="21" xr:uid="{00000000-0005-0000-0000-000013000000}"/>
    <cellStyle name="Įprastas 3 2" xfId="22" xr:uid="{00000000-0005-0000-0000-000014000000}"/>
    <cellStyle name="Įprastas 4" xfId="23" xr:uid="{00000000-0005-0000-0000-000015000000}"/>
    <cellStyle name="Įprastas 5" xfId="1" xr:uid="{00000000-0005-0000-0000-000016000000}"/>
    <cellStyle name="Kablelis 2" xfId="24" xr:uid="{00000000-0005-0000-0000-000017000000}"/>
    <cellStyle name="Normal" xfId="0" builtinId="0"/>
    <cellStyle name="Normal 10" xfId="25" xr:uid="{00000000-0005-0000-0000-000019000000}"/>
    <cellStyle name="Normal 10 2" xfId="26" xr:uid="{00000000-0005-0000-0000-00001A000000}"/>
    <cellStyle name="Normal 11" xfId="27" xr:uid="{00000000-0005-0000-0000-00001B000000}"/>
    <cellStyle name="Normal 11 2" xfId="28" xr:uid="{00000000-0005-0000-0000-00001C000000}"/>
    <cellStyle name="Normal 12" xfId="29" xr:uid="{00000000-0005-0000-0000-00001D000000}"/>
    <cellStyle name="Normal 12 2" xfId="30" xr:uid="{00000000-0005-0000-0000-00001E000000}"/>
    <cellStyle name="Normal 13" xfId="31" xr:uid="{00000000-0005-0000-0000-00001F000000}"/>
    <cellStyle name="Normal 13 2" xfId="32" xr:uid="{00000000-0005-0000-0000-000020000000}"/>
    <cellStyle name="Normal 14" xfId="33" xr:uid="{00000000-0005-0000-0000-000021000000}"/>
    <cellStyle name="Normal 14 2" xfId="34" xr:uid="{00000000-0005-0000-0000-000022000000}"/>
    <cellStyle name="Normal 2" xfId="35" xr:uid="{00000000-0005-0000-0000-000023000000}"/>
    <cellStyle name="Normal 2 2" xfId="36" xr:uid="{00000000-0005-0000-0000-000024000000}"/>
    <cellStyle name="Normal 2 3" xfId="37" xr:uid="{00000000-0005-0000-0000-000025000000}"/>
    <cellStyle name="Normal 3" xfId="38" xr:uid="{00000000-0005-0000-0000-000026000000}"/>
    <cellStyle name="Normal 3 2" xfId="39" xr:uid="{00000000-0005-0000-0000-000027000000}"/>
    <cellStyle name="Normal 3 3" xfId="40" xr:uid="{00000000-0005-0000-0000-000028000000}"/>
    <cellStyle name="Normal 4" xfId="41" xr:uid="{00000000-0005-0000-0000-000029000000}"/>
    <cellStyle name="Normal 5" xfId="42" xr:uid="{00000000-0005-0000-0000-00002A000000}"/>
    <cellStyle name="Normal 5 2" xfId="43" xr:uid="{00000000-0005-0000-0000-00002B000000}"/>
    <cellStyle name="Normal 6" xfId="44" xr:uid="{00000000-0005-0000-0000-00002C000000}"/>
    <cellStyle name="Normal 6 2" xfId="45" xr:uid="{00000000-0005-0000-0000-00002D000000}"/>
    <cellStyle name="Normal 7" xfId="46" xr:uid="{00000000-0005-0000-0000-00002E000000}"/>
    <cellStyle name="Normal 7 2" xfId="47" xr:uid="{00000000-0005-0000-0000-00002F000000}"/>
    <cellStyle name="Normal 8" xfId="48" xr:uid="{00000000-0005-0000-0000-000030000000}"/>
    <cellStyle name="Normal 8 2" xfId="49" xr:uid="{00000000-0005-0000-0000-000031000000}"/>
    <cellStyle name="Normal 9" xfId="50" xr:uid="{00000000-0005-0000-0000-000032000000}"/>
    <cellStyle name="Normal 9 2" xfId="51" xr:uid="{00000000-0005-0000-0000-000033000000}"/>
    <cellStyle name="Paprastas 2" xfId="52" xr:uid="{00000000-0005-0000-0000-000034000000}"/>
    <cellStyle name="Paprastas 2 2" xfId="53" xr:uid="{00000000-0005-0000-0000-000035000000}"/>
    <cellStyle name="Paprastas_Lapas1" xfId="54" xr:uid="{00000000-0005-0000-0000-000036000000}"/>
    <cellStyle name="Percent 10" xfId="55" xr:uid="{00000000-0005-0000-0000-000037000000}"/>
    <cellStyle name="Percent 10 2" xfId="56" xr:uid="{00000000-0005-0000-0000-000038000000}"/>
    <cellStyle name="Percent 3" xfId="57" xr:uid="{00000000-0005-0000-0000-000039000000}"/>
    <cellStyle name="Percent 3 2" xfId="58" xr:uid="{00000000-0005-0000-0000-00003A000000}"/>
    <cellStyle name="Percent 4" xfId="59" xr:uid="{00000000-0005-0000-0000-00003B000000}"/>
    <cellStyle name="Percent 4 2" xfId="60" xr:uid="{00000000-0005-0000-0000-00003C000000}"/>
  </cellStyles>
  <dxfs count="21">
    <dxf>
      <font>
        <color rgb="FFFF0000"/>
      </font>
      <fill>
        <patternFill>
          <bgColor theme="5" tint="0.59996337778862885"/>
        </patternFill>
      </fill>
    </dxf>
    <dxf>
      <font>
        <color rgb="FFFF0000"/>
      </font>
      <fill>
        <patternFill>
          <bgColor theme="5" tint="0.39994506668294322"/>
        </patternFill>
      </fill>
    </dxf>
    <dxf>
      <font>
        <color rgb="FFFF0000"/>
      </font>
      <fill>
        <patternFill>
          <bgColor theme="5" tint="0.59996337778862885"/>
        </patternFill>
      </fill>
    </dxf>
    <dxf>
      <font>
        <color rgb="FFFF0000"/>
      </font>
      <fill>
        <patternFill>
          <bgColor theme="5" tint="0.59996337778862885"/>
        </patternFill>
      </fill>
    </dxf>
    <dxf>
      <font>
        <color rgb="FFFF0000"/>
      </font>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39994506668294322"/>
        </patternFill>
      </fill>
    </dxf>
    <dxf>
      <font>
        <color rgb="FFFF0000"/>
      </font>
      <fill>
        <patternFill>
          <bgColor theme="5" tint="0.59996337778862885"/>
        </patternFill>
      </fill>
    </dxf>
    <dxf>
      <font>
        <color rgb="FFFF0000"/>
      </font>
      <fill>
        <patternFill>
          <bgColor theme="5" tint="0.59996337778862885"/>
        </patternFill>
      </fill>
    </dxf>
    <dxf>
      <font>
        <color rgb="FFFF0000"/>
      </font>
    </dxf>
    <dxf>
      <font>
        <color rgb="FFFF0000"/>
      </font>
      <fill>
        <patternFill>
          <bgColor theme="5" tint="0.59996337778862885"/>
        </patternFill>
      </fill>
    </dxf>
    <dxf>
      <font>
        <color rgb="FFFF0000"/>
      </font>
      <fill>
        <patternFill>
          <bgColor theme="5" tint="0.39994506668294322"/>
        </patternFill>
      </fill>
    </dxf>
    <dxf>
      <font>
        <color rgb="FFFF0000"/>
      </font>
      <fill>
        <patternFill>
          <bgColor theme="5" tint="0.59996337778862885"/>
        </patternFill>
      </fill>
    </dxf>
    <dxf>
      <font>
        <color rgb="FFFF0000"/>
      </font>
      <fill>
        <patternFill>
          <bgColor theme="5" tint="0.59996337778862885"/>
        </patternFill>
      </fill>
    </dxf>
    <dxf>
      <font>
        <color rgb="FFFF0000"/>
      </font>
    </dxf>
    <dxf>
      <font>
        <color rgb="FFFF0000"/>
      </font>
      <fill>
        <patternFill>
          <bgColor theme="5" tint="0.59996337778862885"/>
        </patternFill>
      </fill>
    </dxf>
    <dxf>
      <font>
        <color rgb="FFFF0000"/>
      </font>
      <fill>
        <patternFill>
          <bgColor theme="5" tint="0.39994506668294322"/>
        </patternFill>
      </fill>
    </dxf>
    <dxf>
      <font>
        <color rgb="FFFF0000"/>
      </font>
      <fill>
        <patternFill>
          <bgColor theme="5" tint="0.59996337778862885"/>
        </patternFill>
      </fill>
    </dxf>
    <dxf>
      <font>
        <color rgb="FFFF0000"/>
      </font>
      <fill>
        <patternFill>
          <bgColor theme="5" tint="0.59996337778862885"/>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674453</xdr:colOff>
      <xdr:row>0</xdr:row>
      <xdr:rowOff>31750</xdr:rowOff>
    </xdr:from>
    <xdr:to>
      <xdr:col>7</xdr:col>
      <xdr:colOff>349072</xdr:colOff>
      <xdr:row>6</xdr:row>
      <xdr:rowOff>143014</xdr:rowOff>
    </xdr:to>
    <xdr:pic>
      <xdr:nvPicPr>
        <xdr:cNvPr id="2" name="Picture 2">
          <a:extLst>
            <a:ext uri="{FF2B5EF4-FFF2-40B4-BE49-F238E27FC236}">
              <a16:creationId xmlns:a16="http://schemas.microsoft.com/office/drawing/2014/main" id="{0231E0FE-9E8D-4B3C-BB5A-FB76D0E23A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7036" y="31750"/>
          <a:ext cx="2627369" cy="1169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550334</xdr:colOff>
      <xdr:row>0</xdr:row>
      <xdr:rowOff>20310</xdr:rowOff>
    </xdr:from>
    <xdr:to>
      <xdr:col>7</xdr:col>
      <xdr:colOff>219199</xdr:colOff>
      <xdr:row>6</xdr:row>
      <xdr:rowOff>122464</xdr:rowOff>
    </xdr:to>
    <xdr:pic>
      <xdr:nvPicPr>
        <xdr:cNvPr id="2" name="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3655" y="20310"/>
          <a:ext cx="2621615" cy="11499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793516</xdr:colOff>
      <xdr:row>0</xdr:row>
      <xdr:rowOff>40821</xdr:rowOff>
    </xdr:from>
    <xdr:to>
      <xdr:col>7</xdr:col>
      <xdr:colOff>571500</xdr:colOff>
      <xdr:row>6</xdr:row>
      <xdr:rowOff>114742</xdr:rowOff>
    </xdr:to>
    <xdr:pic>
      <xdr:nvPicPr>
        <xdr:cNvPr id="2" name="Picture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96837" y="40821"/>
          <a:ext cx="2553842" cy="11216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674453</xdr:colOff>
      <xdr:row>0</xdr:row>
      <xdr:rowOff>20310</xdr:rowOff>
    </xdr:from>
    <xdr:to>
      <xdr:col>7</xdr:col>
      <xdr:colOff>445073</xdr:colOff>
      <xdr:row>6</xdr:row>
      <xdr:rowOff>166687</xdr:rowOff>
    </xdr:to>
    <xdr:pic>
      <xdr:nvPicPr>
        <xdr:cNvPr id="2" name="Picture 2">
          <a:extLst>
            <a:ext uri="{FF2B5EF4-FFF2-40B4-BE49-F238E27FC236}">
              <a16:creationId xmlns:a16="http://schemas.microsoft.com/office/drawing/2014/main" id="{5219401C-3C69-4F1E-9BC1-914DE8974C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5547" y="20310"/>
          <a:ext cx="2723370" cy="1206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08"/>
  <sheetViews>
    <sheetView showGridLines="0" view="pageBreakPreview" topLeftCell="A2" zoomScale="80" zoomScaleNormal="80" zoomScaleSheetLayoutView="80" workbookViewId="0">
      <selection activeCell="F21" sqref="F21"/>
    </sheetView>
  </sheetViews>
  <sheetFormatPr defaultRowHeight="13.2" x14ac:dyDescent="0.25"/>
  <cols>
    <col min="1" max="1" width="16.7109375" style="63" customWidth="1"/>
    <col min="2" max="2" width="23.7109375" style="63" customWidth="1"/>
    <col min="3" max="3" width="16.85546875" style="63" customWidth="1"/>
    <col min="4" max="4" width="26.7109375" style="63" customWidth="1"/>
    <col min="5" max="5" width="20.7109375" style="63" customWidth="1"/>
    <col min="6" max="6" width="16" style="63" customWidth="1"/>
    <col min="7" max="7" width="15" style="63" customWidth="1"/>
    <col min="8" max="8" width="15.140625" style="63" customWidth="1"/>
    <col min="9" max="9" width="15" style="63" customWidth="1"/>
    <col min="10" max="10" width="14.42578125" style="63" customWidth="1"/>
    <col min="11" max="11" width="16.7109375" style="63" customWidth="1"/>
    <col min="12" max="12" width="16.140625" style="63" customWidth="1"/>
    <col min="13" max="13" width="19.42578125" style="63" customWidth="1"/>
    <col min="14" max="14" width="16.85546875" style="63" customWidth="1"/>
    <col min="15" max="15" width="14.7109375" style="63" customWidth="1"/>
    <col min="16" max="226" width="9.28515625" style="63"/>
    <col min="227" max="227" width="8.140625" style="63" customWidth="1"/>
    <col min="228" max="228" width="22.85546875" style="63" customWidth="1"/>
    <col min="229" max="229" width="19" style="63" customWidth="1"/>
    <col min="230" max="230" width="15" style="63" customWidth="1"/>
    <col min="231" max="231" width="19" style="63" customWidth="1"/>
    <col min="232" max="232" width="15.42578125" style="63" customWidth="1"/>
    <col min="233" max="233" width="17" style="63" customWidth="1"/>
    <col min="234" max="234" width="16" style="63" customWidth="1"/>
    <col min="235" max="235" width="12.140625" style="63" customWidth="1"/>
    <col min="236" max="236" width="10.28515625" style="63" customWidth="1"/>
    <col min="237" max="237" width="12.140625" style="63" customWidth="1"/>
    <col min="238" max="238" width="12.42578125" style="63" customWidth="1"/>
    <col min="239" max="240" width="14" style="63" customWidth="1"/>
    <col min="241" max="241" width="25.28515625" style="63" customWidth="1"/>
    <col min="242" max="482" width="9.28515625" style="63"/>
    <col min="483" max="483" width="8.140625" style="63" customWidth="1"/>
    <col min="484" max="484" width="22.85546875" style="63" customWidth="1"/>
    <col min="485" max="485" width="19" style="63" customWidth="1"/>
    <col min="486" max="486" width="15" style="63" customWidth="1"/>
    <col min="487" max="487" width="19" style="63" customWidth="1"/>
    <col min="488" max="488" width="15.42578125" style="63" customWidth="1"/>
    <col min="489" max="489" width="17" style="63" customWidth="1"/>
    <col min="490" max="490" width="16" style="63" customWidth="1"/>
    <col min="491" max="491" width="12.140625" style="63" customWidth="1"/>
    <col min="492" max="492" width="10.28515625" style="63" customWidth="1"/>
    <col min="493" max="493" width="12.140625" style="63" customWidth="1"/>
    <col min="494" max="494" width="12.42578125" style="63" customWidth="1"/>
    <col min="495" max="496" width="14" style="63" customWidth="1"/>
    <col min="497" max="497" width="25.28515625" style="63" customWidth="1"/>
    <col min="498" max="738" width="9.28515625" style="63"/>
    <col min="739" max="739" width="8.140625" style="63" customWidth="1"/>
    <col min="740" max="740" width="22.85546875" style="63" customWidth="1"/>
    <col min="741" max="741" width="19" style="63" customWidth="1"/>
    <col min="742" max="742" width="15" style="63" customWidth="1"/>
    <col min="743" max="743" width="19" style="63" customWidth="1"/>
    <col min="744" max="744" width="15.42578125" style="63" customWidth="1"/>
    <col min="745" max="745" width="17" style="63" customWidth="1"/>
    <col min="746" max="746" width="16" style="63" customWidth="1"/>
    <col min="747" max="747" width="12.140625" style="63" customWidth="1"/>
    <col min="748" max="748" width="10.28515625" style="63" customWidth="1"/>
    <col min="749" max="749" width="12.140625" style="63" customWidth="1"/>
    <col min="750" max="750" width="12.42578125" style="63" customWidth="1"/>
    <col min="751" max="752" width="14" style="63" customWidth="1"/>
    <col min="753" max="753" width="25.28515625" style="63" customWidth="1"/>
    <col min="754" max="994" width="9.28515625" style="63"/>
    <col min="995" max="995" width="8.140625" style="63" customWidth="1"/>
    <col min="996" max="996" width="22.85546875" style="63" customWidth="1"/>
    <col min="997" max="997" width="19" style="63" customWidth="1"/>
    <col min="998" max="998" width="15" style="63" customWidth="1"/>
    <col min="999" max="999" width="19" style="63" customWidth="1"/>
    <col min="1000" max="1000" width="15.42578125" style="63" customWidth="1"/>
    <col min="1001" max="1001" width="17" style="63" customWidth="1"/>
    <col min="1002" max="1002" width="16" style="63" customWidth="1"/>
    <col min="1003" max="1003" width="12.140625" style="63" customWidth="1"/>
    <col min="1004" max="1004" width="10.28515625" style="63" customWidth="1"/>
    <col min="1005" max="1005" width="12.140625" style="63" customWidth="1"/>
    <col min="1006" max="1006" width="12.42578125" style="63" customWidth="1"/>
    <col min="1007" max="1008" width="14" style="63" customWidth="1"/>
    <col min="1009" max="1009" width="25.28515625" style="63" customWidth="1"/>
    <col min="1010" max="1250" width="9.28515625" style="63"/>
    <col min="1251" max="1251" width="8.140625" style="63" customWidth="1"/>
    <col min="1252" max="1252" width="22.85546875" style="63" customWidth="1"/>
    <col min="1253" max="1253" width="19" style="63" customWidth="1"/>
    <col min="1254" max="1254" width="15" style="63" customWidth="1"/>
    <col min="1255" max="1255" width="19" style="63" customWidth="1"/>
    <col min="1256" max="1256" width="15.42578125" style="63" customWidth="1"/>
    <col min="1257" max="1257" width="17" style="63" customWidth="1"/>
    <col min="1258" max="1258" width="16" style="63" customWidth="1"/>
    <col min="1259" max="1259" width="12.140625" style="63" customWidth="1"/>
    <col min="1260" max="1260" width="10.28515625" style="63" customWidth="1"/>
    <col min="1261" max="1261" width="12.140625" style="63" customWidth="1"/>
    <col min="1262" max="1262" width="12.42578125" style="63" customWidth="1"/>
    <col min="1263" max="1264" width="14" style="63" customWidth="1"/>
    <col min="1265" max="1265" width="25.28515625" style="63" customWidth="1"/>
    <col min="1266" max="1506" width="9.28515625" style="63"/>
    <col min="1507" max="1507" width="8.140625" style="63" customWidth="1"/>
    <col min="1508" max="1508" width="22.85546875" style="63" customWidth="1"/>
    <col min="1509" max="1509" width="19" style="63" customWidth="1"/>
    <col min="1510" max="1510" width="15" style="63" customWidth="1"/>
    <col min="1511" max="1511" width="19" style="63" customWidth="1"/>
    <col min="1512" max="1512" width="15.42578125" style="63" customWidth="1"/>
    <col min="1513" max="1513" width="17" style="63" customWidth="1"/>
    <col min="1514" max="1514" width="16" style="63" customWidth="1"/>
    <col min="1515" max="1515" width="12.140625" style="63" customWidth="1"/>
    <col min="1516" max="1516" width="10.28515625" style="63" customWidth="1"/>
    <col min="1517" max="1517" width="12.140625" style="63" customWidth="1"/>
    <col min="1518" max="1518" width="12.42578125" style="63" customWidth="1"/>
    <col min="1519" max="1520" width="14" style="63" customWidth="1"/>
    <col min="1521" max="1521" width="25.28515625" style="63" customWidth="1"/>
    <col min="1522" max="1762" width="9.28515625" style="63"/>
    <col min="1763" max="1763" width="8.140625" style="63" customWidth="1"/>
    <col min="1764" max="1764" width="22.85546875" style="63" customWidth="1"/>
    <col min="1765" max="1765" width="19" style="63" customWidth="1"/>
    <col min="1766" max="1766" width="15" style="63" customWidth="1"/>
    <col min="1767" max="1767" width="19" style="63" customWidth="1"/>
    <col min="1768" max="1768" width="15.42578125" style="63" customWidth="1"/>
    <col min="1769" max="1769" width="17" style="63" customWidth="1"/>
    <col min="1770" max="1770" width="16" style="63" customWidth="1"/>
    <col min="1771" max="1771" width="12.140625" style="63" customWidth="1"/>
    <col min="1772" max="1772" width="10.28515625" style="63" customWidth="1"/>
    <col min="1773" max="1773" width="12.140625" style="63" customWidth="1"/>
    <col min="1774" max="1774" width="12.42578125" style="63" customWidth="1"/>
    <col min="1775" max="1776" width="14" style="63" customWidth="1"/>
    <col min="1777" max="1777" width="25.28515625" style="63" customWidth="1"/>
    <col min="1778" max="2018" width="9.28515625" style="63"/>
    <col min="2019" max="2019" width="8.140625" style="63" customWidth="1"/>
    <col min="2020" max="2020" width="22.85546875" style="63" customWidth="1"/>
    <col min="2021" max="2021" width="19" style="63" customWidth="1"/>
    <col min="2022" max="2022" width="15" style="63" customWidth="1"/>
    <col min="2023" max="2023" width="19" style="63" customWidth="1"/>
    <col min="2024" max="2024" width="15.42578125" style="63" customWidth="1"/>
    <col min="2025" max="2025" width="17" style="63" customWidth="1"/>
    <col min="2026" max="2026" width="16" style="63" customWidth="1"/>
    <col min="2027" max="2027" width="12.140625" style="63" customWidth="1"/>
    <col min="2028" max="2028" width="10.28515625" style="63" customWidth="1"/>
    <col min="2029" max="2029" width="12.140625" style="63" customWidth="1"/>
    <col min="2030" max="2030" width="12.42578125" style="63" customWidth="1"/>
    <col min="2031" max="2032" width="14" style="63" customWidth="1"/>
    <col min="2033" max="2033" width="25.28515625" style="63" customWidth="1"/>
    <col min="2034" max="2274" width="9.28515625" style="63"/>
    <col min="2275" max="2275" width="8.140625" style="63" customWidth="1"/>
    <col min="2276" max="2276" width="22.85546875" style="63" customWidth="1"/>
    <col min="2277" max="2277" width="19" style="63" customWidth="1"/>
    <col min="2278" max="2278" width="15" style="63" customWidth="1"/>
    <col min="2279" max="2279" width="19" style="63" customWidth="1"/>
    <col min="2280" max="2280" width="15.42578125" style="63" customWidth="1"/>
    <col min="2281" max="2281" width="17" style="63" customWidth="1"/>
    <col min="2282" max="2282" width="16" style="63" customWidth="1"/>
    <col min="2283" max="2283" width="12.140625" style="63" customWidth="1"/>
    <col min="2284" max="2284" width="10.28515625" style="63" customWidth="1"/>
    <col min="2285" max="2285" width="12.140625" style="63" customWidth="1"/>
    <col min="2286" max="2286" width="12.42578125" style="63" customWidth="1"/>
    <col min="2287" max="2288" width="14" style="63" customWidth="1"/>
    <col min="2289" max="2289" width="25.28515625" style="63" customWidth="1"/>
    <col min="2290" max="2530" width="9.28515625" style="63"/>
    <col min="2531" max="2531" width="8.140625" style="63" customWidth="1"/>
    <col min="2532" max="2532" width="22.85546875" style="63" customWidth="1"/>
    <col min="2533" max="2533" width="19" style="63" customWidth="1"/>
    <col min="2534" max="2534" width="15" style="63" customWidth="1"/>
    <col min="2535" max="2535" width="19" style="63" customWidth="1"/>
    <col min="2536" max="2536" width="15.42578125" style="63" customWidth="1"/>
    <col min="2537" max="2537" width="17" style="63" customWidth="1"/>
    <col min="2538" max="2538" width="16" style="63" customWidth="1"/>
    <col min="2539" max="2539" width="12.140625" style="63" customWidth="1"/>
    <col min="2540" max="2540" width="10.28515625" style="63" customWidth="1"/>
    <col min="2541" max="2541" width="12.140625" style="63" customWidth="1"/>
    <col min="2542" max="2542" width="12.42578125" style="63" customWidth="1"/>
    <col min="2543" max="2544" width="14" style="63" customWidth="1"/>
    <col min="2545" max="2545" width="25.28515625" style="63" customWidth="1"/>
    <col min="2546" max="2786" width="9.28515625" style="63"/>
    <col min="2787" max="2787" width="8.140625" style="63" customWidth="1"/>
    <col min="2788" max="2788" width="22.85546875" style="63" customWidth="1"/>
    <col min="2789" max="2789" width="19" style="63" customWidth="1"/>
    <col min="2790" max="2790" width="15" style="63" customWidth="1"/>
    <col min="2791" max="2791" width="19" style="63" customWidth="1"/>
    <col min="2792" max="2792" width="15.42578125" style="63" customWidth="1"/>
    <col min="2793" max="2793" width="17" style="63" customWidth="1"/>
    <col min="2794" max="2794" width="16" style="63" customWidth="1"/>
    <col min="2795" max="2795" width="12.140625" style="63" customWidth="1"/>
    <col min="2796" max="2796" width="10.28515625" style="63" customWidth="1"/>
    <col min="2797" max="2797" width="12.140625" style="63" customWidth="1"/>
    <col min="2798" max="2798" width="12.42578125" style="63" customWidth="1"/>
    <col min="2799" max="2800" width="14" style="63" customWidth="1"/>
    <col min="2801" max="2801" width="25.28515625" style="63" customWidth="1"/>
    <col min="2802" max="3042" width="9.28515625" style="63"/>
    <col min="3043" max="3043" width="8.140625" style="63" customWidth="1"/>
    <col min="3044" max="3044" width="22.85546875" style="63" customWidth="1"/>
    <col min="3045" max="3045" width="19" style="63" customWidth="1"/>
    <col min="3046" max="3046" width="15" style="63" customWidth="1"/>
    <col min="3047" max="3047" width="19" style="63" customWidth="1"/>
    <col min="3048" max="3048" width="15.42578125" style="63" customWidth="1"/>
    <col min="3049" max="3049" width="17" style="63" customWidth="1"/>
    <col min="3050" max="3050" width="16" style="63" customWidth="1"/>
    <col min="3051" max="3051" width="12.140625" style="63" customWidth="1"/>
    <col min="3052" max="3052" width="10.28515625" style="63" customWidth="1"/>
    <col min="3053" max="3053" width="12.140625" style="63" customWidth="1"/>
    <col min="3054" max="3054" width="12.42578125" style="63" customWidth="1"/>
    <col min="3055" max="3056" width="14" style="63" customWidth="1"/>
    <col min="3057" max="3057" width="25.28515625" style="63" customWidth="1"/>
    <col min="3058" max="3298" width="9.28515625" style="63"/>
    <col min="3299" max="3299" width="8.140625" style="63" customWidth="1"/>
    <col min="3300" max="3300" width="22.85546875" style="63" customWidth="1"/>
    <col min="3301" max="3301" width="19" style="63" customWidth="1"/>
    <col min="3302" max="3302" width="15" style="63" customWidth="1"/>
    <col min="3303" max="3303" width="19" style="63" customWidth="1"/>
    <col min="3304" max="3304" width="15.42578125" style="63" customWidth="1"/>
    <col min="3305" max="3305" width="17" style="63" customWidth="1"/>
    <col min="3306" max="3306" width="16" style="63" customWidth="1"/>
    <col min="3307" max="3307" width="12.140625" style="63" customWidth="1"/>
    <col min="3308" max="3308" width="10.28515625" style="63" customWidth="1"/>
    <col min="3309" max="3309" width="12.140625" style="63" customWidth="1"/>
    <col min="3310" max="3310" width="12.42578125" style="63" customWidth="1"/>
    <col min="3311" max="3312" width="14" style="63" customWidth="1"/>
    <col min="3313" max="3313" width="25.28515625" style="63" customWidth="1"/>
    <col min="3314" max="3554" width="9.28515625" style="63"/>
    <col min="3555" max="3555" width="8.140625" style="63" customWidth="1"/>
    <col min="3556" max="3556" width="22.85546875" style="63" customWidth="1"/>
    <col min="3557" max="3557" width="19" style="63" customWidth="1"/>
    <col min="3558" max="3558" width="15" style="63" customWidth="1"/>
    <col min="3559" max="3559" width="19" style="63" customWidth="1"/>
    <col min="3560" max="3560" width="15.42578125" style="63" customWidth="1"/>
    <col min="3561" max="3561" width="17" style="63" customWidth="1"/>
    <col min="3562" max="3562" width="16" style="63" customWidth="1"/>
    <col min="3563" max="3563" width="12.140625" style="63" customWidth="1"/>
    <col min="3564" max="3564" width="10.28515625" style="63" customWidth="1"/>
    <col min="3565" max="3565" width="12.140625" style="63" customWidth="1"/>
    <col min="3566" max="3566" width="12.42578125" style="63" customWidth="1"/>
    <col min="3567" max="3568" width="14" style="63" customWidth="1"/>
    <col min="3569" max="3569" width="25.28515625" style="63" customWidth="1"/>
    <col min="3570" max="3810" width="9.28515625" style="63"/>
    <col min="3811" max="3811" width="8.140625" style="63" customWidth="1"/>
    <col min="3812" max="3812" width="22.85546875" style="63" customWidth="1"/>
    <col min="3813" max="3813" width="19" style="63" customWidth="1"/>
    <col min="3814" max="3814" width="15" style="63" customWidth="1"/>
    <col min="3815" max="3815" width="19" style="63" customWidth="1"/>
    <col min="3816" max="3816" width="15.42578125" style="63" customWidth="1"/>
    <col min="3817" max="3817" width="17" style="63" customWidth="1"/>
    <col min="3818" max="3818" width="16" style="63" customWidth="1"/>
    <col min="3819" max="3819" width="12.140625" style="63" customWidth="1"/>
    <col min="3820" max="3820" width="10.28515625" style="63" customWidth="1"/>
    <col min="3821" max="3821" width="12.140625" style="63" customWidth="1"/>
    <col min="3822" max="3822" width="12.42578125" style="63" customWidth="1"/>
    <col min="3823" max="3824" width="14" style="63" customWidth="1"/>
    <col min="3825" max="3825" width="25.28515625" style="63" customWidth="1"/>
    <col min="3826" max="4066" width="9.28515625" style="63"/>
    <col min="4067" max="4067" width="8.140625" style="63" customWidth="1"/>
    <col min="4068" max="4068" width="22.85546875" style="63" customWidth="1"/>
    <col min="4069" max="4069" width="19" style="63" customWidth="1"/>
    <col min="4070" max="4070" width="15" style="63" customWidth="1"/>
    <col min="4071" max="4071" width="19" style="63" customWidth="1"/>
    <col min="4072" max="4072" width="15.42578125" style="63" customWidth="1"/>
    <col min="4073" max="4073" width="17" style="63" customWidth="1"/>
    <col min="4074" max="4074" width="16" style="63" customWidth="1"/>
    <col min="4075" max="4075" width="12.140625" style="63" customWidth="1"/>
    <col min="4076" max="4076" width="10.28515625" style="63" customWidth="1"/>
    <col min="4077" max="4077" width="12.140625" style="63" customWidth="1"/>
    <col min="4078" max="4078" width="12.42578125" style="63" customWidth="1"/>
    <col min="4079" max="4080" width="14" style="63" customWidth="1"/>
    <col min="4081" max="4081" width="25.28515625" style="63" customWidth="1"/>
    <col min="4082" max="4322" width="9.28515625" style="63"/>
    <col min="4323" max="4323" width="8.140625" style="63" customWidth="1"/>
    <col min="4324" max="4324" width="22.85546875" style="63" customWidth="1"/>
    <col min="4325" max="4325" width="19" style="63" customWidth="1"/>
    <col min="4326" max="4326" width="15" style="63" customWidth="1"/>
    <col min="4327" max="4327" width="19" style="63" customWidth="1"/>
    <col min="4328" max="4328" width="15.42578125" style="63" customWidth="1"/>
    <col min="4329" max="4329" width="17" style="63" customWidth="1"/>
    <col min="4330" max="4330" width="16" style="63" customWidth="1"/>
    <col min="4331" max="4331" width="12.140625" style="63" customWidth="1"/>
    <col min="4332" max="4332" width="10.28515625" style="63" customWidth="1"/>
    <col min="4333" max="4333" width="12.140625" style="63" customWidth="1"/>
    <col min="4334" max="4334" width="12.42578125" style="63" customWidth="1"/>
    <col min="4335" max="4336" width="14" style="63" customWidth="1"/>
    <col min="4337" max="4337" width="25.28515625" style="63" customWidth="1"/>
    <col min="4338" max="4578" width="9.28515625" style="63"/>
    <col min="4579" max="4579" width="8.140625" style="63" customWidth="1"/>
    <col min="4580" max="4580" width="22.85546875" style="63" customWidth="1"/>
    <col min="4581" max="4581" width="19" style="63" customWidth="1"/>
    <col min="4582" max="4582" width="15" style="63" customWidth="1"/>
    <col min="4583" max="4583" width="19" style="63" customWidth="1"/>
    <col min="4584" max="4584" width="15.42578125" style="63" customWidth="1"/>
    <col min="4585" max="4585" width="17" style="63" customWidth="1"/>
    <col min="4586" max="4586" width="16" style="63" customWidth="1"/>
    <col min="4587" max="4587" width="12.140625" style="63" customWidth="1"/>
    <col min="4588" max="4588" width="10.28515625" style="63" customWidth="1"/>
    <col min="4589" max="4589" width="12.140625" style="63" customWidth="1"/>
    <col min="4590" max="4590" width="12.42578125" style="63" customWidth="1"/>
    <col min="4591" max="4592" width="14" style="63" customWidth="1"/>
    <col min="4593" max="4593" width="25.28515625" style="63" customWidth="1"/>
    <col min="4594" max="4834" width="9.28515625" style="63"/>
    <col min="4835" max="4835" width="8.140625" style="63" customWidth="1"/>
    <col min="4836" max="4836" width="22.85546875" style="63" customWidth="1"/>
    <col min="4837" max="4837" width="19" style="63" customWidth="1"/>
    <col min="4838" max="4838" width="15" style="63" customWidth="1"/>
    <col min="4839" max="4839" width="19" style="63" customWidth="1"/>
    <col min="4840" max="4840" width="15.42578125" style="63" customWidth="1"/>
    <col min="4841" max="4841" width="17" style="63" customWidth="1"/>
    <col min="4842" max="4842" width="16" style="63" customWidth="1"/>
    <col min="4843" max="4843" width="12.140625" style="63" customWidth="1"/>
    <col min="4844" max="4844" width="10.28515625" style="63" customWidth="1"/>
    <col min="4845" max="4845" width="12.140625" style="63" customWidth="1"/>
    <col min="4846" max="4846" width="12.42578125" style="63" customWidth="1"/>
    <col min="4847" max="4848" width="14" style="63" customWidth="1"/>
    <col min="4849" max="4849" width="25.28515625" style="63" customWidth="1"/>
    <col min="4850" max="5090" width="9.28515625" style="63"/>
    <col min="5091" max="5091" width="8.140625" style="63" customWidth="1"/>
    <col min="5092" max="5092" width="22.85546875" style="63" customWidth="1"/>
    <col min="5093" max="5093" width="19" style="63" customWidth="1"/>
    <col min="5094" max="5094" width="15" style="63" customWidth="1"/>
    <col min="5095" max="5095" width="19" style="63" customWidth="1"/>
    <col min="5096" max="5096" width="15.42578125" style="63" customWidth="1"/>
    <col min="5097" max="5097" width="17" style="63" customWidth="1"/>
    <col min="5098" max="5098" width="16" style="63" customWidth="1"/>
    <col min="5099" max="5099" width="12.140625" style="63" customWidth="1"/>
    <col min="5100" max="5100" width="10.28515625" style="63" customWidth="1"/>
    <col min="5101" max="5101" width="12.140625" style="63" customWidth="1"/>
    <col min="5102" max="5102" width="12.42578125" style="63" customWidth="1"/>
    <col min="5103" max="5104" width="14" style="63" customWidth="1"/>
    <col min="5105" max="5105" width="25.28515625" style="63" customWidth="1"/>
    <col min="5106" max="5346" width="9.28515625" style="63"/>
    <col min="5347" max="5347" width="8.140625" style="63" customWidth="1"/>
    <col min="5348" max="5348" width="22.85546875" style="63" customWidth="1"/>
    <col min="5349" max="5349" width="19" style="63" customWidth="1"/>
    <col min="5350" max="5350" width="15" style="63" customWidth="1"/>
    <col min="5351" max="5351" width="19" style="63" customWidth="1"/>
    <col min="5352" max="5352" width="15.42578125" style="63" customWidth="1"/>
    <col min="5353" max="5353" width="17" style="63" customWidth="1"/>
    <col min="5354" max="5354" width="16" style="63" customWidth="1"/>
    <col min="5355" max="5355" width="12.140625" style="63" customWidth="1"/>
    <col min="5356" max="5356" width="10.28515625" style="63" customWidth="1"/>
    <col min="5357" max="5357" width="12.140625" style="63" customWidth="1"/>
    <col min="5358" max="5358" width="12.42578125" style="63" customWidth="1"/>
    <col min="5359" max="5360" width="14" style="63" customWidth="1"/>
    <col min="5361" max="5361" width="25.28515625" style="63" customWidth="1"/>
    <col min="5362" max="5602" width="9.28515625" style="63"/>
    <col min="5603" max="5603" width="8.140625" style="63" customWidth="1"/>
    <col min="5604" max="5604" width="22.85546875" style="63" customWidth="1"/>
    <col min="5605" max="5605" width="19" style="63" customWidth="1"/>
    <col min="5606" max="5606" width="15" style="63" customWidth="1"/>
    <col min="5607" max="5607" width="19" style="63" customWidth="1"/>
    <col min="5608" max="5608" width="15.42578125" style="63" customWidth="1"/>
    <col min="5609" max="5609" width="17" style="63" customWidth="1"/>
    <col min="5610" max="5610" width="16" style="63" customWidth="1"/>
    <col min="5611" max="5611" width="12.140625" style="63" customWidth="1"/>
    <col min="5612" max="5612" width="10.28515625" style="63" customWidth="1"/>
    <col min="5613" max="5613" width="12.140625" style="63" customWidth="1"/>
    <col min="5614" max="5614" width="12.42578125" style="63" customWidth="1"/>
    <col min="5615" max="5616" width="14" style="63" customWidth="1"/>
    <col min="5617" max="5617" width="25.28515625" style="63" customWidth="1"/>
    <col min="5618" max="5858" width="9.28515625" style="63"/>
    <col min="5859" max="5859" width="8.140625" style="63" customWidth="1"/>
    <col min="5860" max="5860" width="22.85546875" style="63" customWidth="1"/>
    <col min="5861" max="5861" width="19" style="63" customWidth="1"/>
    <col min="5862" max="5862" width="15" style="63" customWidth="1"/>
    <col min="5863" max="5863" width="19" style="63" customWidth="1"/>
    <col min="5864" max="5864" width="15.42578125" style="63" customWidth="1"/>
    <col min="5865" max="5865" width="17" style="63" customWidth="1"/>
    <col min="5866" max="5866" width="16" style="63" customWidth="1"/>
    <col min="5867" max="5867" width="12.140625" style="63" customWidth="1"/>
    <col min="5868" max="5868" width="10.28515625" style="63" customWidth="1"/>
    <col min="5869" max="5869" width="12.140625" style="63" customWidth="1"/>
    <col min="5870" max="5870" width="12.42578125" style="63" customWidth="1"/>
    <col min="5871" max="5872" width="14" style="63" customWidth="1"/>
    <col min="5873" max="5873" width="25.28515625" style="63" customWidth="1"/>
    <col min="5874" max="6114" width="9.28515625" style="63"/>
    <col min="6115" max="6115" width="8.140625" style="63" customWidth="1"/>
    <col min="6116" max="6116" width="22.85546875" style="63" customWidth="1"/>
    <col min="6117" max="6117" width="19" style="63" customWidth="1"/>
    <col min="6118" max="6118" width="15" style="63" customWidth="1"/>
    <col min="6119" max="6119" width="19" style="63" customWidth="1"/>
    <col min="6120" max="6120" width="15.42578125" style="63" customWidth="1"/>
    <col min="6121" max="6121" width="17" style="63" customWidth="1"/>
    <col min="6122" max="6122" width="16" style="63" customWidth="1"/>
    <col min="6123" max="6123" width="12.140625" style="63" customWidth="1"/>
    <col min="6124" max="6124" width="10.28515625" style="63" customWidth="1"/>
    <col min="6125" max="6125" width="12.140625" style="63" customWidth="1"/>
    <col min="6126" max="6126" width="12.42578125" style="63" customWidth="1"/>
    <col min="6127" max="6128" width="14" style="63" customWidth="1"/>
    <col min="6129" max="6129" width="25.28515625" style="63" customWidth="1"/>
    <col min="6130" max="6370" width="9.28515625" style="63"/>
    <col min="6371" max="6371" width="8.140625" style="63" customWidth="1"/>
    <col min="6372" max="6372" width="22.85546875" style="63" customWidth="1"/>
    <col min="6373" max="6373" width="19" style="63" customWidth="1"/>
    <col min="6374" max="6374" width="15" style="63" customWidth="1"/>
    <col min="6375" max="6375" width="19" style="63" customWidth="1"/>
    <col min="6376" max="6376" width="15.42578125" style="63" customWidth="1"/>
    <col min="6377" max="6377" width="17" style="63" customWidth="1"/>
    <col min="6378" max="6378" width="16" style="63" customWidth="1"/>
    <col min="6379" max="6379" width="12.140625" style="63" customWidth="1"/>
    <col min="6380" max="6380" width="10.28515625" style="63" customWidth="1"/>
    <col min="6381" max="6381" width="12.140625" style="63" customWidth="1"/>
    <col min="6382" max="6382" width="12.42578125" style="63" customWidth="1"/>
    <col min="6383" max="6384" width="14" style="63" customWidth="1"/>
    <col min="6385" max="6385" width="25.28515625" style="63" customWidth="1"/>
    <col min="6386" max="6626" width="9.28515625" style="63"/>
    <col min="6627" max="6627" width="8.140625" style="63" customWidth="1"/>
    <col min="6628" max="6628" width="22.85546875" style="63" customWidth="1"/>
    <col min="6629" max="6629" width="19" style="63" customWidth="1"/>
    <col min="6630" max="6630" width="15" style="63" customWidth="1"/>
    <col min="6631" max="6631" width="19" style="63" customWidth="1"/>
    <col min="6632" max="6632" width="15.42578125" style="63" customWidth="1"/>
    <col min="6633" max="6633" width="17" style="63" customWidth="1"/>
    <col min="6634" max="6634" width="16" style="63" customWidth="1"/>
    <col min="6635" max="6635" width="12.140625" style="63" customWidth="1"/>
    <col min="6636" max="6636" width="10.28515625" style="63" customWidth="1"/>
    <col min="6637" max="6637" width="12.140625" style="63" customWidth="1"/>
    <col min="6638" max="6638" width="12.42578125" style="63" customWidth="1"/>
    <col min="6639" max="6640" width="14" style="63" customWidth="1"/>
    <col min="6641" max="6641" width="25.28515625" style="63" customWidth="1"/>
    <col min="6642" max="6882" width="9.28515625" style="63"/>
    <col min="6883" max="6883" width="8.140625" style="63" customWidth="1"/>
    <col min="6884" max="6884" width="22.85546875" style="63" customWidth="1"/>
    <col min="6885" max="6885" width="19" style="63" customWidth="1"/>
    <col min="6886" max="6886" width="15" style="63" customWidth="1"/>
    <col min="6887" max="6887" width="19" style="63" customWidth="1"/>
    <col min="6888" max="6888" width="15.42578125" style="63" customWidth="1"/>
    <col min="6889" max="6889" width="17" style="63" customWidth="1"/>
    <col min="6890" max="6890" width="16" style="63" customWidth="1"/>
    <col min="6891" max="6891" width="12.140625" style="63" customWidth="1"/>
    <col min="6892" max="6892" width="10.28515625" style="63" customWidth="1"/>
    <col min="6893" max="6893" width="12.140625" style="63" customWidth="1"/>
    <col min="6894" max="6894" width="12.42578125" style="63" customWidth="1"/>
    <col min="6895" max="6896" width="14" style="63" customWidth="1"/>
    <col min="6897" max="6897" width="25.28515625" style="63" customWidth="1"/>
    <col min="6898" max="7138" width="9.28515625" style="63"/>
    <col min="7139" max="7139" width="8.140625" style="63" customWidth="1"/>
    <col min="7140" max="7140" width="22.85546875" style="63" customWidth="1"/>
    <col min="7141" max="7141" width="19" style="63" customWidth="1"/>
    <col min="7142" max="7142" width="15" style="63" customWidth="1"/>
    <col min="7143" max="7143" width="19" style="63" customWidth="1"/>
    <col min="7144" max="7144" width="15.42578125" style="63" customWidth="1"/>
    <col min="7145" max="7145" width="17" style="63" customWidth="1"/>
    <col min="7146" max="7146" width="16" style="63" customWidth="1"/>
    <col min="7147" max="7147" width="12.140625" style="63" customWidth="1"/>
    <col min="7148" max="7148" width="10.28515625" style="63" customWidth="1"/>
    <col min="7149" max="7149" width="12.140625" style="63" customWidth="1"/>
    <col min="7150" max="7150" width="12.42578125" style="63" customWidth="1"/>
    <col min="7151" max="7152" width="14" style="63" customWidth="1"/>
    <col min="7153" max="7153" width="25.28515625" style="63" customWidth="1"/>
    <col min="7154" max="7394" width="9.28515625" style="63"/>
    <col min="7395" max="7395" width="8.140625" style="63" customWidth="1"/>
    <col min="7396" max="7396" width="22.85546875" style="63" customWidth="1"/>
    <col min="7397" max="7397" width="19" style="63" customWidth="1"/>
    <col min="7398" max="7398" width="15" style="63" customWidth="1"/>
    <col min="7399" max="7399" width="19" style="63" customWidth="1"/>
    <col min="7400" max="7400" width="15.42578125" style="63" customWidth="1"/>
    <col min="7401" max="7401" width="17" style="63" customWidth="1"/>
    <col min="7402" max="7402" width="16" style="63" customWidth="1"/>
    <col min="7403" max="7403" width="12.140625" style="63" customWidth="1"/>
    <col min="7404" max="7404" width="10.28515625" style="63" customWidth="1"/>
    <col min="7405" max="7405" width="12.140625" style="63" customWidth="1"/>
    <col min="7406" max="7406" width="12.42578125" style="63" customWidth="1"/>
    <col min="7407" max="7408" width="14" style="63" customWidth="1"/>
    <col min="7409" max="7409" width="25.28515625" style="63" customWidth="1"/>
    <col min="7410" max="7650" width="9.28515625" style="63"/>
    <col min="7651" max="7651" width="8.140625" style="63" customWidth="1"/>
    <col min="7652" max="7652" width="22.85546875" style="63" customWidth="1"/>
    <col min="7653" max="7653" width="19" style="63" customWidth="1"/>
    <col min="7654" max="7654" width="15" style="63" customWidth="1"/>
    <col min="7655" max="7655" width="19" style="63" customWidth="1"/>
    <col min="7656" max="7656" width="15.42578125" style="63" customWidth="1"/>
    <col min="7657" max="7657" width="17" style="63" customWidth="1"/>
    <col min="7658" max="7658" width="16" style="63" customWidth="1"/>
    <col min="7659" max="7659" width="12.140625" style="63" customWidth="1"/>
    <col min="7660" max="7660" width="10.28515625" style="63" customWidth="1"/>
    <col min="7661" max="7661" width="12.140625" style="63" customWidth="1"/>
    <col min="7662" max="7662" width="12.42578125" style="63" customWidth="1"/>
    <col min="7663" max="7664" width="14" style="63" customWidth="1"/>
    <col min="7665" max="7665" width="25.28515625" style="63" customWidth="1"/>
    <col min="7666" max="7906" width="9.28515625" style="63"/>
    <col min="7907" max="7907" width="8.140625" style="63" customWidth="1"/>
    <col min="7908" max="7908" width="22.85546875" style="63" customWidth="1"/>
    <col min="7909" max="7909" width="19" style="63" customWidth="1"/>
    <col min="7910" max="7910" width="15" style="63" customWidth="1"/>
    <col min="7911" max="7911" width="19" style="63" customWidth="1"/>
    <col min="7912" max="7912" width="15.42578125" style="63" customWidth="1"/>
    <col min="7913" max="7913" width="17" style="63" customWidth="1"/>
    <col min="7914" max="7914" width="16" style="63" customWidth="1"/>
    <col min="7915" max="7915" width="12.140625" style="63" customWidth="1"/>
    <col min="7916" max="7916" width="10.28515625" style="63" customWidth="1"/>
    <col min="7917" max="7917" width="12.140625" style="63" customWidth="1"/>
    <col min="7918" max="7918" width="12.42578125" style="63" customWidth="1"/>
    <col min="7919" max="7920" width="14" style="63" customWidth="1"/>
    <col min="7921" max="7921" width="25.28515625" style="63" customWidth="1"/>
    <col min="7922" max="8162" width="9.28515625" style="63"/>
    <col min="8163" max="8163" width="8.140625" style="63" customWidth="1"/>
    <col min="8164" max="8164" width="22.85546875" style="63" customWidth="1"/>
    <col min="8165" max="8165" width="19" style="63" customWidth="1"/>
    <col min="8166" max="8166" width="15" style="63" customWidth="1"/>
    <col min="8167" max="8167" width="19" style="63" customWidth="1"/>
    <col min="8168" max="8168" width="15.42578125" style="63" customWidth="1"/>
    <col min="8169" max="8169" width="17" style="63" customWidth="1"/>
    <col min="8170" max="8170" width="16" style="63" customWidth="1"/>
    <col min="8171" max="8171" width="12.140625" style="63" customWidth="1"/>
    <col min="8172" max="8172" width="10.28515625" style="63" customWidth="1"/>
    <col min="8173" max="8173" width="12.140625" style="63" customWidth="1"/>
    <col min="8174" max="8174" width="12.42578125" style="63" customWidth="1"/>
    <col min="8175" max="8176" width="14" style="63" customWidth="1"/>
    <col min="8177" max="8177" width="25.28515625" style="63" customWidth="1"/>
    <col min="8178" max="8418" width="9.28515625" style="63"/>
    <col min="8419" max="8419" width="8.140625" style="63" customWidth="1"/>
    <col min="8420" max="8420" width="22.85546875" style="63" customWidth="1"/>
    <col min="8421" max="8421" width="19" style="63" customWidth="1"/>
    <col min="8422" max="8422" width="15" style="63" customWidth="1"/>
    <col min="8423" max="8423" width="19" style="63" customWidth="1"/>
    <col min="8424" max="8424" width="15.42578125" style="63" customWidth="1"/>
    <col min="8425" max="8425" width="17" style="63" customWidth="1"/>
    <col min="8426" max="8426" width="16" style="63" customWidth="1"/>
    <col min="8427" max="8427" width="12.140625" style="63" customWidth="1"/>
    <col min="8428" max="8428" width="10.28515625" style="63" customWidth="1"/>
    <col min="8429" max="8429" width="12.140625" style="63" customWidth="1"/>
    <col min="8430" max="8430" width="12.42578125" style="63" customWidth="1"/>
    <col min="8431" max="8432" width="14" style="63" customWidth="1"/>
    <col min="8433" max="8433" width="25.28515625" style="63" customWidth="1"/>
    <col min="8434" max="8674" width="9.28515625" style="63"/>
    <col min="8675" max="8675" width="8.140625" style="63" customWidth="1"/>
    <col min="8676" max="8676" width="22.85546875" style="63" customWidth="1"/>
    <col min="8677" max="8677" width="19" style="63" customWidth="1"/>
    <col min="8678" max="8678" width="15" style="63" customWidth="1"/>
    <col min="8679" max="8679" width="19" style="63" customWidth="1"/>
    <col min="8680" max="8680" width="15.42578125" style="63" customWidth="1"/>
    <col min="8681" max="8681" width="17" style="63" customWidth="1"/>
    <col min="8682" max="8682" width="16" style="63" customWidth="1"/>
    <col min="8683" max="8683" width="12.140625" style="63" customWidth="1"/>
    <col min="8684" max="8684" width="10.28515625" style="63" customWidth="1"/>
    <col min="8685" max="8685" width="12.140625" style="63" customWidth="1"/>
    <col min="8686" max="8686" width="12.42578125" style="63" customWidth="1"/>
    <col min="8687" max="8688" width="14" style="63" customWidth="1"/>
    <col min="8689" max="8689" width="25.28515625" style="63" customWidth="1"/>
    <col min="8690" max="8930" width="9.28515625" style="63"/>
    <col min="8931" max="8931" width="8.140625" style="63" customWidth="1"/>
    <col min="8932" max="8932" width="22.85546875" style="63" customWidth="1"/>
    <col min="8933" max="8933" width="19" style="63" customWidth="1"/>
    <col min="8934" max="8934" width="15" style="63" customWidth="1"/>
    <col min="8935" max="8935" width="19" style="63" customWidth="1"/>
    <col min="8936" max="8936" width="15.42578125" style="63" customWidth="1"/>
    <col min="8937" max="8937" width="17" style="63" customWidth="1"/>
    <col min="8938" max="8938" width="16" style="63" customWidth="1"/>
    <col min="8939" max="8939" width="12.140625" style="63" customWidth="1"/>
    <col min="8940" max="8940" width="10.28515625" style="63" customWidth="1"/>
    <col min="8941" max="8941" width="12.140625" style="63" customWidth="1"/>
    <col min="8942" max="8942" width="12.42578125" style="63" customWidth="1"/>
    <col min="8943" max="8944" width="14" style="63" customWidth="1"/>
    <col min="8945" max="8945" width="25.28515625" style="63" customWidth="1"/>
    <col min="8946" max="9186" width="9.28515625" style="63"/>
    <col min="9187" max="9187" width="8.140625" style="63" customWidth="1"/>
    <col min="9188" max="9188" width="22.85546875" style="63" customWidth="1"/>
    <col min="9189" max="9189" width="19" style="63" customWidth="1"/>
    <col min="9190" max="9190" width="15" style="63" customWidth="1"/>
    <col min="9191" max="9191" width="19" style="63" customWidth="1"/>
    <col min="9192" max="9192" width="15.42578125" style="63" customWidth="1"/>
    <col min="9193" max="9193" width="17" style="63" customWidth="1"/>
    <col min="9194" max="9194" width="16" style="63" customWidth="1"/>
    <col min="9195" max="9195" width="12.140625" style="63" customWidth="1"/>
    <col min="9196" max="9196" width="10.28515625" style="63" customWidth="1"/>
    <col min="9197" max="9197" width="12.140625" style="63" customWidth="1"/>
    <col min="9198" max="9198" width="12.42578125" style="63" customWidth="1"/>
    <col min="9199" max="9200" width="14" style="63" customWidth="1"/>
    <col min="9201" max="9201" width="25.28515625" style="63" customWidth="1"/>
    <col min="9202" max="9442" width="9.28515625" style="63"/>
    <col min="9443" max="9443" width="8.140625" style="63" customWidth="1"/>
    <col min="9444" max="9444" width="22.85546875" style="63" customWidth="1"/>
    <col min="9445" max="9445" width="19" style="63" customWidth="1"/>
    <col min="9446" max="9446" width="15" style="63" customWidth="1"/>
    <col min="9447" max="9447" width="19" style="63" customWidth="1"/>
    <col min="9448" max="9448" width="15.42578125" style="63" customWidth="1"/>
    <col min="9449" max="9449" width="17" style="63" customWidth="1"/>
    <col min="9450" max="9450" width="16" style="63" customWidth="1"/>
    <col min="9451" max="9451" width="12.140625" style="63" customWidth="1"/>
    <col min="9452" max="9452" width="10.28515625" style="63" customWidth="1"/>
    <col min="9453" max="9453" width="12.140625" style="63" customWidth="1"/>
    <col min="9454" max="9454" width="12.42578125" style="63" customWidth="1"/>
    <col min="9455" max="9456" width="14" style="63" customWidth="1"/>
    <col min="9457" max="9457" width="25.28515625" style="63" customWidth="1"/>
    <col min="9458" max="9698" width="9.28515625" style="63"/>
    <col min="9699" max="9699" width="8.140625" style="63" customWidth="1"/>
    <col min="9700" max="9700" width="22.85546875" style="63" customWidth="1"/>
    <col min="9701" max="9701" width="19" style="63" customWidth="1"/>
    <col min="9702" max="9702" width="15" style="63" customWidth="1"/>
    <col min="9703" max="9703" width="19" style="63" customWidth="1"/>
    <col min="9704" max="9704" width="15.42578125" style="63" customWidth="1"/>
    <col min="9705" max="9705" width="17" style="63" customWidth="1"/>
    <col min="9706" max="9706" width="16" style="63" customWidth="1"/>
    <col min="9707" max="9707" width="12.140625" style="63" customWidth="1"/>
    <col min="9708" max="9708" width="10.28515625" style="63" customWidth="1"/>
    <col min="9709" max="9709" width="12.140625" style="63" customWidth="1"/>
    <col min="9710" max="9710" width="12.42578125" style="63" customWidth="1"/>
    <col min="9711" max="9712" width="14" style="63" customWidth="1"/>
    <col min="9713" max="9713" width="25.28515625" style="63" customWidth="1"/>
    <col min="9714" max="9954" width="9.28515625" style="63"/>
    <col min="9955" max="9955" width="8.140625" style="63" customWidth="1"/>
    <col min="9956" max="9956" width="22.85546875" style="63" customWidth="1"/>
    <col min="9957" max="9957" width="19" style="63" customWidth="1"/>
    <col min="9958" max="9958" width="15" style="63" customWidth="1"/>
    <col min="9959" max="9959" width="19" style="63" customWidth="1"/>
    <col min="9960" max="9960" width="15.42578125" style="63" customWidth="1"/>
    <col min="9961" max="9961" width="17" style="63" customWidth="1"/>
    <col min="9962" max="9962" width="16" style="63" customWidth="1"/>
    <col min="9963" max="9963" width="12.140625" style="63" customWidth="1"/>
    <col min="9964" max="9964" width="10.28515625" style="63" customWidth="1"/>
    <col min="9965" max="9965" width="12.140625" style="63" customWidth="1"/>
    <col min="9966" max="9966" width="12.42578125" style="63" customWidth="1"/>
    <col min="9967" max="9968" width="14" style="63" customWidth="1"/>
    <col min="9969" max="9969" width="25.28515625" style="63" customWidth="1"/>
    <col min="9970" max="10210" width="9.28515625" style="63"/>
    <col min="10211" max="10211" width="8.140625" style="63" customWidth="1"/>
    <col min="10212" max="10212" width="22.85546875" style="63" customWidth="1"/>
    <col min="10213" max="10213" width="19" style="63" customWidth="1"/>
    <col min="10214" max="10214" width="15" style="63" customWidth="1"/>
    <col min="10215" max="10215" width="19" style="63" customWidth="1"/>
    <col min="10216" max="10216" width="15.42578125" style="63" customWidth="1"/>
    <col min="10217" max="10217" width="17" style="63" customWidth="1"/>
    <col min="10218" max="10218" width="16" style="63" customWidth="1"/>
    <col min="10219" max="10219" width="12.140625" style="63" customWidth="1"/>
    <col min="10220" max="10220" width="10.28515625" style="63" customWidth="1"/>
    <col min="10221" max="10221" width="12.140625" style="63" customWidth="1"/>
    <col min="10222" max="10222" width="12.42578125" style="63" customWidth="1"/>
    <col min="10223" max="10224" width="14" style="63" customWidth="1"/>
    <col min="10225" max="10225" width="25.28515625" style="63" customWidth="1"/>
    <col min="10226" max="10466" width="9.28515625" style="63"/>
    <col min="10467" max="10467" width="8.140625" style="63" customWidth="1"/>
    <col min="10468" max="10468" width="22.85546875" style="63" customWidth="1"/>
    <col min="10469" max="10469" width="19" style="63" customWidth="1"/>
    <col min="10470" max="10470" width="15" style="63" customWidth="1"/>
    <col min="10471" max="10471" width="19" style="63" customWidth="1"/>
    <col min="10472" max="10472" width="15.42578125" style="63" customWidth="1"/>
    <col min="10473" max="10473" width="17" style="63" customWidth="1"/>
    <col min="10474" max="10474" width="16" style="63" customWidth="1"/>
    <col min="10475" max="10475" width="12.140625" style="63" customWidth="1"/>
    <col min="10476" max="10476" width="10.28515625" style="63" customWidth="1"/>
    <col min="10477" max="10477" width="12.140625" style="63" customWidth="1"/>
    <col min="10478" max="10478" width="12.42578125" style="63" customWidth="1"/>
    <col min="10479" max="10480" width="14" style="63" customWidth="1"/>
    <col min="10481" max="10481" width="25.28515625" style="63" customWidth="1"/>
    <col min="10482" max="10722" width="9.28515625" style="63"/>
    <col min="10723" max="10723" width="8.140625" style="63" customWidth="1"/>
    <col min="10724" max="10724" width="22.85546875" style="63" customWidth="1"/>
    <col min="10725" max="10725" width="19" style="63" customWidth="1"/>
    <col min="10726" max="10726" width="15" style="63" customWidth="1"/>
    <col min="10727" max="10727" width="19" style="63" customWidth="1"/>
    <col min="10728" max="10728" width="15.42578125" style="63" customWidth="1"/>
    <col min="10729" max="10729" width="17" style="63" customWidth="1"/>
    <col min="10730" max="10730" width="16" style="63" customWidth="1"/>
    <col min="10731" max="10731" width="12.140625" style="63" customWidth="1"/>
    <col min="10732" max="10732" width="10.28515625" style="63" customWidth="1"/>
    <col min="10733" max="10733" width="12.140625" style="63" customWidth="1"/>
    <col min="10734" max="10734" width="12.42578125" style="63" customWidth="1"/>
    <col min="10735" max="10736" width="14" style="63" customWidth="1"/>
    <col min="10737" max="10737" width="25.28515625" style="63" customWidth="1"/>
    <col min="10738" max="10978" width="9.28515625" style="63"/>
    <col min="10979" max="10979" width="8.140625" style="63" customWidth="1"/>
    <col min="10980" max="10980" width="22.85546875" style="63" customWidth="1"/>
    <col min="10981" max="10981" width="19" style="63" customWidth="1"/>
    <col min="10982" max="10982" width="15" style="63" customWidth="1"/>
    <col min="10983" max="10983" width="19" style="63" customWidth="1"/>
    <col min="10984" max="10984" width="15.42578125" style="63" customWidth="1"/>
    <col min="10985" max="10985" width="17" style="63" customWidth="1"/>
    <col min="10986" max="10986" width="16" style="63" customWidth="1"/>
    <col min="10987" max="10987" width="12.140625" style="63" customWidth="1"/>
    <col min="10988" max="10988" width="10.28515625" style="63" customWidth="1"/>
    <col min="10989" max="10989" width="12.140625" style="63" customWidth="1"/>
    <col min="10990" max="10990" width="12.42578125" style="63" customWidth="1"/>
    <col min="10991" max="10992" width="14" style="63" customWidth="1"/>
    <col min="10993" max="10993" width="25.28515625" style="63" customWidth="1"/>
    <col min="10994" max="11234" width="9.28515625" style="63"/>
    <col min="11235" max="11235" width="8.140625" style="63" customWidth="1"/>
    <col min="11236" max="11236" width="22.85546875" style="63" customWidth="1"/>
    <col min="11237" max="11237" width="19" style="63" customWidth="1"/>
    <col min="11238" max="11238" width="15" style="63" customWidth="1"/>
    <col min="11239" max="11239" width="19" style="63" customWidth="1"/>
    <col min="11240" max="11240" width="15.42578125" style="63" customWidth="1"/>
    <col min="11241" max="11241" width="17" style="63" customWidth="1"/>
    <col min="11242" max="11242" width="16" style="63" customWidth="1"/>
    <col min="11243" max="11243" width="12.140625" style="63" customWidth="1"/>
    <col min="11244" max="11244" width="10.28515625" style="63" customWidth="1"/>
    <col min="11245" max="11245" width="12.140625" style="63" customWidth="1"/>
    <col min="11246" max="11246" width="12.42578125" style="63" customWidth="1"/>
    <col min="11247" max="11248" width="14" style="63" customWidth="1"/>
    <col min="11249" max="11249" width="25.28515625" style="63" customWidth="1"/>
    <col min="11250" max="11490" width="9.28515625" style="63"/>
    <col min="11491" max="11491" width="8.140625" style="63" customWidth="1"/>
    <col min="11492" max="11492" width="22.85546875" style="63" customWidth="1"/>
    <col min="11493" max="11493" width="19" style="63" customWidth="1"/>
    <col min="11494" max="11494" width="15" style="63" customWidth="1"/>
    <col min="11495" max="11495" width="19" style="63" customWidth="1"/>
    <col min="11496" max="11496" width="15.42578125" style="63" customWidth="1"/>
    <col min="11497" max="11497" width="17" style="63" customWidth="1"/>
    <col min="11498" max="11498" width="16" style="63" customWidth="1"/>
    <col min="11499" max="11499" width="12.140625" style="63" customWidth="1"/>
    <col min="11500" max="11500" width="10.28515625" style="63" customWidth="1"/>
    <col min="11501" max="11501" width="12.140625" style="63" customWidth="1"/>
    <col min="11502" max="11502" width="12.42578125" style="63" customWidth="1"/>
    <col min="11503" max="11504" width="14" style="63" customWidth="1"/>
    <col min="11505" max="11505" width="25.28515625" style="63" customWidth="1"/>
    <col min="11506" max="11746" width="9.28515625" style="63"/>
    <col min="11747" max="11747" width="8.140625" style="63" customWidth="1"/>
    <col min="11748" max="11748" width="22.85546875" style="63" customWidth="1"/>
    <col min="11749" max="11749" width="19" style="63" customWidth="1"/>
    <col min="11750" max="11750" width="15" style="63" customWidth="1"/>
    <col min="11751" max="11751" width="19" style="63" customWidth="1"/>
    <col min="11752" max="11752" width="15.42578125" style="63" customWidth="1"/>
    <col min="11753" max="11753" width="17" style="63" customWidth="1"/>
    <col min="11754" max="11754" width="16" style="63" customWidth="1"/>
    <col min="11755" max="11755" width="12.140625" style="63" customWidth="1"/>
    <col min="11756" max="11756" width="10.28515625" style="63" customWidth="1"/>
    <col min="11757" max="11757" width="12.140625" style="63" customWidth="1"/>
    <col min="11758" max="11758" width="12.42578125" style="63" customWidth="1"/>
    <col min="11759" max="11760" width="14" style="63" customWidth="1"/>
    <col min="11761" max="11761" width="25.28515625" style="63" customWidth="1"/>
    <col min="11762" max="12002" width="9.28515625" style="63"/>
    <col min="12003" max="12003" width="8.140625" style="63" customWidth="1"/>
    <col min="12004" max="12004" width="22.85546875" style="63" customWidth="1"/>
    <col min="12005" max="12005" width="19" style="63" customWidth="1"/>
    <col min="12006" max="12006" width="15" style="63" customWidth="1"/>
    <col min="12007" max="12007" width="19" style="63" customWidth="1"/>
    <col min="12008" max="12008" width="15.42578125" style="63" customWidth="1"/>
    <col min="12009" max="12009" width="17" style="63" customWidth="1"/>
    <col min="12010" max="12010" width="16" style="63" customWidth="1"/>
    <col min="12011" max="12011" width="12.140625" style="63" customWidth="1"/>
    <col min="12012" max="12012" width="10.28515625" style="63" customWidth="1"/>
    <col min="12013" max="12013" width="12.140625" style="63" customWidth="1"/>
    <col min="12014" max="12014" width="12.42578125" style="63" customWidth="1"/>
    <col min="12015" max="12016" width="14" style="63" customWidth="1"/>
    <col min="12017" max="12017" width="25.28515625" style="63" customWidth="1"/>
    <col min="12018" max="12258" width="9.28515625" style="63"/>
    <col min="12259" max="12259" width="8.140625" style="63" customWidth="1"/>
    <col min="12260" max="12260" width="22.85546875" style="63" customWidth="1"/>
    <col min="12261" max="12261" width="19" style="63" customWidth="1"/>
    <col min="12262" max="12262" width="15" style="63" customWidth="1"/>
    <col min="12263" max="12263" width="19" style="63" customWidth="1"/>
    <col min="12264" max="12264" width="15.42578125" style="63" customWidth="1"/>
    <col min="12265" max="12265" width="17" style="63" customWidth="1"/>
    <col min="12266" max="12266" width="16" style="63" customWidth="1"/>
    <col min="12267" max="12267" width="12.140625" style="63" customWidth="1"/>
    <col min="12268" max="12268" width="10.28515625" style="63" customWidth="1"/>
    <col min="12269" max="12269" width="12.140625" style="63" customWidth="1"/>
    <col min="12270" max="12270" width="12.42578125" style="63" customWidth="1"/>
    <col min="12271" max="12272" width="14" style="63" customWidth="1"/>
    <col min="12273" max="12273" width="25.28515625" style="63" customWidth="1"/>
    <col min="12274" max="12514" width="9.28515625" style="63"/>
    <col min="12515" max="12515" width="8.140625" style="63" customWidth="1"/>
    <col min="12516" max="12516" width="22.85546875" style="63" customWidth="1"/>
    <col min="12517" max="12517" width="19" style="63" customWidth="1"/>
    <col min="12518" max="12518" width="15" style="63" customWidth="1"/>
    <col min="12519" max="12519" width="19" style="63" customWidth="1"/>
    <col min="12520" max="12520" width="15.42578125" style="63" customWidth="1"/>
    <col min="12521" max="12521" width="17" style="63" customWidth="1"/>
    <col min="12522" max="12522" width="16" style="63" customWidth="1"/>
    <col min="12523" max="12523" width="12.140625" style="63" customWidth="1"/>
    <col min="12524" max="12524" width="10.28515625" style="63" customWidth="1"/>
    <col min="12525" max="12525" width="12.140625" style="63" customWidth="1"/>
    <col min="12526" max="12526" width="12.42578125" style="63" customWidth="1"/>
    <col min="12527" max="12528" width="14" style="63" customWidth="1"/>
    <col min="12529" max="12529" width="25.28515625" style="63" customWidth="1"/>
    <col min="12530" max="12770" width="9.28515625" style="63"/>
    <col min="12771" max="12771" width="8.140625" style="63" customWidth="1"/>
    <col min="12772" max="12772" width="22.85546875" style="63" customWidth="1"/>
    <col min="12773" max="12773" width="19" style="63" customWidth="1"/>
    <col min="12774" max="12774" width="15" style="63" customWidth="1"/>
    <col min="12775" max="12775" width="19" style="63" customWidth="1"/>
    <col min="12776" max="12776" width="15.42578125" style="63" customWidth="1"/>
    <col min="12777" max="12777" width="17" style="63" customWidth="1"/>
    <col min="12778" max="12778" width="16" style="63" customWidth="1"/>
    <col min="12779" max="12779" width="12.140625" style="63" customWidth="1"/>
    <col min="12780" max="12780" width="10.28515625" style="63" customWidth="1"/>
    <col min="12781" max="12781" width="12.140625" style="63" customWidth="1"/>
    <col min="12782" max="12782" width="12.42578125" style="63" customWidth="1"/>
    <col min="12783" max="12784" width="14" style="63" customWidth="1"/>
    <col min="12785" max="12785" width="25.28515625" style="63" customWidth="1"/>
    <col min="12786" max="13026" width="9.28515625" style="63"/>
    <col min="13027" max="13027" width="8.140625" style="63" customWidth="1"/>
    <col min="13028" max="13028" width="22.85546875" style="63" customWidth="1"/>
    <col min="13029" max="13029" width="19" style="63" customWidth="1"/>
    <col min="13030" max="13030" width="15" style="63" customWidth="1"/>
    <col min="13031" max="13031" width="19" style="63" customWidth="1"/>
    <col min="13032" max="13032" width="15.42578125" style="63" customWidth="1"/>
    <col min="13033" max="13033" width="17" style="63" customWidth="1"/>
    <col min="13034" max="13034" width="16" style="63" customWidth="1"/>
    <col min="13035" max="13035" width="12.140625" style="63" customWidth="1"/>
    <col min="13036" max="13036" width="10.28515625" style="63" customWidth="1"/>
    <col min="13037" max="13037" width="12.140625" style="63" customWidth="1"/>
    <col min="13038" max="13038" width="12.42578125" style="63" customWidth="1"/>
    <col min="13039" max="13040" width="14" style="63" customWidth="1"/>
    <col min="13041" max="13041" width="25.28515625" style="63" customWidth="1"/>
    <col min="13042" max="13282" width="9.28515625" style="63"/>
    <col min="13283" max="13283" width="8.140625" style="63" customWidth="1"/>
    <col min="13284" max="13284" width="22.85546875" style="63" customWidth="1"/>
    <col min="13285" max="13285" width="19" style="63" customWidth="1"/>
    <col min="13286" max="13286" width="15" style="63" customWidth="1"/>
    <col min="13287" max="13287" width="19" style="63" customWidth="1"/>
    <col min="13288" max="13288" width="15.42578125" style="63" customWidth="1"/>
    <col min="13289" max="13289" width="17" style="63" customWidth="1"/>
    <col min="13290" max="13290" width="16" style="63" customWidth="1"/>
    <col min="13291" max="13291" width="12.140625" style="63" customWidth="1"/>
    <col min="13292" max="13292" width="10.28515625" style="63" customWidth="1"/>
    <col min="13293" max="13293" width="12.140625" style="63" customWidth="1"/>
    <col min="13294" max="13294" width="12.42578125" style="63" customWidth="1"/>
    <col min="13295" max="13296" width="14" style="63" customWidth="1"/>
    <col min="13297" max="13297" width="25.28515625" style="63" customWidth="1"/>
    <col min="13298" max="13538" width="9.28515625" style="63"/>
    <col min="13539" max="13539" width="8.140625" style="63" customWidth="1"/>
    <col min="13540" max="13540" width="22.85546875" style="63" customWidth="1"/>
    <col min="13541" max="13541" width="19" style="63" customWidth="1"/>
    <col min="13542" max="13542" width="15" style="63" customWidth="1"/>
    <col min="13543" max="13543" width="19" style="63" customWidth="1"/>
    <col min="13544" max="13544" width="15.42578125" style="63" customWidth="1"/>
    <col min="13545" max="13545" width="17" style="63" customWidth="1"/>
    <col min="13546" max="13546" width="16" style="63" customWidth="1"/>
    <col min="13547" max="13547" width="12.140625" style="63" customWidth="1"/>
    <col min="13548" max="13548" width="10.28515625" style="63" customWidth="1"/>
    <col min="13549" max="13549" width="12.140625" style="63" customWidth="1"/>
    <col min="13550" max="13550" width="12.42578125" style="63" customWidth="1"/>
    <col min="13551" max="13552" width="14" style="63" customWidth="1"/>
    <col min="13553" max="13553" width="25.28515625" style="63" customWidth="1"/>
    <col min="13554" max="13794" width="9.28515625" style="63"/>
    <col min="13795" max="13795" width="8.140625" style="63" customWidth="1"/>
    <col min="13796" max="13796" width="22.85546875" style="63" customWidth="1"/>
    <col min="13797" max="13797" width="19" style="63" customWidth="1"/>
    <col min="13798" max="13798" width="15" style="63" customWidth="1"/>
    <col min="13799" max="13799" width="19" style="63" customWidth="1"/>
    <col min="13800" max="13800" width="15.42578125" style="63" customWidth="1"/>
    <col min="13801" max="13801" width="17" style="63" customWidth="1"/>
    <col min="13802" max="13802" width="16" style="63" customWidth="1"/>
    <col min="13803" max="13803" width="12.140625" style="63" customWidth="1"/>
    <col min="13804" max="13804" width="10.28515625" style="63" customWidth="1"/>
    <col min="13805" max="13805" width="12.140625" style="63" customWidth="1"/>
    <col min="13806" max="13806" width="12.42578125" style="63" customWidth="1"/>
    <col min="13807" max="13808" width="14" style="63" customWidth="1"/>
    <col min="13809" max="13809" width="25.28515625" style="63" customWidth="1"/>
    <col min="13810" max="14050" width="9.28515625" style="63"/>
    <col min="14051" max="14051" width="8.140625" style="63" customWidth="1"/>
    <col min="14052" max="14052" width="22.85546875" style="63" customWidth="1"/>
    <col min="14053" max="14053" width="19" style="63" customWidth="1"/>
    <col min="14054" max="14054" width="15" style="63" customWidth="1"/>
    <col min="14055" max="14055" width="19" style="63" customWidth="1"/>
    <col min="14056" max="14056" width="15.42578125" style="63" customWidth="1"/>
    <col min="14057" max="14057" width="17" style="63" customWidth="1"/>
    <col min="14058" max="14058" width="16" style="63" customWidth="1"/>
    <col min="14059" max="14059" width="12.140625" style="63" customWidth="1"/>
    <col min="14060" max="14060" width="10.28515625" style="63" customWidth="1"/>
    <col min="14061" max="14061" width="12.140625" style="63" customWidth="1"/>
    <col min="14062" max="14062" width="12.42578125" style="63" customWidth="1"/>
    <col min="14063" max="14064" width="14" style="63" customWidth="1"/>
    <col min="14065" max="14065" width="25.28515625" style="63" customWidth="1"/>
    <col min="14066" max="14306" width="9.28515625" style="63"/>
    <col min="14307" max="14307" width="8.140625" style="63" customWidth="1"/>
    <col min="14308" max="14308" width="22.85546875" style="63" customWidth="1"/>
    <col min="14309" max="14309" width="19" style="63" customWidth="1"/>
    <col min="14310" max="14310" width="15" style="63" customWidth="1"/>
    <col min="14311" max="14311" width="19" style="63" customWidth="1"/>
    <col min="14312" max="14312" width="15.42578125" style="63" customWidth="1"/>
    <col min="14313" max="14313" width="17" style="63" customWidth="1"/>
    <col min="14314" max="14314" width="16" style="63" customWidth="1"/>
    <col min="14315" max="14315" width="12.140625" style="63" customWidth="1"/>
    <col min="14316" max="14316" width="10.28515625" style="63" customWidth="1"/>
    <col min="14317" max="14317" width="12.140625" style="63" customWidth="1"/>
    <col min="14318" max="14318" width="12.42578125" style="63" customWidth="1"/>
    <col min="14319" max="14320" width="14" style="63" customWidth="1"/>
    <col min="14321" max="14321" width="25.28515625" style="63" customWidth="1"/>
    <col min="14322" max="14562" width="9.28515625" style="63"/>
    <col min="14563" max="14563" width="8.140625" style="63" customWidth="1"/>
    <col min="14564" max="14564" width="22.85546875" style="63" customWidth="1"/>
    <col min="14565" max="14565" width="19" style="63" customWidth="1"/>
    <col min="14566" max="14566" width="15" style="63" customWidth="1"/>
    <col min="14567" max="14567" width="19" style="63" customWidth="1"/>
    <col min="14568" max="14568" width="15.42578125" style="63" customWidth="1"/>
    <col min="14569" max="14569" width="17" style="63" customWidth="1"/>
    <col min="14570" max="14570" width="16" style="63" customWidth="1"/>
    <col min="14571" max="14571" width="12.140625" style="63" customWidth="1"/>
    <col min="14572" max="14572" width="10.28515625" style="63" customWidth="1"/>
    <col min="14573" max="14573" width="12.140625" style="63" customWidth="1"/>
    <col min="14574" max="14574" width="12.42578125" style="63" customWidth="1"/>
    <col min="14575" max="14576" width="14" style="63" customWidth="1"/>
    <col min="14577" max="14577" width="25.28515625" style="63" customWidth="1"/>
    <col min="14578" max="14818" width="9.28515625" style="63"/>
    <col min="14819" max="14819" width="8.140625" style="63" customWidth="1"/>
    <col min="14820" max="14820" width="22.85546875" style="63" customWidth="1"/>
    <col min="14821" max="14821" width="19" style="63" customWidth="1"/>
    <col min="14822" max="14822" width="15" style="63" customWidth="1"/>
    <col min="14823" max="14823" width="19" style="63" customWidth="1"/>
    <col min="14824" max="14824" width="15.42578125" style="63" customWidth="1"/>
    <col min="14825" max="14825" width="17" style="63" customWidth="1"/>
    <col min="14826" max="14826" width="16" style="63" customWidth="1"/>
    <col min="14827" max="14827" width="12.140625" style="63" customWidth="1"/>
    <col min="14828" max="14828" width="10.28515625" style="63" customWidth="1"/>
    <col min="14829" max="14829" width="12.140625" style="63" customWidth="1"/>
    <col min="14830" max="14830" width="12.42578125" style="63" customWidth="1"/>
    <col min="14831" max="14832" width="14" style="63" customWidth="1"/>
    <col min="14833" max="14833" width="25.28515625" style="63" customWidth="1"/>
    <col min="14834" max="15074" width="9.28515625" style="63"/>
    <col min="15075" max="15075" width="8.140625" style="63" customWidth="1"/>
    <col min="15076" max="15076" width="22.85546875" style="63" customWidth="1"/>
    <col min="15077" max="15077" width="19" style="63" customWidth="1"/>
    <col min="15078" max="15078" width="15" style="63" customWidth="1"/>
    <col min="15079" max="15079" width="19" style="63" customWidth="1"/>
    <col min="15080" max="15080" width="15.42578125" style="63" customWidth="1"/>
    <col min="15081" max="15081" width="17" style="63" customWidth="1"/>
    <col min="15082" max="15082" width="16" style="63" customWidth="1"/>
    <col min="15083" max="15083" width="12.140625" style="63" customWidth="1"/>
    <col min="15084" max="15084" width="10.28515625" style="63" customWidth="1"/>
    <col min="15085" max="15085" width="12.140625" style="63" customWidth="1"/>
    <col min="15086" max="15086" width="12.42578125" style="63" customWidth="1"/>
    <col min="15087" max="15088" width="14" style="63" customWidth="1"/>
    <col min="15089" max="15089" width="25.28515625" style="63" customWidth="1"/>
    <col min="15090" max="15330" width="9.28515625" style="63"/>
    <col min="15331" max="15331" width="8.140625" style="63" customWidth="1"/>
    <col min="15332" max="15332" width="22.85546875" style="63" customWidth="1"/>
    <col min="15333" max="15333" width="19" style="63" customWidth="1"/>
    <col min="15334" max="15334" width="15" style="63" customWidth="1"/>
    <col min="15335" max="15335" width="19" style="63" customWidth="1"/>
    <col min="15336" max="15336" width="15.42578125" style="63" customWidth="1"/>
    <col min="15337" max="15337" width="17" style="63" customWidth="1"/>
    <col min="15338" max="15338" width="16" style="63" customWidth="1"/>
    <col min="15339" max="15339" width="12.140625" style="63" customWidth="1"/>
    <col min="15340" max="15340" width="10.28515625" style="63" customWidth="1"/>
    <col min="15341" max="15341" width="12.140625" style="63" customWidth="1"/>
    <col min="15342" max="15342" width="12.42578125" style="63" customWidth="1"/>
    <col min="15343" max="15344" width="14" style="63" customWidth="1"/>
    <col min="15345" max="15345" width="25.28515625" style="63" customWidth="1"/>
    <col min="15346" max="15586" width="9.28515625" style="63"/>
    <col min="15587" max="15587" width="8.140625" style="63" customWidth="1"/>
    <col min="15588" max="15588" width="22.85546875" style="63" customWidth="1"/>
    <col min="15589" max="15589" width="19" style="63" customWidth="1"/>
    <col min="15590" max="15590" width="15" style="63" customWidth="1"/>
    <col min="15591" max="15591" width="19" style="63" customWidth="1"/>
    <col min="15592" max="15592" width="15.42578125" style="63" customWidth="1"/>
    <col min="15593" max="15593" width="17" style="63" customWidth="1"/>
    <col min="15594" max="15594" width="16" style="63" customWidth="1"/>
    <col min="15595" max="15595" width="12.140625" style="63" customWidth="1"/>
    <col min="15596" max="15596" width="10.28515625" style="63" customWidth="1"/>
    <col min="15597" max="15597" width="12.140625" style="63" customWidth="1"/>
    <col min="15598" max="15598" width="12.42578125" style="63" customWidth="1"/>
    <col min="15599" max="15600" width="14" style="63" customWidth="1"/>
    <col min="15601" max="15601" width="25.28515625" style="63" customWidth="1"/>
    <col min="15602" max="15842" width="9.28515625" style="63"/>
    <col min="15843" max="15843" width="8.140625" style="63" customWidth="1"/>
    <col min="15844" max="15844" width="22.85546875" style="63" customWidth="1"/>
    <col min="15845" max="15845" width="19" style="63" customWidth="1"/>
    <col min="15846" max="15846" width="15" style="63" customWidth="1"/>
    <col min="15847" max="15847" width="19" style="63" customWidth="1"/>
    <col min="15848" max="15848" width="15.42578125" style="63" customWidth="1"/>
    <col min="15849" max="15849" width="17" style="63" customWidth="1"/>
    <col min="15850" max="15850" width="16" style="63" customWidth="1"/>
    <col min="15851" max="15851" width="12.140625" style="63" customWidth="1"/>
    <col min="15852" max="15852" width="10.28515625" style="63" customWidth="1"/>
    <col min="15853" max="15853" width="12.140625" style="63" customWidth="1"/>
    <col min="15854" max="15854" width="12.42578125" style="63" customWidth="1"/>
    <col min="15855" max="15856" width="14" style="63" customWidth="1"/>
    <col min="15857" max="15857" width="25.28515625" style="63" customWidth="1"/>
    <col min="15858" max="16098" width="9.28515625" style="63"/>
    <col min="16099" max="16099" width="8.140625" style="63" customWidth="1"/>
    <col min="16100" max="16100" width="22.85546875" style="63" customWidth="1"/>
    <col min="16101" max="16101" width="19" style="63" customWidth="1"/>
    <col min="16102" max="16102" width="15" style="63" customWidth="1"/>
    <col min="16103" max="16103" width="19" style="63" customWidth="1"/>
    <col min="16104" max="16104" width="15.42578125" style="63" customWidth="1"/>
    <col min="16105" max="16105" width="17" style="63" customWidth="1"/>
    <col min="16106" max="16106" width="16" style="63" customWidth="1"/>
    <col min="16107" max="16107" width="12.140625" style="63" customWidth="1"/>
    <col min="16108" max="16108" width="10.28515625" style="63" customWidth="1"/>
    <col min="16109" max="16109" width="12.140625" style="63" customWidth="1"/>
    <col min="16110" max="16110" width="12.42578125" style="63" customWidth="1"/>
    <col min="16111" max="16112" width="14" style="63" customWidth="1"/>
    <col min="16113" max="16113" width="25.28515625" style="63" customWidth="1"/>
    <col min="16114" max="16356" width="9.28515625" style="63"/>
    <col min="16357" max="16361" width="9.28515625" style="63" customWidth="1"/>
    <col min="16362" max="16384" width="9.28515625" style="63"/>
  </cols>
  <sheetData>
    <row r="1" spans="1:20" x14ac:dyDescent="0.25">
      <c r="A1" s="64"/>
      <c r="B1" s="64"/>
      <c r="C1" s="64"/>
      <c r="D1" s="64"/>
      <c r="E1" s="64"/>
      <c r="F1" s="64"/>
      <c r="G1" s="64"/>
      <c r="H1" s="64"/>
      <c r="I1" s="64"/>
      <c r="J1" s="64"/>
      <c r="K1" s="64"/>
      <c r="L1" s="64"/>
      <c r="M1" s="64"/>
      <c r="N1" s="64"/>
      <c r="O1" s="64"/>
    </row>
    <row r="2" spans="1:20" ht="13.8" x14ac:dyDescent="0.25">
      <c r="A2" s="65"/>
    </row>
    <row r="3" spans="1:20" ht="13.8" x14ac:dyDescent="0.25">
      <c r="A3" s="65"/>
    </row>
    <row r="4" spans="1:20" ht="13.8" x14ac:dyDescent="0.25">
      <c r="A4" s="65"/>
    </row>
    <row r="5" spans="1:20" ht="13.8" x14ac:dyDescent="0.25">
      <c r="A5" s="65"/>
    </row>
    <row r="6" spans="1:20" ht="13.8" x14ac:dyDescent="0.25">
      <c r="A6" s="65"/>
    </row>
    <row r="8" spans="1:20" ht="35.25" customHeight="1" x14ac:dyDescent="0.25">
      <c r="A8" s="162" t="s">
        <v>79</v>
      </c>
      <c r="B8" s="162"/>
      <c r="C8" s="162"/>
      <c r="D8" s="162"/>
      <c r="E8" s="162"/>
      <c r="F8" s="162"/>
      <c r="G8" s="162"/>
      <c r="H8" s="162"/>
      <c r="I8" s="162"/>
      <c r="J8" s="162"/>
      <c r="K8" s="162"/>
      <c r="L8" s="162"/>
      <c r="M8" s="162"/>
      <c r="N8" s="162"/>
      <c r="O8" s="66"/>
    </row>
    <row r="9" spans="1:20" ht="20.399999999999999" x14ac:dyDescent="0.35">
      <c r="E9" s="67"/>
      <c r="F9" s="67"/>
      <c r="G9" s="67"/>
      <c r="H9" s="67"/>
    </row>
    <row r="10" spans="1:20" s="95" customFormat="1" x14ac:dyDescent="0.25">
      <c r="A10" s="92"/>
      <c r="B10" s="92"/>
      <c r="C10" s="92"/>
      <c r="D10" s="92"/>
      <c r="E10" s="93" t="s">
        <v>64</v>
      </c>
      <c r="F10" s="153"/>
      <c r="G10" s="92" t="s">
        <v>65</v>
      </c>
      <c r="H10" s="152"/>
      <c r="I10" s="92" t="s">
        <v>66</v>
      </c>
      <c r="J10" s="92"/>
      <c r="K10" s="92"/>
      <c r="L10" s="92"/>
      <c r="M10" s="92"/>
      <c r="N10" s="92"/>
      <c r="O10" s="94"/>
      <c r="P10" s="94"/>
      <c r="Q10" s="94"/>
      <c r="R10" s="94"/>
      <c r="S10" s="94"/>
      <c r="T10" s="94"/>
    </row>
    <row r="11" spans="1:20" x14ac:dyDescent="0.25">
      <c r="A11" s="88"/>
      <c r="B11" s="88"/>
      <c r="C11" s="88"/>
      <c r="D11" s="88"/>
      <c r="E11" s="88"/>
      <c r="F11" s="88"/>
      <c r="G11" s="88"/>
      <c r="H11" s="88"/>
      <c r="I11" s="88"/>
      <c r="J11" s="88"/>
      <c r="K11" s="88"/>
      <c r="L11" s="88"/>
      <c r="M11" s="88"/>
      <c r="N11" s="88"/>
      <c r="O11" s="68"/>
      <c r="P11" s="68"/>
      <c r="Q11" s="68"/>
      <c r="R11" s="68"/>
      <c r="S11" s="68"/>
      <c r="T11" s="68"/>
    </row>
    <row r="12" spans="1:20" x14ac:dyDescent="0.25">
      <c r="A12" s="89"/>
      <c r="B12" s="89"/>
      <c r="C12" s="89"/>
      <c r="D12" s="89"/>
      <c r="E12" s="89"/>
      <c r="F12" s="90" t="s">
        <v>67</v>
      </c>
      <c r="G12" s="155"/>
      <c r="I12" s="91"/>
    </row>
    <row r="13" spans="1:20" ht="15.6" x14ac:dyDescent="0.3">
      <c r="A13" s="87"/>
      <c r="B13" s="87"/>
      <c r="C13" s="87"/>
      <c r="D13" s="87"/>
      <c r="E13" s="87"/>
      <c r="F13" s="87"/>
      <c r="G13" s="87"/>
      <c r="H13" s="87"/>
      <c r="I13" s="87"/>
      <c r="J13" s="87"/>
      <c r="K13" s="87"/>
      <c r="L13" s="87"/>
      <c r="M13" s="87"/>
      <c r="N13" s="87"/>
      <c r="O13" s="68"/>
      <c r="P13" s="68"/>
      <c r="Q13" s="68"/>
      <c r="R13" s="68"/>
      <c r="S13" s="68"/>
      <c r="T13" s="68"/>
    </row>
    <row r="14" spans="1:20" ht="13.8" x14ac:dyDescent="0.3">
      <c r="A14" s="160" t="s">
        <v>68</v>
      </c>
      <c r="B14" s="160"/>
      <c r="C14" s="160"/>
      <c r="D14" s="160"/>
      <c r="E14" s="160"/>
      <c r="F14" s="160"/>
      <c r="G14" s="160"/>
      <c r="H14" s="160"/>
    </row>
    <row r="15" spans="1:20" s="96" customFormat="1" x14ac:dyDescent="0.25">
      <c r="A15" s="161" t="s">
        <v>6</v>
      </c>
      <c r="B15" s="161"/>
      <c r="C15" s="161"/>
      <c r="D15" s="168"/>
      <c r="E15" s="168"/>
      <c r="F15" s="168"/>
      <c r="G15" s="168"/>
      <c r="H15" s="168"/>
      <c r="I15" s="168"/>
      <c r="J15" s="168"/>
      <c r="K15" s="168"/>
      <c r="L15" s="168"/>
      <c r="M15" s="168"/>
      <c r="N15" s="168"/>
    </row>
    <row r="16" spans="1:20" s="96" customFormat="1" x14ac:dyDescent="0.25">
      <c r="A16" s="169" t="s">
        <v>55</v>
      </c>
      <c r="B16" s="169"/>
      <c r="C16" s="169"/>
      <c r="D16" s="168"/>
      <c r="E16" s="168"/>
      <c r="F16" s="168"/>
      <c r="G16" s="168"/>
      <c r="H16" s="168"/>
      <c r="I16" s="168"/>
      <c r="J16" s="168"/>
      <c r="K16" s="168"/>
      <c r="L16" s="168"/>
      <c r="M16" s="168"/>
      <c r="N16" s="168"/>
    </row>
    <row r="17" spans="1:14" ht="13.8" x14ac:dyDescent="0.25">
      <c r="A17" s="69"/>
      <c r="B17" s="69"/>
      <c r="C17" s="69"/>
      <c r="D17" s="69"/>
      <c r="E17" s="70"/>
      <c r="F17" s="70"/>
      <c r="G17" s="70"/>
      <c r="H17" s="70"/>
    </row>
    <row r="18" spans="1:14" ht="13.8" x14ac:dyDescent="0.3">
      <c r="A18" s="170" t="s">
        <v>69</v>
      </c>
      <c r="B18" s="170"/>
      <c r="C18" s="170"/>
      <c r="D18" s="170"/>
      <c r="E18" s="170"/>
      <c r="F18" s="170"/>
      <c r="G18" s="170"/>
      <c r="H18" s="170"/>
      <c r="I18" s="170"/>
      <c r="J18" s="170"/>
    </row>
    <row r="19" spans="1:14" s="71" customFormat="1" ht="52.8" x14ac:dyDescent="0.25">
      <c r="A19" s="103" t="s">
        <v>9</v>
      </c>
      <c r="B19" s="103" t="s">
        <v>19</v>
      </c>
      <c r="C19" s="103" t="s">
        <v>30</v>
      </c>
      <c r="D19" s="103" t="s">
        <v>20</v>
      </c>
      <c r="E19" s="103" t="s">
        <v>61</v>
      </c>
      <c r="F19" s="103" t="s">
        <v>21</v>
      </c>
      <c r="G19" s="103" t="s">
        <v>10</v>
      </c>
      <c r="H19" s="103" t="s">
        <v>32</v>
      </c>
      <c r="I19" s="103" t="s">
        <v>11</v>
      </c>
      <c r="J19" s="103" t="s">
        <v>23</v>
      </c>
      <c r="K19" s="103" t="s">
        <v>48</v>
      </c>
      <c r="L19" s="103" t="s">
        <v>49</v>
      </c>
      <c r="M19" s="103" t="s">
        <v>50</v>
      </c>
      <c r="N19" s="103" t="s">
        <v>8</v>
      </c>
    </row>
    <row r="20" spans="1:14" x14ac:dyDescent="0.25">
      <c r="A20" s="156">
        <v>1</v>
      </c>
      <c r="B20" s="156">
        <v>2</v>
      </c>
      <c r="C20" s="156">
        <v>3</v>
      </c>
      <c r="D20" s="156">
        <v>4</v>
      </c>
      <c r="E20" s="156">
        <v>5</v>
      </c>
      <c r="F20" s="156">
        <v>6</v>
      </c>
      <c r="G20" s="156">
        <v>7</v>
      </c>
      <c r="H20" s="156">
        <v>8</v>
      </c>
      <c r="I20" s="156">
        <v>9</v>
      </c>
      <c r="J20" s="156">
        <v>10</v>
      </c>
      <c r="K20" s="156">
        <v>11</v>
      </c>
      <c r="L20" s="156">
        <v>12</v>
      </c>
      <c r="M20" s="156">
        <v>13</v>
      </c>
      <c r="N20" s="156">
        <v>14</v>
      </c>
    </row>
    <row r="21" spans="1:14" s="72" customFormat="1" x14ac:dyDescent="0.25">
      <c r="A21" s="108"/>
      <c r="B21" s="29"/>
      <c r="C21" s="97"/>
      <c r="D21" s="98"/>
      <c r="E21" s="97"/>
      <c r="F21" s="98"/>
      <c r="G21" s="98"/>
      <c r="H21" s="98"/>
      <c r="I21" s="98"/>
      <c r="J21" s="98"/>
      <c r="K21" s="98"/>
      <c r="L21" s="98"/>
      <c r="M21" s="98"/>
      <c r="N21" s="99">
        <f>SUM(F21:G21)*C21+SUM(H21)*2*C21*E21+SUM(I21)*C21*E21+SUM(J21)*(C21-1)*E21+SUM(M21)*(C21-1)*E21</f>
        <v>0</v>
      </c>
    </row>
    <row r="22" spans="1:14" s="72" customFormat="1" x14ac:dyDescent="0.25">
      <c r="A22" s="108"/>
      <c r="B22" s="29"/>
      <c r="C22" s="97"/>
      <c r="D22" s="98"/>
      <c r="E22" s="97"/>
      <c r="F22" s="98"/>
      <c r="G22" s="98"/>
      <c r="H22" s="98"/>
      <c r="I22" s="98"/>
      <c r="J22" s="98"/>
      <c r="K22" s="98"/>
      <c r="L22" s="98"/>
      <c r="M22" s="98"/>
      <c r="N22" s="99">
        <f t="shared" ref="N22:N31" si="0">SUM(F22:G22)*C22+SUM(H22)*2*C22*E22+SUM(I22)*C22*E22+SUM(J22)*(C22-1)*E22+SUM(M22)*(C22-1)*E22</f>
        <v>0</v>
      </c>
    </row>
    <row r="23" spans="1:14" s="72" customFormat="1" x14ac:dyDescent="0.25">
      <c r="A23" s="108"/>
      <c r="B23" s="29"/>
      <c r="C23" s="97"/>
      <c r="D23" s="98"/>
      <c r="E23" s="97"/>
      <c r="F23" s="98"/>
      <c r="G23" s="98"/>
      <c r="H23" s="98"/>
      <c r="I23" s="98"/>
      <c r="J23" s="98"/>
      <c r="K23" s="98"/>
      <c r="L23" s="98"/>
      <c r="M23" s="98"/>
      <c r="N23" s="99">
        <f t="shared" si="0"/>
        <v>0</v>
      </c>
    </row>
    <row r="24" spans="1:14" s="72" customFormat="1" x14ac:dyDescent="0.25">
      <c r="A24" s="108"/>
      <c r="B24" s="29"/>
      <c r="C24" s="97"/>
      <c r="D24" s="98"/>
      <c r="E24" s="97"/>
      <c r="F24" s="98"/>
      <c r="G24" s="98"/>
      <c r="H24" s="98"/>
      <c r="I24" s="98"/>
      <c r="J24" s="98"/>
      <c r="K24" s="98"/>
      <c r="L24" s="98"/>
      <c r="M24" s="98"/>
      <c r="N24" s="99">
        <f t="shared" si="0"/>
        <v>0</v>
      </c>
    </row>
    <row r="25" spans="1:14" s="72" customFormat="1" x14ac:dyDescent="0.25">
      <c r="A25" s="108"/>
      <c r="B25" s="29"/>
      <c r="C25" s="97"/>
      <c r="D25" s="98"/>
      <c r="E25" s="97"/>
      <c r="F25" s="98"/>
      <c r="G25" s="98"/>
      <c r="H25" s="98"/>
      <c r="I25" s="98"/>
      <c r="J25" s="98"/>
      <c r="K25" s="98"/>
      <c r="L25" s="98"/>
      <c r="M25" s="98"/>
      <c r="N25" s="99">
        <f t="shared" si="0"/>
        <v>0</v>
      </c>
    </row>
    <row r="26" spans="1:14" s="72" customFormat="1" x14ac:dyDescent="0.25">
      <c r="A26" s="108"/>
      <c r="B26" s="29"/>
      <c r="C26" s="97"/>
      <c r="D26" s="98"/>
      <c r="E26" s="97"/>
      <c r="F26" s="98"/>
      <c r="G26" s="98"/>
      <c r="H26" s="98"/>
      <c r="I26" s="98"/>
      <c r="J26" s="98"/>
      <c r="K26" s="98"/>
      <c r="L26" s="98"/>
      <c r="M26" s="98"/>
      <c r="N26" s="99">
        <f t="shared" si="0"/>
        <v>0</v>
      </c>
    </row>
    <row r="27" spans="1:14" s="72" customFormat="1" x14ac:dyDescent="0.25">
      <c r="A27" s="108"/>
      <c r="B27" s="29"/>
      <c r="C27" s="97"/>
      <c r="D27" s="98"/>
      <c r="E27" s="97"/>
      <c r="F27" s="98"/>
      <c r="G27" s="98"/>
      <c r="H27" s="98"/>
      <c r="I27" s="98"/>
      <c r="J27" s="98"/>
      <c r="K27" s="98"/>
      <c r="L27" s="98"/>
      <c r="M27" s="98"/>
      <c r="N27" s="99">
        <f t="shared" si="0"/>
        <v>0</v>
      </c>
    </row>
    <row r="28" spans="1:14" x14ac:dyDescent="0.25">
      <c r="A28" s="108"/>
      <c r="B28" s="29"/>
      <c r="C28" s="97"/>
      <c r="D28" s="98"/>
      <c r="E28" s="97"/>
      <c r="F28" s="98"/>
      <c r="G28" s="98"/>
      <c r="H28" s="98"/>
      <c r="I28" s="98"/>
      <c r="J28" s="98"/>
      <c r="K28" s="98"/>
      <c r="L28" s="98"/>
      <c r="M28" s="98"/>
      <c r="N28" s="99">
        <f t="shared" si="0"/>
        <v>0</v>
      </c>
    </row>
    <row r="29" spans="1:14" x14ac:dyDescent="0.25">
      <c r="A29" s="108"/>
      <c r="B29" s="29"/>
      <c r="C29" s="97"/>
      <c r="D29" s="98"/>
      <c r="E29" s="97"/>
      <c r="F29" s="98"/>
      <c r="G29" s="98"/>
      <c r="H29" s="98"/>
      <c r="I29" s="98"/>
      <c r="J29" s="98"/>
      <c r="K29" s="98"/>
      <c r="L29" s="98"/>
      <c r="M29" s="98"/>
      <c r="N29" s="99">
        <f t="shared" si="0"/>
        <v>0</v>
      </c>
    </row>
    <row r="30" spans="1:14" x14ac:dyDescent="0.25">
      <c r="A30" s="108"/>
      <c r="B30" s="29"/>
      <c r="C30" s="97"/>
      <c r="D30" s="98"/>
      <c r="E30" s="97"/>
      <c r="F30" s="98"/>
      <c r="G30" s="98"/>
      <c r="H30" s="98"/>
      <c r="I30" s="98"/>
      <c r="J30" s="98"/>
      <c r="K30" s="98"/>
      <c r="L30" s="98"/>
      <c r="M30" s="98"/>
      <c r="N30" s="99">
        <f t="shared" si="0"/>
        <v>0</v>
      </c>
    </row>
    <row r="31" spans="1:14" x14ac:dyDescent="0.25">
      <c r="A31" s="108"/>
      <c r="B31" s="29"/>
      <c r="C31" s="97"/>
      <c r="D31" s="98"/>
      <c r="E31" s="97"/>
      <c r="F31" s="98"/>
      <c r="G31" s="98"/>
      <c r="H31" s="98"/>
      <c r="I31" s="98"/>
      <c r="J31" s="98"/>
      <c r="K31" s="98"/>
      <c r="L31" s="98"/>
      <c r="M31" s="98"/>
      <c r="N31" s="99">
        <f t="shared" si="0"/>
        <v>0</v>
      </c>
    </row>
    <row r="32" spans="1:14" x14ac:dyDescent="0.25">
      <c r="A32" s="108"/>
      <c r="B32" s="29"/>
      <c r="C32" s="97"/>
      <c r="D32" s="98"/>
      <c r="E32" s="97"/>
      <c r="F32" s="98"/>
      <c r="G32" s="98"/>
      <c r="H32" s="98"/>
      <c r="I32" s="98"/>
      <c r="J32" s="98"/>
      <c r="K32" s="98"/>
      <c r="L32" s="98"/>
      <c r="M32" s="98"/>
      <c r="N32" s="99">
        <f>SUM(F32:G32)*C32+SUM(H32)*2*C32*E32+SUM(I32)*C32*E32+SUM(J32)*(C32-1)*E32+SUM(M32)*(C32-1)*E32</f>
        <v>0</v>
      </c>
    </row>
    <row r="33" spans="1:15" x14ac:dyDescent="0.25">
      <c r="A33" s="157" t="str">
        <f>IF(SUM(F68:J74)&gt;0,"Jei pakeitėte PVM požymį, tikslinę grupę ar dalyvių skaičių, atnaujinkite lektoriaus paslaugų kainą ir (arba) salės nuomos bei kavos pertraukų kainą.","")</f>
        <v/>
      </c>
      <c r="B33" s="157"/>
      <c r="C33" s="157"/>
      <c r="D33" s="157"/>
      <c r="E33" s="157"/>
      <c r="F33" s="157"/>
      <c r="G33" s="157"/>
      <c r="H33" s="157"/>
      <c r="I33" s="157"/>
      <c r="J33" s="158"/>
      <c r="K33" s="158"/>
      <c r="L33" s="158"/>
      <c r="M33" s="159" t="s">
        <v>0</v>
      </c>
      <c r="N33" s="147">
        <f>SUM(N21:N32)</f>
        <v>0</v>
      </c>
    </row>
    <row r="34" spans="1:15" x14ac:dyDescent="0.25">
      <c r="A34" s="172" t="s">
        <v>62</v>
      </c>
      <c r="B34" s="172"/>
      <c r="C34" s="172"/>
      <c r="D34" s="172"/>
      <c r="E34" s="172"/>
      <c r="F34" s="172"/>
      <c r="G34" s="172"/>
      <c r="H34" s="172"/>
      <c r="I34" s="172"/>
      <c r="J34" s="172"/>
      <c r="K34" s="172"/>
      <c r="L34" s="172"/>
      <c r="M34" s="172"/>
      <c r="N34" s="172"/>
    </row>
    <row r="35" spans="1:15" ht="13.8" x14ac:dyDescent="0.25">
      <c r="A35" s="73"/>
      <c r="B35" s="73"/>
      <c r="C35" s="73"/>
      <c r="D35" s="73"/>
      <c r="E35" s="73"/>
      <c r="F35" s="73"/>
      <c r="G35" s="73"/>
      <c r="H35" s="73"/>
    </row>
    <row r="36" spans="1:15" ht="16.5" customHeight="1" x14ac:dyDescent="0.3">
      <c r="A36" s="171" t="s">
        <v>72</v>
      </c>
      <c r="B36" s="171"/>
      <c r="C36" s="171"/>
      <c r="D36" s="171"/>
      <c r="E36" s="171"/>
      <c r="F36" s="171"/>
      <c r="G36" s="171"/>
      <c r="H36" s="171"/>
      <c r="I36" s="171"/>
      <c r="J36" s="171"/>
      <c r="K36" s="74"/>
      <c r="L36" s="74"/>
      <c r="M36" s="74"/>
      <c r="N36" s="74"/>
      <c r="O36" s="75"/>
    </row>
    <row r="37" spans="1:15" ht="96.75" customHeight="1" x14ac:dyDescent="0.3">
      <c r="A37" s="165" t="s">
        <v>70</v>
      </c>
      <c r="B37" s="165"/>
      <c r="C37" s="165"/>
      <c r="D37" s="165"/>
      <c r="E37" s="165"/>
      <c r="F37" s="165"/>
      <c r="G37" s="165"/>
      <c r="H37" s="165"/>
      <c r="I37" s="165"/>
      <c r="J37" s="165"/>
      <c r="K37" s="165"/>
      <c r="L37" s="165"/>
      <c r="M37" s="165"/>
      <c r="N37" s="165"/>
      <c r="O37" s="76"/>
    </row>
    <row r="38" spans="1:15" ht="13.8" x14ac:dyDescent="0.25">
      <c r="A38" s="77"/>
      <c r="B38" s="78"/>
      <c r="C38" s="78"/>
      <c r="D38" s="78"/>
      <c r="E38" s="78"/>
      <c r="F38" s="78"/>
      <c r="G38" s="78"/>
      <c r="H38" s="78"/>
    </row>
    <row r="39" spans="1:15" ht="18" customHeight="1" x14ac:dyDescent="0.25">
      <c r="A39" s="163"/>
      <c r="B39" s="163"/>
      <c r="C39" s="163"/>
      <c r="D39" s="100"/>
      <c r="E39" s="100"/>
      <c r="F39" s="163"/>
      <c r="G39" s="163"/>
      <c r="H39" s="163"/>
      <c r="I39" s="100"/>
      <c r="J39" s="78"/>
      <c r="K39" s="78"/>
      <c r="L39" s="166"/>
      <c r="M39" s="166"/>
      <c r="N39" s="166"/>
    </row>
    <row r="40" spans="1:15" s="102" customFormat="1" ht="15.75" customHeight="1" x14ac:dyDescent="0.25">
      <c r="A40" s="164" t="s">
        <v>71</v>
      </c>
      <c r="B40" s="164"/>
      <c r="C40" s="164"/>
      <c r="D40" s="101"/>
      <c r="E40" s="101"/>
      <c r="F40" s="164" t="s">
        <v>73</v>
      </c>
      <c r="G40" s="164"/>
      <c r="H40" s="164"/>
      <c r="L40" s="167" t="s">
        <v>74</v>
      </c>
      <c r="M40" s="167"/>
      <c r="N40" s="167"/>
    </row>
    <row r="41" spans="1:15" x14ac:dyDescent="0.25">
      <c r="A41" s="78"/>
      <c r="B41" s="78"/>
      <c r="C41" s="78"/>
      <c r="D41" s="78"/>
      <c r="E41" s="78"/>
      <c r="F41" s="78"/>
      <c r="G41" s="78"/>
      <c r="H41" s="78"/>
    </row>
    <row r="42" spans="1:15" hidden="1" x14ac:dyDescent="0.25"/>
    <row r="43" spans="1:15" hidden="1" x14ac:dyDescent="0.25">
      <c r="F43" s="79"/>
      <c r="H43" s="79"/>
    </row>
    <row r="44" spans="1:15" hidden="1" x14ac:dyDescent="0.25">
      <c r="F44" s="80"/>
      <c r="H44" s="80"/>
    </row>
    <row r="45" spans="1:15" ht="39.6" hidden="1" x14ac:dyDescent="0.25">
      <c r="F45" s="81" t="s">
        <v>21</v>
      </c>
      <c r="H45" s="81" t="s">
        <v>10</v>
      </c>
      <c r="J45" s="82" t="s">
        <v>22</v>
      </c>
      <c r="L45" s="81" t="s">
        <v>11</v>
      </c>
      <c r="N45" s="81" t="s">
        <v>23</v>
      </c>
    </row>
    <row r="46" spans="1:15" hidden="1" x14ac:dyDescent="0.25">
      <c r="F46" s="83">
        <v>6</v>
      </c>
      <c r="H46" s="83">
        <v>7</v>
      </c>
    </row>
    <row r="47" spans="1:15" hidden="1" x14ac:dyDescent="0.25">
      <c r="C47" s="63" t="str">
        <f>IF(C21="","",C21)</f>
        <v/>
      </c>
      <c r="D47" s="63" t="str">
        <f>IF(D21='Fiksuotieji įkainiai'!$F$3,0,IF(D21='Fiksuotieji įkainiai'!$F$4,2,""))</f>
        <v/>
      </c>
      <c r="E47" s="63" t="str">
        <f>IF(AND(E21&gt;0,E21&lt;=25),0,IF(AND(E21&gt;25,E21&lt;=50),1,IF(E21&gt;50,2,"")))</f>
        <v/>
      </c>
      <c r="F47" s="84" t="str">
        <f ca="1">IF(OR(C47="",D47="",E47=""),"na",INDIRECT("'Fiksuotieji įkainiai'!D"&amp;IF(E47&lt;2,SUM(D47:E47)+4,SUM(D47:E47)+3)))</f>
        <v>na</v>
      </c>
      <c r="G47" s="63" t="s">
        <v>18</v>
      </c>
      <c r="H47" s="84" t="str">
        <f ca="1">IF(OR(C47="", E47=""),"na",INDIRECT("'Fiksuotieji įkainiai'!C"&amp;SUM(E47)+11))</f>
        <v>na</v>
      </c>
      <c r="I47" s="63" t="s">
        <v>18</v>
      </c>
      <c r="J47" s="85" t="str">
        <f>IF(OR(C47="",E47=""),"na",'Fiksuotieji įkainiai'!$C$17)</f>
        <v>na</v>
      </c>
      <c r="K47" s="63" t="s">
        <v>18</v>
      </c>
      <c r="L47" s="63" t="str">
        <f>IF(OR(C47="",E47=""),"na",'Fiksuotieji įkainiai'!$C$18)</f>
        <v>na</v>
      </c>
      <c r="M47" s="63" t="s">
        <v>18</v>
      </c>
      <c r="N47" s="63" t="str">
        <f>IF(OR(C47="",E47="",C47&lt;2),"na",'Fiksuotieji įkainiai'!$C$19)</f>
        <v>na</v>
      </c>
      <c r="O47" s="63" t="s">
        <v>18</v>
      </c>
    </row>
    <row r="48" spans="1:15" hidden="1" x14ac:dyDescent="0.25">
      <c r="C48" s="63" t="str">
        <f t="shared" ref="C48:C66" si="1">IF(C22="","",C22)</f>
        <v/>
      </c>
      <c r="D48" s="63" t="str">
        <f>IF(D22='Fiksuotieji įkainiai'!$F$3,0,IF(D22='Fiksuotieji įkainiai'!$F$4,2,""))</f>
        <v/>
      </c>
      <c r="E48" s="63" t="str">
        <f t="shared" ref="E48:E66" si="2">IF(AND(E22&gt;0,E22&lt;=25),0,IF(AND(E22&gt;25,E22&lt;=50),1,IF(E22&gt;50,2,"")))</f>
        <v/>
      </c>
      <c r="F48" s="84" t="str">
        <f t="shared" ref="F48:F66" ca="1" si="3">IF(OR(C48="",D48="",E48=""),"na",INDIRECT("'Fiksuotieji įkainiai'!D"&amp;IF(E48&lt;2,SUM(D48:E48)+4,SUM(D48:E48)+3)))</f>
        <v>na</v>
      </c>
      <c r="G48" s="63" t="s">
        <v>18</v>
      </c>
      <c r="H48" s="84" t="str">
        <f t="shared" ref="H48:H66" ca="1" si="4">IF(OR(C48="", E48=""),"na",INDIRECT("'Fiksuotieji įkainiai'!C"&amp;SUM(E48)+11))</f>
        <v>na</v>
      </c>
      <c r="I48" s="63" t="s">
        <v>18</v>
      </c>
      <c r="J48" s="85" t="str">
        <f>IF(OR(C48="",E48=""),"na",'Fiksuotieji įkainiai'!$C$17)</f>
        <v>na</v>
      </c>
      <c r="K48" s="63" t="s">
        <v>18</v>
      </c>
      <c r="L48" s="63" t="str">
        <f>IF(OR(C48="",E48=""),"na",'Fiksuotieji įkainiai'!$C$18)</f>
        <v>na</v>
      </c>
      <c r="M48" s="63" t="s">
        <v>18</v>
      </c>
      <c r="N48" s="63" t="str">
        <f>IF(OR(C48="",E48="",C48&lt;2),"na",'Fiksuotieji įkainiai'!$C$19)</f>
        <v>na</v>
      </c>
      <c r="O48" s="63" t="s">
        <v>18</v>
      </c>
    </row>
    <row r="49" spans="3:15" hidden="1" x14ac:dyDescent="0.25">
      <c r="C49" s="63" t="str">
        <f t="shared" si="1"/>
        <v/>
      </c>
      <c r="D49" s="63" t="str">
        <f>IF(D23='Fiksuotieji įkainiai'!$F$3,0,IF(D23='Fiksuotieji įkainiai'!$F$4,2,""))</f>
        <v/>
      </c>
      <c r="E49" s="63" t="str">
        <f t="shared" si="2"/>
        <v/>
      </c>
      <c r="F49" s="84" t="str">
        <f t="shared" ca="1" si="3"/>
        <v>na</v>
      </c>
      <c r="G49" s="63" t="s">
        <v>18</v>
      </c>
      <c r="H49" s="84" t="str">
        <f t="shared" ca="1" si="4"/>
        <v>na</v>
      </c>
      <c r="I49" s="63" t="s">
        <v>18</v>
      </c>
      <c r="J49" s="85" t="str">
        <f>IF(OR(C49="",E49=""),"na",'Fiksuotieji įkainiai'!$C$17)</f>
        <v>na</v>
      </c>
      <c r="K49" s="63" t="s">
        <v>18</v>
      </c>
      <c r="L49" s="63" t="str">
        <f>IF(OR(C49="",E49=""),"na",'Fiksuotieji įkainiai'!$C$18)</f>
        <v>na</v>
      </c>
      <c r="M49" s="63" t="s">
        <v>18</v>
      </c>
      <c r="N49" s="63" t="str">
        <f>IF(OR(C49="",E49="",C49&lt;2),"na",'Fiksuotieji įkainiai'!$C$19)</f>
        <v>na</v>
      </c>
      <c r="O49" s="63" t="s">
        <v>18</v>
      </c>
    </row>
    <row r="50" spans="3:15" hidden="1" x14ac:dyDescent="0.25">
      <c r="C50" s="63" t="str">
        <f t="shared" si="1"/>
        <v/>
      </c>
      <c r="D50" s="63" t="str">
        <f>IF(D24='Fiksuotieji įkainiai'!$F$3,0,IF(D24='Fiksuotieji įkainiai'!$F$4,2,""))</f>
        <v/>
      </c>
      <c r="E50" s="63" t="str">
        <f t="shared" si="2"/>
        <v/>
      </c>
      <c r="F50" s="84" t="str">
        <f t="shared" ca="1" si="3"/>
        <v>na</v>
      </c>
      <c r="G50" s="63" t="s">
        <v>18</v>
      </c>
      <c r="H50" s="84" t="str">
        <f t="shared" ca="1" si="4"/>
        <v>na</v>
      </c>
      <c r="I50" s="63" t="s">
        <v>18</v>
      </c>
      <c r="J50" s="85" t="str">
        <f>IF(OR(C50="",E50=""),"na",'Fiksuotieji įkainiai'!$C$17)</f>
        <v>na</v>
      </c>
      <c r="K50" s="63" t="s">
        <v>18</v>
      </c>
      <c r="L50" s="63" t="str">
        <f>IF(OR(C50="",E50=""),"na",'Fiksuotieji įkainiai'!$C$18)</f>
        <v>na</v>
      </c>
      <c r="M50" s="63" t="s">
        <v>18</v>
      </c>
      <c r="N50" s="63" t="str">
        <f>IF(OR(C50="",E50="",C50&lt;2),"na",'Fiksuotieji įkainiai'!$C$19)</f>
        <v>na</v>
      </c>
      <c r="O50" s="63" t="s">
        <v>18</v>
      </c>
    </row>
    <row r="51" spans="3:15" hidden="1" x14ac:dyDescent="0.25">
      <c r="C51" s="63" t="str">
        <f t="shared" si="1"/>
        <v/>
      </c>
      <c r="D51" s="63" t="str">
        <f>IF(D25='Fiksuotieji įkainiai'!$F$3,0,IF(D25='Fiksuotieji įkainiai'!$F$4,2,""))</f>
        <v/>
      </c>
      <c r="E51" s="63" t="str">
        <f t="shared" si="2"/>
        <v/>
      </c>
      <c r="F51" s="84" t="str">
        <f t="shared" ca="1" si="3"/>
        <v>na</v>
      </c>
      <c r="G51" s="63" t="s">
        <v>18</v>
      </c>
      <c r="H51" s="84" t="str">
        <f t="shared" ca="1" si="4"/>
        <v>na</v>
      </c>
      <c r="I51" s="63" t="s">
        <v>18</v>
      </c>
      <c r="J51" s="85" t="str">
        <f>IF(OR(C51="",E51=""),"na",'Fiksuotieji įkainiai'!$C$17)</f>
        <v>na</v>
      </c>
      <c r="K51" s="63" t="s">
        <v>18</v>
      </c>
      <c r="L51" s="63" t="str">
        <f>IF(OR(C51="",E51=""),"na",'Fiksuotieji įkainiai'!$C$18)</f>
        <v>na</v>
      </c>
      <c r="M51" s="63" t="s">
        <v>18</v>
      </c>
      <c r="N51" s="63" t="str">
        <f>IF(OR(C51="",E51="",C51&lt;2),"na",'Fiksuotieji įkainiai'!$C$19)</f>
        <v>na</v>
      </c>
      <c r="O51" s="63" t="s">
        <v>18</v>
      </c>
    </row>
    <row r="52" spans="3:15" hidden="1" x14ac:dyDescent="0.25">
      <c r="C52" s="63" t="str">
        <f t="shared" si="1"/>
        <v/>
      </c>
      <c r="D52" s="63" t="str">
        <f>IF(D26='Fiksuotieji įkainiai'!$F$3,0,IF(D26='Fiksuotieji įkainiai'!$F$4,2,""))</f>
        <v/>
      </c>
      <c r="E52" s="63" t="str">
        <f t="shared" si="2"/>
        <v/>
      </c>
      <c r="F52" s="84" t="str">
        <f t="shared" ca="1" si="3"/>
        <v>na</v>
      </c>
      <c r="G52" s="63" t="s">
        <v>18</v>
      </c>
      <c r="H52" s="84" t="str">
        <f t="shared" ca="1" si="4"/>
        <v>na</v>
      </c>
      <c r="I52" s="63" t="s">
        <v>18</v>
      </c>
      <c r="J52" s="85" t="str">
        <f>IF(OR(C52="",E52=""),"na",'Fiksuotieji įkainiai'!$C$17)</f>
        <v>na</v>
      </c>
      <c r="K52" s="63" t="s">
        <v>18</v>
      </c>
      <c r="L52" s="63" t="str">
        <f>IF(OR(C52="",E52=""),"na",'Fiksuotieji įkainiai'!$C$18)</f>
        <v>na</v>
      </c>
      <c r="M52" s="63" t="s">
        <v>18</v>
      </c>
      <c r="N52" s="63" t="str">
        <f>IF(OR(C52="",E52="",C52&lt;2),"na",'Fiksuotieji įkainiai'!$C$19)</f>
        <v>na</v>
      </c>
      <c r="O52" s="63" t="s">
        <v>18</v>
      </c>
    </row>
    <row r="53" spans="3:15" hidden="1" x14ac:dyDescent="0.25">
      <c r="C53" s="63" t="str">
        <f t="shared" si="1"/>
        <v/>
      </c>
      <c r="D53" s="63" t="str">
        <f>IF(D27='Fiksuotieji įkainiai'!$F$3,0,IF(D27='Fiksuotieji įkainiai'!$F$4,2,""))</f>
        <v/>
      </c>
      <c r="E53" s="63" t="str">
        <f t="shared" si="2"/>
        <v/>
      </c>
      <c r="F53" s="84" t="str">
        <f t="shared" ca="1" si="3"/>
        <v>na</v>
      </c>
      <c r="G53" s="63" t="s">
        <v>18</v>
      </c>
      <c r="H53" s="84" t="str">
        <f t="shared" ca="1" si="4"/>
        <v>na</v>
      </c>
      <c r="I53" s="63" t="s">
        <v>18</v>
      </c>
      <c r="J53" s="85" t="str">
        <f>IF(OR(C53="",E53=""),"na",'Fiksuotieji įkainiai'!$C$17)</f>
        <v>na</v>
      </c>
      <c r="K53" s="63" t="s">
        <v>18</v>
      </c>
      <c r="L53" s="63" t="str">
        <f>IF(OR(C53="",E53=""),"na",'Fiksuotieji įkainiai'!$C$18)</f>
        <v>na</v>
      </c>
      <c r="M53" s="63" t="s">
        <v>18</v>
      </c>
      <c r="N53" s="63" t="str">
        <f>IF(OR(C53="",E53="",C53&lt;2),"na",'Fiksuotieji įkainiai'!$C$19)</f>
        <v>na</v>
      </c>
      <c r="O53" s="63" t="s">
        <v>18</v>
      </c>
    </row>
    <row r="54" spans="3:15" hidden="1" x14ac:dyDescent="0.25">
      <c r="C54" s="63" t="str">
        <f t="shared" si="1"/>
        <v/>
      </c>
      <c r="D54" s="63" t="str">
        <f>IF(D28='Fiksuotieji įkainiai'!$F$3,0,IF(D28='Fiksuotieji įkainiai'!$F$4,2,""))</f>
        <v/>
      </c>
      <c r="E54" s="63" t="str">
        <f t="shared" si="2"/>
        <v/>
      </c>
      <c r="F54" s="84" t="str">
        <f t="shared" ca="1" si="3"/>
        <v>na</v>
      </c>
      <c r="G54" s="63" t="s">
        <v>18</v>
      </c>
      <c r="H54" s="84" t="str">
        <f t="shared" ca="1" si="4"/>
        <v>na</v>
      </c>
      <c r="I54" s="63" t="s">
        <v>18</v>
      </c>
      <c r="J54" s="85" t="str">
        <f>IF(OR(C54="",E54=""),"na",'Fiksuotieji įkainiai'!$C$17)</f>
        <v>na</v>
      </c>
      <c r="K54" s="63" t="s">
        <v>18</v>
      </c>
      <c r="L54" s="63" t="str">
        <f>IF(OR(C54="",E54=""),"na",'Fiksuotieji įkainiai'!$C$18)</f>
        <v>na</v>
      </c>
      <c r="M54" s="63" t="s">
        <v>18</v>
      </c>
      <c r="N54" s="63" t="str">
        <f>IF(OR(C54="",E54="",C54&lt;2),"na",'Fiksuotieji įkainiai'!$C$19)</f>
        <v>na</v>
      </c>
      <c r="O54" s="63" t="s">
        <v>18</v>
      </c>
    </row>
    <row r="55" spans="3:15" hidden="1" x14ac:dyDescent="0.25">
      <c r="C55" s="63" t="str">
        <f t="shared" si="1"/>
        <v/>
      </c>
      <c r="D55" s="63" t="str">
        <f>IF(D29='Fiksuotieji įkainiai'!$F$3,0,IF(D29='Fiksuotieji įkainiai'!$F$4,2,""))</f>
        <v/>
      </c>
      <c r="E55" s="63" t="str">
        <f t="shared" si="2"/>
        <v/>
      </c>
      <c r="F55" s="84" t="str">
        <f t="shared" ca="1" si="3"/>
        <v>na</v>
      </c>
      <c r="G55" s="63" t="s">
        <v>18</v>
      </c>
      <c r="H55" s="84" t="str">
        <f t="shared" ca="1" si="4"/>
        <v>na</v>
      </c>
      <c r="I55" s="63" t="s">
        <v>18</v>
      </c>
      <c r="J55" s="85" t="str">
        <f>IF(OR(C55="",E55=""),"na",'Fiksuotieji įkainiai'!$C$17)</f>
        <v>na</v>
      </c>
      <c r="K55" s="63" t="s">
        <v>18</v>
      </c>
      <c r="L55" s="63" t="str">
        <f>IF(OR(C55="",E55=""),"na",'Fiksuotieji įkainiai'!$C$18)</f>
        <v>na</v>
      </c>
      <c r="M55" s="63" t="s">
        <v>18</v>
      </c>
      <c r="N55" s="63" t="str">
        <f>IF(OR(C55="",E55="",C55&lt;2),"na",'Fiksuotieji įkainiai'!$C$19)</f>
        <v>na</v>
      </c>
      <c r="O55" s="63" t="s">
        <v>18</v>
      </c>
    </row>
    <row r="56" spans="3:15" hidden="1" x14ac:dyDescent="0.25">
      <c r="C56" s="63" t="str">
        <f t="shared" si="1"/>
        <v/>
      </c>
      <c r="D56" s="63" t="str">
        <f>IF(D30='Fiksuotieji įkainiai'!$F$3,0,IF(D30='Fiksuotieji įkainiai'!$F$4,2,""))</f>
        <v/>
      </c>
      <c r="E56" s="63" t="str">
        <f t="shared" si="2"/>
        <v/>
      </c>
      <c r="F56" s="84" t="str">
        <f t="shared" ca="1" si="3"/>
        <v>na</v>
      </c>
      <c r="G56" s="63" t="s">
        <v>18</v>
      </c>
      <c r="H56" s="84" t="str">
        <f t="shared" ca="1" si="4"/>
        <v>na</v>
      </c>
      <c r="I56" s="63" t="s">
        <v>18</v>
      </c>
      <c r="J56" s="85" t="str">
        <f>IF(OR(C56="",E56=""),"na",'Fiksuotieji įkainiai'!$C$17)</f>
        <v>na</v>
      </c>
      <c r="K56" s="63" t="s">
        <v>18</v>
      </c>
      <c r="L56" s="63" t="str">
        <f>IF(OR(C56="",E56=""),"na",'Fiksuotieji įkainiai'!$C$18)</f>
        <v>na</v>
      </c>
      <c r="M56" s="63" t="s">
        <v>18</v>
      </c>
      <c r="N56" s="63" t="str">
        <f>IF(OR(C56="",E56="",C56&lt;2),"na",'Fiksuotieji įkainiai'!$C$19)</f>
        <v>na</v>
      </c>
      <c r="O56" s="63" t="s">
        <v>18</v>
      </c>
    </row>
    <row r="57" spans="3:15" hidden="1" x14ac:dyDescent="0.25">
      <c r="C57" s="63" t="str">
        <f t="shared" si="1"/>
        <v/>
      </c>
      <c r="D57" s="63" t="str">
        <f>IF(D31='Fiksuotieji įkainiai'!$F$3,0,IF(D31='Fiksuotieji įkainiai'!$F$4,2,""))</f>
        <v/>
      </c>
      <c r="E57" s="63" t="str">
        <f t="shared" si="2"/>
        <v/>
      </c>
      <c r="F57" s="84" t="str">
        <f t="shared" ca="1" si="3"/>
        <v>na</v>
      </c>
      <c r="G57" s="63" t="s">
        <v>18</v>
      </c>
      <c r="H57" s="84" t="str">
        <f t="shared" ca="1" si="4"/>
        <v>na</v>
      </c>
      <c r="I57" s="63" t="s">
        <v>18</v>
      </c>
      <c r="J57" s="85" t="str">
        <f>IF(OR(C57="",E57=""),"na",'Fiksuotieji įkainiai'!$C$17)</f>
        <v>na</v>
      </c>
      <c r="K57" s="63" t="s">
        <v>18</v>
      </c>
      <c r="L57" s="63" t="str">
        <f>IF(OR(C57="",E57=""),"na",'Fiksuotieji įkainiai'!$C$18)</f>
        <v>na</v>
      </c>
      <c r="M57" s="63" t="s">
        <v>18</v>
      </c>
      <c r="N57" s="63" t="str">
        <f>IF(OR(C57="",E57="",C57&lt;2),"na",'Fiksuotieji įkainiai'!$C$19)</f>
        <v>na</v>
      </c>
      <c r="O57" s="63" t="s">
        <v>18</v>
      </c>
    </row>
    <row r="58" spans="3:15" hidden="1" x14ac:dyDescent="0.25">
      <c r="C58" s="63" t="str">
        <f t="shared" si="1"/>
        <v/>
      </c>
      <c r="D58" s="63" t="str">
        <f>IF(D32='Fiksuotieji įkainiai'!$F$3,0,IF(D32='Fiksuotieji įkainiai'!$F$4,2,""))</f>
        <v/>
      </c>
      <c r="E58" s="63" t="str">
        <f t="shared" si="2"/>
        <v/>
      </c>
      <c r="F58" s="84" t="str">
        <f t="shared" ca="1" si="3"/>
        <v>na</v>
      </c>
      <c r="G58" s="63" t="s">
        <v>18</v>
      </c>
      <c r="H58" s="84" t="str">
        <f t="shared" ca="1" si="4"/>
        <v>na</v>
      </c>
      <c r="I58" s="63" t="s">
        <v>18</v>
      </c>
      <c r="J58" s="85" t="str">
        <f>IF(OR(C58="",E58=""),"na",'Fiksuotieji įkainiai'!$C$17)</f>
        <v>na</v>
      </c>
      <c r="K58" s="63" t="s">
        <v>18</v>
      </c>
      <c r="L58" s="63" t="str">
        <f>IF(OR(C58="",E58=""),"na",'Fiksuotieji įkainiai'!$C$18)</f>
        <v>na</v>
      </c>
      <c r="M58" s="63" t="s">
        <v>18</v>
      </c>
      <c r="N58" s="63" t="str">
        <f>IF(OR(C58="",E58="",C58&lt;2),"na",'Fiksuotieji įkainiai'!$C$19)</f>
        <v>na</v>
      </c>
      <c r="O58" s="63" t="s">
        <v>18</v>
      </c>
    </row>
    <row r="59" spans="3:15" hidden="1" x14ac:dyDescent="0.25">
      <c r="C59" s="63" t="str">
        <f t="shared" si="1"/>
        <v/>
      </c>
      <c r="D59" s="63" t="str">
        <f>IF(D33='Fiksuotieji įkainiai'!$F$3,0,IF(D33='Fiksuotieji įkainiai'!$F$4,2,""))</f>
        <v/>
      </c>
      <c r="E59" s="63" t="str">
        <f t="shared" si="2"/>
        <v/>
      </c>
      <c r="F59" s="84" t="str">
        <f t="shared" ca="1" si="3"/>
        <v>na</v>
      </c>
      <c r="G59" s="63" t="s">
        <v>18</v>
      </c>
      <c r="H59" s="84" t="str">
        <f t="shared" ca="1" si="4"/>
        <v>na</v>
      </c>
      <c r="I59" s="63" t="s">
        <v>18</v>
      </c>
      <c r="J59" s="85" t="str">
        <f>IF(OR(C59="",E59=""),"na",'Fiksuotieji įkainiai'!$C$17)</f>
        <v>na</v>
      </c>
      <c r="K59" s="63" t="s">
        <v>18</v>
      </c>
      <c r="L59" s="63" t="str">
        <f>IF(OR(C59="",E59=""),"na",'Fiksuotieji įkainiai'!$C$18)</f>
        <v>na</v>
      </c>
      <c r="M59" s="63" t="s">
        <v>18</v>
      </c>
      <c r="N59" s="63" t="str">
        <f>IF(OR(C59="",E59="",C59&lt;2),"na",'Fiksuotieji įkainiai'!$C$19)</f>
        <v>na</v>
      </c>
      <c r="O59" s="63" t="s">
        <v>18</v>
      </c>
    </row>
    <row r="60" spans="3:15" hidden="1" x14ac:dyDescent="0.25">
      <c r="C60" s="63" t="str">
        <f t="shared" si="1"/>
        <v/>
      </c>
      <c r="D60" s="63" t="str">
        <f>IF(D34='Fiksuotieji įkainiai'!$F$3,0,IF(D34='Fiksuotieji įkainiai'!$F$4,2,""))</f>
        <v/>
      </c>
      <c r="E60" s="63" t="str">
        <f t="shared" si="2"/>
        <v/>
      </c>
      <c r="F60" s="84" t="str">
        <f t="shared" ca="1" si="3"/>
        <v>na</v>
      </c>
      <c r="G60" s="63" t="s">
        <v>18</v>
      </c>
      <c r="H60" s="84" t="str">
        <f t="shared" ca="1" si="4"/>
        <v>na</v>
      </c>
      <c r="I60" s="63" t="s">
        <v>18</v>
      </c>
      <c r="J60" s="85" t="str">
        <f>IF(OR(C60="",E60=""),"na",'Fiksuotieji įkainiai'!$C$17)</f>
        <v>na</v>
      </c>
      <c r="K60" s="63" t="s">
        <v>18</v>
      </c>
      <c r="L60" s="63" t="str">
        <f>IF(OR(C60="",E60=""),"na",'Fiksuotieji įkainiai'!$C$18)</f>
        <v>na</v>
      </c>
      <c r="M60" s="63" t="s">
        <v>18</v>
      </c>
      <c r="N60" s="63" t="str">
        <f>IF(OR(C60="",E60="",C60&lt;2),"na",'Fiksuotieji įkainiai'!$C$19)</f>
        <v>na</v>
      </c>
      <c r="O60" s="63" t="s">
        <v>18</v>
      </c>
    </row>
    <row r="61" spans="3:15" hidden="1" x14ac:dyDescent="0.25">
      <c r="C61" s="63" t="str">
        <f t="shared" si="1"/>
        <v/>
      </c>
      <c r="D61" s="63" t="str">
        <f>IF(D35='Fiksuotieji įkainiai'!$F$3,0,IF(D35='Fiksuotieji įkainiai'!$F$4,2,""))</f>
        <v/>
      </c>
      <c r="E61" s="63" t="str">
        <f t="shared" si="2"/>
        <v/>
      </c>
      <c r="F61" s="84" t="str">
        <f t="shared" ca="1" si="3"/>
        <v>na</v>
      </c>
      <c r="G61" s="63" t="s">
        <v>18</v>
      </c>
      <c r="H61" s="84" t="str">
        <f t="shared" ca="1" si="4"/>
        <v>na</v>
      </c>
      <c r="I61" s="63" t="s">
        <v>18</v>
      </c>
      <c r="J61" s="85" t="str">
        <f>IF(OR(C61="",E61=""),"na",'Fiksuotieji įkainiai'!$C$17)</f>
        <v>na</v>
      </c>
      <c r="K61" s="63" t="s">
        <v>18</v>
      </c>
      <c r="L61" s="63" t="str">
        <f>IF(OR(C61="",E61=""),"na",'Fiksuotieji įkainiai'!$C$18)</f>
        <v>na</v>
      </c>
      <c r="M61" s="63" t="s">
        <v>18</v>
      </c>
      <c r="N61" s="63" t="str">
        <f>IF(OR(C61="",E61="",C61&lt;2),"na",'Fiksuotieji įkainiai'!$C$19)</f>
        <v>na</v>
      </c>
      <c r="O61" s="63" t="s">
        <v>18</v>
      </c>
    </row>
    <row r="62" spans="3:15" hidden="1" x14ac:dyDescent="0.25">
      <c r="C62" s="63" t="str">
        <f t="shared" si="1"/>
        <v/>
      </c>
      <c r="D62" s="63" t="str">
        <f>IF(D36='Fiksuotieji įkainiai'!$F$3,0,IF(D36='Fiksuotieji įkainiai'!$F$4,2,""))</f>
        <v/>
      </c>
      <c r="E62" s="63" t="str">
        <f t="shared" si="2"/>
        <v/>
      </c>
      <c r="F62" s="84" t="str">
        <f t="shared" ca="1" si="3"/>
        <v>na</v>
      </c>
      <c r="G62" s="63" t="s">
        <v>18</v>
      </c>
      <c r="H62" s="84" t="str">
        <f t="shared" ca="1" si="4"/>
        <v>na</v>
      </c>
      <c r="I62" s="63" t="s">
        <v>18</v>
      </c>
      <c r="J62" s="85" t="str">
        <f>IF(OR(C62="",E62=""),"na",'Fiksuotieji įkainiai'!$C$17)</f>
        <v>na</v>
      </c>
      <c r="K62" s="63" t="s">
        <v>18</v>
      </c>
      <c r="L62" s="63" t="str">
        <f>IF(OR(C62="",E62=""),"na",'Fiksuotieji įkainiai'!$C$18)</f>
        <v>na</v>
      </c>
      <c r="M62" s="63" t="s">
        <v>18</v>
      </c>
      <c r="N62" s="63" t="str">
        <f>IF(OR(C62="",E62="",C62&lt;2),"na",'Fiksuotieji įkainiai'!$C$19)</f>
        <v>na</v>
      </c>
      <c r="O62" s="63" t="s">
        <v>18</v>
      </c>
    </row>
    <row r="63" spans="3:15" hidden="1" x14ac:dyDescent="0.25">
      <c r="C63" s="63" t="str">
        <f t="shared" si="1"/>
        <v/>
      </c>
      <c r="D63" s="63" t="str">
        <f>IF(D37='Fiksuotieji įkainiai'!$F$3,0,IF(D37='Fiksuotieji įkainiai'!$F$4,2,""))</f>
        <v/>
      </c>
      <c r="E63" s="63" t="str">
        <f t="shared" si="2"/>
        <v/>
      </c>
      <c r="F63" s="84" t="str">
        <f t="shared" ca="1" si="3"/>
        <v>na</v>
      </c>
      <c r="G63" s="63" t="s">
        <v>18</v>
      </c>
      <c r="H63" s="84" t="str">
        <f t="shared" ca="1" si="4"/>
        <v>na</v>
      </c>
      <c r="I63" s="63" t="s">
        <v>18</v>
      </c>
      <c r="J63" s="85" t="str">
        <f>IF(OR(C63="",E63=""),"na",'Fiksuotieji įkainiai'!$C$17)</f>
        <v>na</v>
      </c>
      <c r="K63" s="63" t="s">
        <v>18</v>
      </c>
      <c r="L63" s="63" t="str">
        <f>IF(OR(C63="",E63=""),"na",'Fiksuotieji įkainiai'!$C$18)</f>
        <v>na</v>
      </c>
      <c r="M63" s="63" t="s">
        <v>18</v>
      </c>
      <c r="N63" s="63" t="str">
        <f>IF(OR(C63="",E63="",C63&lt;2),"na",'Fiksuotieji įkainiai'!$C$19)</f>
        <v>na</v>
      </c>
      <c r="O63" s="63" t="s">
        <v>18</v>
      </c>
    </row>
    <row r="64" spans="3:15" hidden="1" x14ac:dyDescent="0.25">
      <c r="C64" s="63" t="str">
        <f t="shared" si="1"/>
        <v/>
      </c>
      <c r="D64" s="63" t="str">
        <f>IF(D38='Fiksuotieji įkainiai'!$F$3,0,IF(D38='Fiksuotieji įkainiai'!$F$4,2,""))</f>
        <v/>
      </c>
      <c r="E64" s="63" t="str">
        <f t="shared" si="2"/>
        <v/>
      </c>
      <c r="F64" s="84" t="str">
        <f t="shared" ca="1" si="3"/>
        <v>na</v>
      </c>
      <c r="G64" s="63" t="s">
        <v>18</v>
      </c>
      <c r="H64" s="84" t="str">
        <f t="shared" ca="1" si="4"/>
        <v>na</v>
      </c>
      <c r="I64" s="63" t="s">
        <v>18</v>
      </c>
      <c r="J64" s="85" t="str">
        <f>IF(OR(C64="",E64=""),"na",'Fiksuotieji įkainiai'!$C$17)</f>
        <v>na</v>
      </c>
      <c r="K64" s="63" t="s">
        <v>18</v>
      </c>
      <c r="L64" s="63" t="str">
        <f>IF(OR(C64="",E64=""),"na",'Fiksuotieji įkainiai'!$C$18)</f>
        <v>na</v>
      </c>
      <c r="M64" s="63" t="s">
        <v>18</v>
      </c>
      <c r="N64" s="63" t="str">
        <f>IF(OR(C64="",E64="",C64&lt;2),"na",'Fiksuotieji įkainiai'!$C$19)</f>
        <v>na</v>
      </c>
      <c r="O64" s="63" t="s">
        <v>18</v>
      </c>
    </row>
    <row r="65" spans="3:15" hidden="1" x14ac:dyDescent="0.25">
      <c r="C65" s="63" t="str">
        <f t="shared" si="1"/>
        <v/>
      </c>
      <c r="D65" s="63" t="str">
        <f>IF(D39='Fiksuotieji įkainiai'!$F$3,0,IF(D39='Fiksuotieji įkainiai'!$F$4,2,""))</f>
        <v/>
      </c>
      <c r="E65" s="63" t="str">
        <f t="shared" si="2"/>
        <v/>
      </c>
      <c r="F65" s="84" t="str">
        <f t="shared" ca="1" si="3"/>
        <v>na</v>
      </c>
      <c r="G65" s="63" t="s">
        <v>18</v>
      </c>
      <c r="H65" s="84" t="str">
        <f t="shared" ca="1" si="4"/>
        <v>na</v>
      </c>
      <c r="I65" s="63" t="s">
        <v>18</v>
      </c>
      <c r="J65" s="85" t="str">
        <f>IF(OR(C65="",E65=""),"na",'Fiksuotieji įkainiai'!$C$17)</f>
        <v>na</v>
      </c>
      <c r="K65" s="63" t="s">
        <v>18</v>
      </c>
      <c r="L65" s="63" t="str">
        <f>IF(OR(C65="",E65=""),"na",'Fiksuotieji įkainiai'!$C$18)</f>
        <v>na</v>
      </c>
      <c r="M65" s="63" t="s">
        <v>18</v>
      </c>
      <c r="N65" s="63" t="str">
        <f>IF(OR(C65="",E65="",C65&lt;2),"na",'Fiksuotieji įkainiai'!$C$19)</f>
        <v>na</v>
      </c>
      <c r="O65" s="63" t="s">
        <v>18</v>
      </c>
    </row>
    <row r="66" spans="3:15" hidden="1" x14ac:dyDescent="0.25">
      <c r="C66" s="63" t="str">
        <f t="shared" si="1"/>
        <v/>
      </c>
      <c r="D66" s="63" t="str">
        <f>IF(D40='Fiksuotieji įkainiai'!$F$3,0,IF(D40='Fiksuotieji įkainiai'!$F$4,2,""))</f>
        <v/>
      </c>
      <c r="E66" s="63" t="str">
        <f t="shared" si="2"/>
        <v/>
      </c>
      <c r="F66" s="84" t="str">
        <f t="shared" ca="1" si="3"/>
        <v>na</v>
      </c>
      <c r="G66" s="63" t="s">
        <v>18</v>
      </c>
      <c r="H66" s="84" t="str">
        <f t="shared" ca="1" si="4"/>
        <v>na</v>
      </c>
      <c r="I66" s="63" t="s">
        <v>18</v>
      </c>
      <c r="J66" s="85" t="str">
        <f>IF(OR(C66="",E66=""),"na",'Fiksuotieji įkainiai'!$C$17)</f>
        <v>na</v>
      </c>
      <c r="K66" s="63" t="s">
        <v>18</v>
      </c>
      <c r="L66" s="63" t="str">
        <f>IF(OR(C66="",E66=""),"na",'Fiksuotieji įkainiai'!$C$18)</f>
        <v>na</v>
      </c>
      <c r="M66" s="63" t="s">
        <v>18</v>
      </c>
      <c r="N66" s="63" t="str">
        <f>IF(OR(C66="",E66="",C66&lt;2),"na",'Fiksuotieji įkainiai'!$C$19)</f>
        <v>na</v>
      </c>
      <c r="O66" s="63" t="s">
        <v>18</v>
      </c>
    </row>
    <row r="67" spans="3:15" hidden="1" x14ac:dyDescent="0.25"/>
    <row r="68" spans="3:15" hidden="1" x14ac:dyDescent="0.25">
      <c r="F68" s="86">
        <f>IF(OR(F21="Netaikoma",F21=""),0,IF(F21&lt;&gt;F47,1,0))</f>
        <v>0</v>
      </c>
      <c r="G68" s="86">
        <f>IF(OR(G21="Netaikoma",G21=""),0,IF(G21&lt;&gt;H47,1,0))</f>
        <v>0</v>
      </c>
      <c r="H68" s="86"/>
      <c r="I68" s="86"/>
      <c r="J68" s="86">
        <f>IF(OR(H21="Netaikoma",H21=""),0,IF(H21&lt;&gt;J47,1,0))</f>
        <v>0</v>
      </c>
      <c r="K68" s="86"/>
      <c r="L68" s="86" t="str">
        <f>IF(K21="Ne sezonas","D",IF(K21="Sezonas","E",""))</f>
        <v/>
      </c>
      <c r="M68" s="63" t="str">
        <f>IF(L21="Didysis miestas",1,IF(L21="Kitas miestas",2,IF(L21="Kurortas",3,"")))</f>
        <v/>
      </c>
      <c r="N68" s="85" t="str">
        <f ca="1">IF(OR(C47="",L68="",M68="",E47="",C47&lt;2),"na",INDIRECT("'Fiksuotieji įkainiai'!$" &amp; L68 &amp;"$" &amp; M68 +22))</f>
        <v>na</v>
      </c>
      <c r="O68" s="63" t="s">
        <v>18</v>
      </c>
    </row>
    <row r="69" spans="3:15" hidden="1" x14ac:dyDescent="0.25">
      <c r="F69" s="86">
        <f t="shared" ref="F69:F87" si="5">IF(OR(F22="Netaikoma",F22=""),0,IF(F22&lt;&gt;F48,1,0))</f>
        <v>0</v>
      </c>
      <c r="G69" s="86">
        <f t="shared" ref="G69:G87" si="6">IF(OR(G22="Netaikoma",G22=""),0,IF(G22&lt;&gt;H48,1,0))</f>
        <v>0</v>
      </c>
      <c r="H69" s="86"/>
      <c r="I69" s="86"/>
      <c r="J69" s="86">
        <f t="shared" ref="J69:J87" si="7">IF(OR(H22="Netaikoma",H22=""),0,IF(H22&lt;&gt;J48,1,0))</f>
        <v>0</v>
      </c>
      <c r="K69" s="86"/>
      <c r="L69" s="86" t="str">
        <f t="shared" ref="L69:L87" si="8">IF(K22="Ne sezonas","D",IF(K22="Sezonas","E",""))</f>
        <v/>
      </c>
      <c r="M69" s="63" t="str">
        <f t="shared" ref="M69:M87" si="9">IF(L22="Didysis miestas",1,IF(L22="Kitas miestas",2,IF(L22="Kurortas",3,"")))</f>
        <v/>
      </c>
      <c r="N69" s="85" t="str">
        <f t="shared" ref="N69:N87" ca="1" si="10">IF(OR(C48="",L69="",M69="",E48="",C48&lt;2),"na",INDIRECT("'Fiksuotieji įkainiai'!$" &amp; L69 &amp;"$" &amp; M69 +22))</f>
        <v>na</v>
      </c>
      <c r="O69" s="63" t="s">
        <v>18</v>
      </c>
    </row>
    <row r="70" spans="3:15" hidden="1" x14ac:dyDescent="0.25">
      <c r="F70" s="86">
        <f t="shared" si="5"/>
        <v>0</v>
      </c>
      <c r="G70" s="86">
        <f t="shared" si="6"/>
        <v>0</v>
      </c>
      <c r="H70" s="86"/>
      <c r="I70" s="86"/>
      <c r="J70" s="86">
        <f t="shared" si="7"/>
        <v>0</v>
      </c>
      <c r="K70" s="86"/>
      <c r="L70" s="86" t="str">
        <f t="shared" si="8"/>
        <v/>
      </c>
      <c r="M70" s="63" t="str">
        <f t="shared" si="9"/>
        <v/>
      </c>
      <c r="N70" s="85" t="str">
        <f t="shared" ca="1" si="10"/>
        <v>na</v>
      </c>
      <c r="O70" s="63" t="s">
        <v>18</v>
      </c>
    </row>
    <row r="71" spans="3:15" hidden="1" x14ac:dyDescent="0.25">
      <c r="F71" s="86">
        <f t="shared" si="5"/>
        <v>0</v>
      </c>
      <c r="G71" s="86">
        <f t="shared" si="6"/>
        <v>0</v>
      </c>
      <c r="H71" s="86"/>
      <c r="I71" s="86"/>
      <c r="J71" s="86">
        <f t="shared" si="7"/>
        <v>0</v>
      </c>
      <c r="K71" s="86"/>
      <c r="L71" s="86" t="str">
        <f t="shared" si="8"/>
        <v/>
      </c>
      <c r="M71" s="63" t="str">
        <f t="shared" si="9"/>
        <v/>
      </c>
      <c r="N71" s="85" t="str">
        <f t="shared" ca="1" si="10"/>
        <v>na</v>
      </c>
      <c r="O71" s="63" t="s">
        <v>18</v>
      </c>
    </row>
    <row r="72" spans="3:15" hidden="1" x14ac:dyDescent="0.25">
      <c r="F72" s="86">
        <f t="shared" si="5"/>
        <v>0</v>
      </c>
      <c r="G72" s="86">
        <f t="shared" si="6"/>
        <v>0</v>
      </c>
      <c r="H72" s="86"/>
      <c r="I72" s="86"/>
      <c r="J72" s="86">
        <f t="shared" si="7"/>
        <v>0</v>
      </c>
      <c r="K72" s="86"/>
      <c r="L72" s="86" t="str">
        <f t="shared" si="8"/>
        <v/>
      </c>
      <c r="M72" s="63" t="str">
        <f t="shared" si="9"/>
        <v/>
      </c>
      <c r="N72" s="85" t="str">
        <f t="shared" ca="1" si="10"/>
        <v>na</v>
      </c>
      <c r="O72" s="63" t="s">
        <v>18</v>
      </c>
    </row>
    <row r="73" spans="3:15" hidden="1" x14ac:dyDescent="0.25">
      <c r="F73" s="86">
        <f t="shared" si="5"/>
        <v>0</v>
      </c>
      <c r="G73" s="86">
        <f t="shared" si="6"/>
        <v>0</v>
      </c>
      <c r="H73" s="86"/>
      <c r="I73" s="86"/>
      <c r="J73" s="86">
        <f t="shared" si="7"/>
        <v>0</v>
      </c>
      <c r="K73" s="86"/>
      <c r="L73" s="86" t="str">
        <f t="shared" si="8"/>
        <v/>
      </c>
      <c r="M73" s="63" t="str">
        <f t="shared" si="9"/>
        <v/>
      </c>
      <c r="N73" s="85" t="str">
        <f t="shared" ca="1" si="10"/>
        <v>na</v>
      </c>
      <c r="O73" s="63" t="s">
        <v>18</v>
      </c>
    </row>
    <row r="74" spans="3:15" hidden="1" x14ac:dyDescent="0.25">
      <c r="F74" s="86">
        <f t="shared" si="5"/>
        <v>0</v>
      </c>
      <c r="G74" s="86">
        <f t="shared" si="6"/>
        <v>0</v>
      </c>
      <c r="H74" s="86"/>
      <c r="I74" s="86"/>
      <c r="J74" s="86">
        <f t="shared" si="7"/>
        <v>0</v>
      </c>
      <c r="K74" s="86"/>
      <c r="L74" s="86" t="str">
        <f t="shared" si="8"/>
        <v/>
      </c>
      <c r="M74" s="63" t="str">
        <f t="shared" si="9"/>
        <v/>
      </c>
      <c r="N74" s="85" t="str">
        <f t="shared" ca="1" si="10"/>
        <v>na</v>
      </c>
      <c r="O74" s="63" t="s">
        <v>18</v>
      </c>
    </row>
    <row r="75" spans="3:15" hidden="1" x14ac:dyDescent="0.25">
      <c r="F75" s="86">
        <f t="shared" si="5"/>
        <v>0</v>
      </c>
      <c r="G75" s="86">
        <f t="shared" si="6"/>
        <v>0</v>
      </c>
      <c r="H75" s="86"/>
      <c r="I75" s="86"/>
      <c r="J75" s="86">
        <f t="shared" si="7"/>
        <v>0</v>
      </c>
      <c r="K75" s="86"/>
      <c r="L75" s="86" t="str">
        <f t="shared" si="8"/>
        <v/>
      </c>
      <c r="M75" s="63" t="str">
        <f t="shared" si="9"/>
        <v/>
      </c>
      <c r="N75" s="85" t="str">
        <f t="shared" ca="1" si="10"/>
        <v>na</v>
      </c>
      <c r="O75" s="63" t="s">
        <v>18</v>
      </c>
    </row>
    <row r="76" spans="3:15" hidden="1" x14ac:dyDescent="0.25">
      <c r="F76" s="86">
        <f t="shared" si="5"/>
        <v>0</v>
      </c>
      <c r="G76" s="86">
        <f t="shared" si="6"/>
        <v>0</v>
      </c>
      <c r="H76" s="86"/>
      <c r="I76" s="86"/>
      <c r="J76" s="86">
        <f t="shared" si="7"/>
        <v>0</v>
      </c>
      <c r="K76" s="86"/>
      <c r="L76" s="86" t="str">
        <f t="shared" si="8"/>
        <v/>
      </c>
      <c r="M76" s="63" t="str">
        <f t="shared" si="9"/>
        <v/>
      </c>
      <c r="N76" s="85" t="str">
        <f t="shared" ca="1" si="10"/>
        <v>na</v>
      </c>
      <c r="O76" s="63" t="s">
        <v>18</v>
      </c>
    </row>
    <row r="77" spans="3:15" hidden="1" x14ac:dyDescent="0.25">
      <c r="F77" s="86">
        <f t="shared" si="5"/>
        <v>0</v>
      </c>
      <c r="G77" s="86">
        <f t="shared" si="6"/>
        <v>0</v>
      </c>
      <c r="H77" s="86"/>
      <c r="I77" s="86"/>
      <c r="J77" s="86">
        <f t="shared" si="7"/>
        <v>0</v>
      </c>
      <c r="K77" s="86"/>
      <c r="L77" s="86" t="str">
        <f t="shared" si="8"/>
        <v/>
      </c>
      <c r="M77" s="63" t="str">
        <f t="shared" si="9"/>
        <v/>
      </c>
      <c r="N77" s="85" t="str">
        <f t="shared" ca="1" si="10"/>
        <v>na</v>
      </c>
      <c r="O77" s="63" t="s">
        <v>18</v>
      </c>
    </row>
    <row r="78" spans="3:15" hidden="1" x14ac:dyDescent="0.25">
      <c r="F78" s="86">
        <f t="shared" si="5"/>
        <v>0</v>
      </c>
      <c r="G78" s="86">
        <f t="shared" si="6"/>
        <v>0</v>
      </c>
      <c r="H78" s="86"/>
      <c r="I78" s="86"/>
      <c r="J78" s="86">
        <f t="shared" si="7"/>
        <v>0</v>
      </c>
      <c r="K78" s="86"/>
      <c r="L78" s="86" t="str">
        <f t="shared" si="8"/>
        <v/>
      </c>
      <c r="M78" s="63" t="str">
        <f t="shared" si="9"/>
        <v/>
      </c>
      <c r="N78" s="85" t="str">
        <f t="shared" ca="1" si="10"/>
        <v>na</v>
      </c>
      <c r="O78" s="63" t="s">
        <v>18</v>
      </c>
    </row>
    <row r="79" spans="3:15" hidden="1" x14ac:dyDescent="0.25">
      <c r="F79" s="86">
        <f t="shared" si="5"/>
        <v>0</v>
      </c>
      <c r="G79" s="86">
        <f t="shared" si="6"/>
        <v>0</v>
      </c>
      <c r="H79" s="86"/>
      <c r="I79" s="86"/>
      <c r="J79" s="86">
        <f t="shared" si="7"/>
        <v>0</v>
      </c>
      <c r="K79" s="86"/>
      <c r="L79" s="86" t="str">
        <f t="shared" si="8"/>
        <v/>
      </c>
      <c r="M79" s="63" t="str">
        <f t="shared" si="9"/>
        <v/>
      </c>
      <c r="N79" s="85" t="str">
        <f t="shared" ca="1" si="10"/>
        <v>na</v>
      </c>
      <c r="O79" s="63" t="s">
        <v>18</v>
      </c>
    </row>
    <row r="80" spans="3:15" hidden="1" x14ac:dyDescent="0.25">
      <c r="F80" s="86">
        <f t="shared" si="5"/>
        <v>0</v>
      </c>
      <c r="G80" s="86">
        <f t="shared" si="6"/>
        <v>0</v>
      </c>
      <c r="H80" s="86"/>
      <c r="I80" s="86"/>
      <c r="J80" s="86">
        <f t="shared" si="7"/>
        <v>0</v>
      </c>
      <c r="K80" s="86"/>
      <c r="L80" s="86" t="str">
        <f t="shared" si="8"/>
        <v/>
      </c>
      <c r="M80" s="63" t="str">
        <f t="shared" si="9"/>
        <v/>
      </c>
      <c r="N80" s="85" t="str">
        <f t="shared" ca="1" si="10"/>
        <v>na</v>
      </c>
      <c r="O80" s="63" t="s">
        <v>18</v>
      </c>
    </row>
    <row r="81" spans="6:15" hidden="1" x14ac:dyDescent="0.25">
      <c r="F81" s="86">
        <f t="shared" si="5"/>
        <v>0</v>
      </c>
      <c r="G81" s="86">
        <f t="shared" si="6"/>
        <v>0</v>
      </c>
      <c r="H81" s="86"/>
      <c r="I81" s="86"/>
      <c r="J81" s="86">
        <f t="shared" si="7"/>
        <v>0</v>
      </c>
      <c r="K81" s="86"/>
      <c r="L81" s="86" t="str">
        <f t="shared" si="8"/>
        <v/>
      </c>
      <c r="M81" s="63" t="str">
        <f t="shared" si="9"/>
        <v/>
      </c>
      <c r="N81" s="85" t="str">
        <f t="shared" ca="1" si="10"/>
        <v>na</v>
      </c>
      <c r="O81" s="63" t="s">
        <v>18</v>
      </c>
    </row>
    <row r="82" spans="6:15" hidden="1" x14ac:dyDescent="0.25">
      <c r="F82" s="86">
        <f t="shared" si="5"/>
        <v>0</v>
      </c>
      <c r="G82" s="86">
        <f t="shared" si="6"/>
        <v>0</v>
      </c>
      <c r="H82" s="86"/>
      <c r="I82" s="86"/>
      <c r="J82" s="86">
        <f t="shared" si="7"/>
        <v>0</v>
      </c>
      <c r="K82" s="86"/>
      <c r="L82" s="86" t="str">
        <f t="shared" si="8"/>
        <v/>
      </c>
      <c r="M82" s="63" t="str">
        <f t="shared" si="9"/>
        <v/>
      </c>
      <c r="N82" s="85" t="str">
        <f t="shared" ca="1" si="10"/>
        <v>na</v>
      </c>
      <c r="O82" s="63" t="s">
        <v>18</v>
      </c>
    </row>
    <row r="83" spans="6:15" hidden="1" x14ac:dyDescent="0.25">
      <c r="F83" s="86">
        <f t="shared" si="5"/>
        <v>0</v>
      </c>
      <c r="G83" s="86">
        <f t="shared" si="6"/>
        <v>0</v>
      </c>
      <c r="H83" s="86"/>
      <c r="I83" s="86"/>
      <c r="J83" s="86">
        <f t="shared" si="7"/>
        <v>0</v>
      </c>
      <c r="K83" s="86"/>
      <c r="L83" s="86" t="str">
        <f t="shared" si="8"/>
        <v/>
      </c>
      <c r="M83" s="63" t="str">
        <f t="shared" si="9"/>
        <v/>
      </c>
      <c r="N83" s="85" t="str">
        <f t="shared" ca="1" si="10"/>
        <v>na</v>
      </c>
      <c r="O83" s="63" t="s">
        <v>18</v>
      </c>
    </row>
    <row r="84" spans="6:15" hidden="1" x14ac:dyDescent="0.25">
      <c r="F84" s="86">
        <f t="shared" si="5"/>
        <v>0</v>
      </c>
      <c r="G84" s="86">
        <f t="shared" si="6"/>
        <v>0</v>
      </c>
      <c r="H84" s="86"/>
      <c r="I84" s="86"/>
      <c r="J84" s="86">
        <f t="shared" si="7"/>
        <v>0</v>
      </c>
      <c r="K84" s="86"/>
      <c r="L84" s="86" t="str">
        <f t="shared" si="8"/>
        <v/>
      </c>
      <c r="M84" s="63" t="str">
        <f t="shared" si="9"/>
        <v/>
      </c>
      <c r="N84" s="85" t="str">
        <f t="shared" ca="1" si="10"/>
        <v>na</v>
      </c>
      <c r="O84" s="63" t="s">
        <v>18</v>
      </c>
    </row>
    <row r="85" spans="6:15" hidden="1" x14ac:dyDescent="0.25">
      <c r="F85" s="86">
        <f t="shared" si="5"/>
        <v>0</v>
      </c>
      <c r="G85" s="86">
        <f t="shared" si="6"/>
        <v>0</v>
      </c>
      <c r="H85" s="86"/>
      <c r="I85" s="86"/>
      <c r="J85" s="86">
        <f t="shared" si="7"/>
        <v>0</v>
      </c>
      <c r="K85" s="86"/>
      <c r="L85" s="86" t="str">
        <f t="shared" si="8"/>
        <v/>
      </c>
      <c r="M85" s="63" t="str">
        <f t="shared" si="9"/>
        <v/>
      </c>
      <c r="N85" s="85" t="str">
        <f t="shared" ca="1" si="10"/>
        <v>na</v>
      </c>
      <c r="O85" s="63" t="s">
        <v>18</v>
      </c>
    </row>
    <row r="86" spans="6:15" hidden="1" x14ac:dyDescent="0.25">
      <c r="F86" s="86">
        <f t="shared" si="5"/>
        <v>0</v>
      </c>
      <c r="G86" s="86">
        <f t="shared" si="6"/>
        <v>0</v>
      </c>
      <c r="H86" s="86"/>
      <c r="I86" s="86"/>
      <c r="J86" s="86">
        <f t="shared" si="7"/>
        <v>0</v>
      </c>
      <c r="K86" s="86"/>
      <c r="L86" s="86" t="str">
        <f t="shared" si="8"/>
        <v/>
      </c>
      <c r="M86" s="63" t="str">
        <f t="shared" si="9"/>
        <v/>
      </c>
      <c r="N86" s="85" t="str">
        <f t="shared" ca="1" si="10"/>
        <v>na</v>
      </c>
      <c r="O86" s="63" t="s">
        <v>18</v>
      </c>
    </row>
    <row r="87" spans="6:15" hidden="1" x14ac:dyDescent="0.25">
      <c r="F87" s="86">
        <f t="shared" ca="1" si="5"/>
        <v>1</v>
      </c>
      <c r="G87" s="86">
        <f t="shared" si="6"/>
        <v>0</v>
      </c>
      <c r="H87" s="86"/>
      <c r="I87" s="86"/>
      <c r="J87" s="86">
        <f t="shared" si="7"/>
        <v>0</v>
      </c>
      <c r="K87" s="86"/>
      <c r="L87" s="86" t="str">
        <f t="shared" si="8"/>
        <v/>
      </c>
      <c r="M87" s="63" t="str">
        <f t="shared" si="9"/>
        <v/>
      </c>
      <c r="N87" s="85" t="str">
        <f t="shared" ca="1" si="10"/>
        <v>na</v>
      </c>
      <c r="O87" s="63" t="s">
        <v>18</v>
      </c>
    </row>
    <row r="88" spans="6:15" hidden="1" x14ac:dyDescent="0.25">
      <c r="N88" s="6">
        <f>IF(OR(M47="Netaikoma",M47=""),0,IF(M47&lt;&gt;N68,1,0))</f>
        <v>0</v>
      </c>
    </row>
    <row r="89" spans="6:15" hidden="1" x14ac:dyDescent="0.25">
      <c r="N89" s="6">
        <f t="shared" ref="N89:N107" si="11">IF(OR(M48="Netaikoma",M48=""),0,IF(M48&lt;&gt;N69,1,0))</f>
        <v>0</v>
      </c>
    </row>
    <row r="90" spans="6:15" hidden="1" x14ac:dyDescent="0.25">
      <c r="N90" s="6">
        <f t="shared" si="11"/>
        <v>0</v>
      </c>
    </row>
    <row r="91" spans="6:15" hidden="1" x14ac:dyDescent="0.25">
      <c r="N91" s="6">
        <f t="shared" si="11"/>
        <v>0</v>
      </c>
    </row>
    <row r="92" spans="6:15" hidden="1" x14ac:dyDescent="0.25">
      <c r="N92" s="6">
        <f t="shared" si="11"/>
        <v>0</v>
      </c>
    </row>
    <row r="93" spans="6:15" hidden="1" x14ac:dyDescent="0.25">
      <c r="N93" s="6">
        <f t="shared" si="11"/>
        <v>0</v>
      </c>
    </row>
    <row r="94" spans="6:15" hidden="1" x14ac:dyDescent="0.25">
      <c r="N94" s="6">
        <f t="shared" si="11"/>
        <v>0</v>
      </c>
    </row>
    <row r="95" spans="6:15" hidden="1" x14ac:dyDescent="0.25">
      <c r="N95" s="6">
        <f t="shared" si="11"/>
        <v>0</v>
      </c>
    </row>
    <row r="96" spans="6:15" hidden="1" x14ac:dyDescent="0.25">
      <c r="N96" s="6">
        <f t="shared" si="11"/>
        <v>0</v>
      </c>
    </row>
    <row r="97" spans="14:14" hidden="1" x14ac:dyDescent="0.25">
      <c r="N97" s="6">
        <f t="shared" si="11"/>
        <v>0</v>
      </c>
    </row>
    <row r="98" spans="14:14" hidden="1" x14ac:dyDescent="0.25">
      <c r="N98" s="6">
        <f t="shared" si="11"/>
        <v>0</v>
      </c>
    </row>
    <row r="99" spans="14:14" hidden="1" x14ac:dyDescent="0.25">
      <c r="N99" s="6">
        <f t="shared" si="11"/>
        <v>0</v>
      </c>
    </row>
    <row r="100" spans="14:14" hidden="1" x14ac:dyDescent="0.25">
      <c r="N100" s="6">
        <f t="shared" si="11"/>
        <v>0</v>
      </c>
    </row>
    <row r="101" spans="14:14" hidden="1" x14ac:dyDescent="0.25">
      <c r="N101" s="6">
        <f t="shared" si="11"/>
        <v>0</v>
      </c>
    </row>
    <row r="102" spans="14:14" hidden="1" x14ac:dyDescent="0.25">
      <c r="N102" s="6">
        <f t="shared" si="11"/>
        <v>0</v>
      </c>
    </row>
    <row r="103" spans="14:14" hidden="1" x14ac:dyDescent="0.25">
      <c r="N103" s="6">
        <f t="shared" si="11"/>
        <v>0</v>
      </c>
    </row>
    <row r="104" spans="14:14" hidden="1" x14ac:dyDescent="0.25">
      <c r="N104" s="6">
        <f t="shared" si="11"/>
        <v>0</v>
      </c>
    </row>
    <row r="105" spans="14:14" hidden="1" x14ac:dyDescent="0.25">
      <c r="N105" s="6">
        <f t="shared" si="11"/>
        <v>0</v>
      </c>
    </row>
    <row r="106" spans="14:14" hidden="1" x14ac:dyDescent="0.25">
      <c r="N106" s="6">
        <f t="shared" si="11"/>
        <v>0</v>
      </c>
    </row>
    <row r="107" spans="14:14" hidden="1" x14ac:dyDescent="0.25">
      <c r="N107" s="6">
        <f t="shared" si="11"/>
        <v>0</v>
      </c>
    </row>
    <row r="108" spans="14:14" hidden="1" x14ac:dyDescent="0.25"/>
  </sheetData>
  <sheetProtection selectLockedCells="1"/>
  <mergeCells count="16">
    <mergeCell ref="A14:H14"/>
    <mergeCell ref="A15:C15"/>
    <mergeCell ref="A8:N8"/>
    <mergeCell ref="A39:C39"/>
    <mergeCell ref="A40:C40"/>
    <mergeCell ref="A37:N37"/>
    <mergeCell ref="F39:H39"/>
    <mergeCell ref="L39:N39"/>
    <mergeCell ref="F40:H40"/>
    <mergeCell ref="L40:N40"/>
    <mergeCell ref="D15:N15"/>
    <mergeCell ref="D16:N16"/>
    <mergeCell ref="A16:C16"/>
    <mergeCell ref="A18:J18"/>
    <mergeCell ref="A36:J36"/>
    <mergeCell ref="A34:N34"/>
  </mergeCells>
  <conditionalFormatting sqref="A33:H33">
    <cfRule type="expression" dxfId="20" priority="5">
      <formula>$A$36&lt;&gt;""</formula>
    </cfRule>
  </conditionalFormatting>
  <conditionalFormatting sqref="F21:F32">
    <cfRule type="expression" dxfId="19" priority="6">
      <formula>$F68&gt;0</formula>
    </cfRule>
  </conditionalFormatting>
  <conditionalFormatting sqref="G21:G32">
    <cfRule type="expression" dxfId="18" priority="8">
      <formula>$G68&gt;0</formula>
    </cfRule>
  </conditionalFormatting>
  <conditionalFormatting sqref="M21:M32">
    <cfRule type="expression" dxfId="17" priority="10">
      <formula>$N88&gt;0</formula>
    </cfRule>
  </conditionalFormatting>
  <conditionalFormatting sqref="H21:H32">
    <cfRule type="expression" dxfId="16" priority="12">
      <formula>$J68&gt;0</formula>
    </cfRule>
  </conditionalFormatting>
  <dataValidations count="14">
    <dataValidation type="list" allowBlank="1" showInputMessage="1" showErrorMessage="1" promptTitle="Informacija" prompt="Didieji miestai - Vilniaus Kauno ir Klaipėdos miestų ir rajonų savivaldybių teritorijos. _x000a_Kurortai - Birštono, Druskininkų, Palangos miesto ir Neringos savivaldybių teritorijos." sqref="L21:L32" xr:uid="{34E0F26E-EDD8-4D77-8E35-DFAFC6EE2F98}">
      <formula1>"Didysis miestas,Kitas miestas,Kurortas"</formula1>
    </dataValidation>
    <dataValidation type="list" allowBlank="1" showInputMessage="1" showErrorMessage="1" promptTitle="Informacija" prompt="Sezonu laikomas laikas nuo birželio 1 d. iki rugpjūčio 31 d. ir nuo gruodžio 24 d. iki sausio 1 d." sqref="K21:K32" xr:uid="{3A867899-E39E-47D5-B2F4-D5EFDC8844DE}">
      <formula1>"Ne sezonas,Sezonas"</formula1>
    </dataValidation>
    <dataValidation type="date" allowBlank="1" showInputMessage="1" showErrorMessage="1" errorTitle="Klaida!" error="Įveskite datą formatu YYYY-MM-DD" sqref="A12" xr:uid="{97CDB02E-8BB2-4A77-8391-58DAB7C75133}">
      <formula1>42005</formula1>
      <formula2>45291</formula2>
    </dataValidation>
    <dataValidation type="whole" allowBlank="1" showInputMessage="1" showErrorMessage="1" sqref="C21:C32" xr:uid="{DDEEDAFC-04BC-4A25-8E84-4183D182C7FA}">
      <formula1>1</formula1>
      <formula2>100</formula2>
    </dataValidation>
    <dataValidation type="whole" allowBlank="1" showInputMessage="1" showErrorMessage="1" errorTitle="Klaida" error="Įvesta netinkama reikšmė." sqref="E21:E32" xr:uid="{8D047F5E-2D8E-44CB-84D4-B2B57F8193F0}">
      <formula1>1</formula1>
      <formula2>1000</formula2>
    </dataValidation>
    <dataValidation type="list" allowBlank="1" showInputMessage="1" showErrorMessage="1" sqref="F10" xr:uid="{E1049F36-4044-496B-9642-A0E98B39432B}">
      <formula1>"2017,2018,2019,2020,2021,2022,2023"</formula1>
    </dataValidation>
    <dataValidation type="list" allowBlank="1" showInputMessage="1" showErrorMessage="1" sqref="M21:M32" xr:uid="{CE65DCAC-19C0-4F16-BD52-52C191C841F6}">
      <formula1>IF(N68="na",$O$68,$N68:$O68)</formula1>
    </dataValidation>
    <dataValidation type="list" allowBlank="1" showInputMessage="1" showErrorMessage="1" sqref="J21:J32" xr:uid="{AC3E80C9-BA89-406D-83D3-D6A0386E7CA9}">
      <formula1>IF(N47="na",I47,$N47:$O47)</formula1>
    </dataValidation>
    <dataValidation type="list" allowBlank="1" showInputMessage="1" showErrorMessage="1" sqref="I21:I32" xr:uid="{8F9600DE-8281-4281-A6EC-58BA6966D99C}">
      <formula1>IF(L47="na",I47,$L47:$M47)</formula1>
    </dataValidation>
    <dataValidation type="list" allowBlank="1" promptTitle="Informacija" prompt="Pasirinkite vienos arba dviejų kavos pertraukėlių įkainį asmeniui, jei kavos pertraukėlės nedeklaruojamos - rinkitės &quot;Netaikoma&quot;" sqref="H21:H32" xr:uid="{10F1F4D8-E38F-45D0-B7CC-77204E2DBFC8}">
      <formula1>IF(J47="na",I47,$J47:$K47)</formula1>
    </dataValidation>
    <dataValidation type="list" allowBlank="1" showInputMessage="1" showErrorMessage="1" sqref="G21:G32" xr:uid="{9398D0D0-205B-499B-AEB6-16AB2B9DADEA}">
      <formula1>IF(H47="na",I47,$H47:$I47)</formula1>
    </dataValidation>
    <dataValidation type="list" allowBlank="1" showInputMessage="1" showErrorMessage="1" errorTitle="Klaida!" error="Netinkama reikšmė arba neužpildyti renginio duomenys." sqref="F21 F29:F32" xr:uid="{016F3A9F-EE56-4E7E-AAA1-9E10AA0A6234}">
      <formula1>IF(F47="na",G47,$F47:$G47)</formula1>
    </dataValidation>
    <dataValidation type="list" allowBlank="1" showInputMessage="1" showErrorMessage="1" sqref="H10" xr:uid="{FA800D5E-FB6F-46D8-80F6-AB8C3C234BB1}">
      <formula1>"sausio, vasario, kovo, balandžio, gegužės, birželio, liepos, rugpjūčio, rugsėjo, spalio, lapkričio, gruodžio"</formula1>
    </dataValidation>
    <dataValidation type="list" allowBlank="1" showInputMessage="1" showErrorMessage="1" errorTitle="Klaida!" error="Netinkama reikšmė arba neužpildyti renginio duomenys." sqref="F22 F23 F24 F25 F26 F27 F28" xr:uid="{FC89B80E-B720-4DE5-A8EC-306F10FA3F04}">
      <formula1>IF(F48="na",G48,$F48:$G48)</formula1>
    </dataValidation>
  </dataValidations>
  <pageMargins left="0.23622047244094491" right="0.23622047244094491" top="0.23622047244094491" bottom="0.35433070866141736" header="0.19685039370078741" footer="0.23622047244094491"/>
  <pageSetup paperSize="9" scale="70"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64B0600-B688-42FD-B4A7-26D47CFF73EE}">
          <x14:formula1>
            <xm:f>'Fiksuotieji įkainiai'!$F$3:$F$4</xm:f>
          </x14:formula1>
          <xm:sqref>D21:D32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8"/>
  <sheetViews>
    <sheetView showGridLines="0" view="pageBreakPreview" zoomScale="75" zoomScaleNormal="90" zoomScaleSheetLayoutView="75" workbookViewId="0">
      <selection activeCell="F21" sqref="F21"/>
    </sheetView>
  </sheetViews>
  <sheetFormatPr defaultRowHeight="13.2" x14ac:dyDescent="0.25"/>
  <cols>
    <col min="1" max="1" width="16.7109375" style="6" customWidth="1"/>
    <col min="2" max="2" width="23.7109375" style="6" customWidth="1"/>
    <col min="3" max="3" width="16.85546875" style="6" customWidth="1"/>
    <col min="4" max="4" width="27" style="6" bestFit="1" customWidth="1"/>
    <col min="5" max="5" width="20.7109375" style="6" customWidth="1"/>
    <col min="6" max="6" width="16" style="6" customWidth="1"/>
    <col min="7" max="7" width="15" style="6" customWidth="1"/>
    <col min="8" max="8" width="15.140625" style="6" customWidth="1"/>
    <col min="9" max="9" width="15" style="6" customWidth="1"/>
    <col min="10" max="10" width="14.42578125" style="6" customWidth="1"/>
    <col min="11" max="11" width="15.140625" style="6" customWidth="1"/>
    <col min="12" max="12" width="16.28515625" style="6" bestFit="1" customWidth="1"/>
    <col min="13" max="13" width="19.42578125" style="6" customWidth="1"/>
    <col min="14" max="14" width="16.85546875" style="6" customWidth="1"/>
    <col min="15" max="15" width="14.7109375" style="6" customWidth="1"/>
    <col min="16" max="226" width="9.28515625" style="6"/>
    <col min="227" max="227" width="8.140625" style="6" customWidth="1"/>
    <col min="228" max="228" width="22.85546875" style="6" customWidth="1"/>
    <col min="229" max="229" width="19" style="6" customWidth="1"/>
    <col min="230" max="230" width="15" style="6" customWidth="1"/>
    <col min="231" max="231" width="19" style="6" customWidth="1"/>
    <col min="232" max="232" width="15.42578125" style="6" customWidth="1"/>
    <col min="233" max="233" width="17" style="6" customWidth="1"/>
    <col min="234" max="234" width="16" style="6" customWidth="1"/>
    <col min="235" max="235" width="12.140625" style="6" customWidth="1"/>
    <col min="236" max="236" width="10.28515625" style="6" customWidth="1"/>
    <col min="237" max="237" width="12.140625" style="6" customWidth="1"/>
    <col min="238" max="238" width="12.42578125" style="6" customWidth="1"/>
    <col min="239" max="240" width="14" style="6" customWidth="1"/>
    <col min="241" max="241" width="25.28515625" style="6" customWidth="1"/>
    <col min="242" max="482" width="9.28515625" style="6"/>
    <col min="483" max="483" width="8.140625" style="6" customWidth="1"/>
    <col min="484" max="484" width="22.85546875" style="6" customWidth="1"/>
    <col min="485" max="485" width="19" style="6" customWidth="1"/>
    <col min="486" max="486" width="15" style="6" customWidth="1"/>
    <col min="487" max="487" width="19" style="6" customWidth="1"/>
    <col min="488" max="488" width="15.42578125" style="6" customWidth="1"/>
    <col min="489" max="489" width="17" style="6" customWidth="1"/>
    <col min="490" max="490" width="16" style="6" customWidth="1"/>
    <col min="491" max="491" width="12.140625" style="6" customWidth="1"/>
    <col min="492" max="492" width="10.28515625" style="6" customWidth="1"/>
    <col min="493" max="493" width="12.140625" style="6" customWidth="1"/>
    <col min="494" max="494" width="12.42578125" style="6" customWidth="1"/>
    <col min="495" max="496" width="14" style="6" customWidth="1"/>
    <col min="497" max="497" width="25.28515625" style="6" customWidth="1"/>
    <col min="498" max="738" width="9.28515625" style="6"/>
    <col min="739" max="739" width="8.140625" style="6" customWidth="1"/>
    <col min="740" max="740" width="22.85546875" style="6" customWidth="1"/>
    <col min="741" max="741" width="19" style="6" customWidth="1"/>
    <col min="742" max="742" width="15" style="6" customWidth="1"/>
    <col min="743" max="743" width="19" style="6" customWidth="1"/>
    <col min="744" max="744" width="15.42578125" style="6" customWidth="1"/>
    <col min="745" max="745" width="17" style="6" customWidth="1"/>
    <col min="746" max="746" width="16" style="6" customWidth="1"/>
    <col min="747" max="747" width="12.140625" style="6" customWidth="1"/>
    <col min="748" max="748" width="10.28515625" style="6" customWidth="1"/>
    <col min="749" max="749" width="12.140625" style="6" customWidth="1"/>
    <col min="750" max="750" width="12.42578125" style="6" customWidth="1"/>
    <col min="751" max="752" width="14" style="6" customWidth="1"/>
    <col min="753" max="753" width="25.28515625" style="6" customWidth="1"/>
    <col min="754" max="994" width="9.28515625" style="6"/>
    <col min="995" max="995" width="8.140625" style="6" customWidth="1"/>
    <col min="996" max="996" width="22.85546875" style="6" customWidth="1"/>
    <col min="997" max="997" width="19" style="6" customWidth="1"/>
    <col min="998" max="998" width="15" style="6" customWidth="1"/>
    <col min="999" max="999" width="19" style="6" customWidth="1"/>
    <col min="1000" max="1000" width="15.42578125" style="6" customWidth="1"/>
    <col min="1001" max="1001" width="17" style="6" customWidth="1"/>
    <col min="1002" max="1002" width="16" style="6" customWidth="1"/>
    <col min="1003" max="1003" width="12.140625" style="6" customWidth="1"/>
    <col min="1004" max="1004" width="10.28515625" style="6" customWidth="1"/>
    <col min="1005" max="1005" width="12.140625" style="6" customWidth="1"/>
    <col min="1006" max="1006" width="12.42578125" style="6" customWidth="1"/>
    <col min="1007" max="1008" width="14" style="6" customWidth="1"/>
    <col min="1009" max="1009" width="25.28515625" style="6" customWidth="1"/>
    <col min="1010" max="1250" width="9.28515625" style="6"/>
    <col min="1251" max="1251" width="8.140625" style="6" customWidth="1"/>
    <col min="1252" max="1252" width="22.85546875" style="6" customWidth="1"/>
    <col min="1253" max="1253" width="19" style="6" customWidth="1"/>
    <col min="1254" max="1254" width="15" style="6" customWidth="1"/>
    <col min="1255" max="1255" width="19" style="6" customWidth="1"/>
    <col min="1256" max="1256" width="15.42578125" style="6" customWidth="1"/>
    <col min="1257" max="1257" width="17" style="6" customWidth="1"/>
    <col min="1258" max="1258" width="16" style="6" customWidth="1"/>
    <col min="1259" max="1259" width="12.140625" style="6" customWidth="1"/>
    <col min="1260" max="1260" width="10.28515625" style="6" customWidth="1"/>
    <col min="1261" max="1261" width="12.140625" style="6" customWidth="1"/>
    <col min="1262" max="1262" width="12.42578125" style="6" customWidth="1"/>
    <col min="1263" max="1264" width="14" style="6" customWidth="1"/>
    <col min="1265" max="1265" width="25.28515625" style="6" customWidth="1"/>
    <col min="1266" max="1506" width="9.28515625" style="6"/>
    <col min="1507" max="1507" width="8.140625" style="6" customWidth="1"/>
    <col min="1508" max="1508" width="22.85546875" style="6" customWidth="1"/>
    <col min="1509" max="1509" width="19" style="6" customWidth="1"/>
    <col min="1510" max="1510" width="15" style="6" customWidth="1"/>
    <col min="1511" max="1511" width="19" style="6" customWidth="1"/>
    <col min="1512" max="1512" width="15.42578125" style="6" customWidth="1"/>
    <col min="1513" max="1513" width="17" style="6" customWidth="1"/>
    <col min="1514" max="1514" width="16" style="6" customWidth="1"/>
    <col min="1515" max="1515" width="12.140625" style="6" customWidth="1"/>
    <col min="1516" max="1516" width="10.28515625" style="6" customWidth="1"/>
    <col min="1517" max="1517" width="12.140625" style="6" customWidth="1"/>
    <col min="1518" max="1518" width="12.42578125" style="6" customWidth="1"/>
    <col min="1519" max="1520" width="14" style="6" customWidth="1"/>
    <col min="1521" max="1521" width="25.28515625" style="6" customWidth="1"/>
    <col min="1522" max="1762" width="9.28515625" style="6"/>
    <col min="1763" max="1763" width="8.140625" style="6" customWidth="1"/>
    <col min="1764" max="1764" width="22.85546875" style="6" customWidth="1"/>
    <col min="1765" max="1765" width="19" style="6" customWidth="1"/>
    <col min="1766" max="1766" width="15" style="6" customWidth="1"/>
    <col min="1767" max="1767" width="19" style="6" customWidth="1"/>
    <col min="1768" max="1768" width="15.42578125" style="6" customWidth="1"/>
    <col min="1769" max="1769" width="17" style="6" customWidth="1"/>
    <col min="1770" max="1770" width="16" style="6" customWidth="1"/>
    <col min="1771" max="1771" width="12.140625" style="6" customWidth="1"/>
    <col min="1772" max="1772" width="10.28515625" style="6" customWidth="1"/>
    <col min="1773" max="1773" width="12.140625" style="6" customWidth="1"/>
    <col min="1774" max="1774" width="12.42578125" style="6" customWidth="1"/>
    <col min="1775" max="1776" width="14" style="6" customWidth="1"/>
    <col min="1777" max="1777" width="25.28515625" style="6" customWidth="1"/>
    <col min="1778" max="2018" width="9.28515625" style="6"/>
    <col min="2019" max="2019" width="8.140625" style="6" customWidth="1"/>
    <col min="2020" max="2020" width="22.85546875" style="6" customWidth="1"/>
    <col min="2021" max="2021" width="19" style="6" customWidth="1"/>
    <col min="2022" max="2022" width="15" style="6" customWidth="1"/>
    <col min="2023" max="2023" width="19" style="6" customWidth="1"/>
    <col min="2024" max="2024" width="15.42578125" style="6" customWidth="1"/>
    <col min="2025" max="2025" width="17" style="6" customWidth="1"/>
    <col min="2026" max="2026" width="16" style="6" customWidth="1"/>
    <col min="2027" max="2027" width="12.140625" style="6" customWidth="1"/>
    <col min="2028" max="2028" width="10.28515625" style="6" customWidth="1"/>
    <col min="2029" max="2029" width="12.140625" style="6" customWidth="1"/>
    <col min="2030" max="2030" width="12.42578125" style="6" customWidth="1"/>
    <col min="2031" max="2032" width="14" style="6" customWidth="1"/>
    <col min="2033" max="2033" width="25.28515625" style="6" customWidth="1"/>
    <col min="2034" max="2274" width="9.28515625" style="6"/>
    <col min="2275" max="2275" width="8.140625" style="6" customWidth="1"/>
    <col min="2276" max="2276" width="22.85546875" style="6" customWidth="1"/>
    <col min="2277" max="2277" width="19" style="6" customWidth="1"/>
    <col min="2278" max="2278" width="15" style="6" customWidth="1"/>
    <col min="2279" max="2279" width="19" style="6" customWidth="1"/>
    <col min="2280" max="2280" width="15.42578125" style="6" customWidth="1"/>
    <col min="2281" max="2281" width="17" style="6" customWidth="1"/>
    <col min="2282" max="2282" width="16" style="6" customWidth="1"/>
    <col min="2283" max="2283" width="12.140625" style="6" customWidth="1"/>
    <col min="2284" max="2284" width="10.28515625" style="6" customWidth="1"/>
    <col min="2285" max="2285" width="12.140625" style="6" customWidth="1"/>
    <col min="2286" max="2286" width="12.42578125" style="6" customWidth="1"/>
    <col min="2287" max="2288" width="14" style="6" customWidth="1"/>
    <col min="2289" max="2289" width="25.28515625" style="6" customWidth="1"/>
    <col min="2290" max="2530" width="9.28515625" style="6"/>
    <col min="2531" max="2531" width="8.140625" style="6" customWidth="1"/>
    <col min="2532" max="2532" width="22.85546875" style="6" customWidth="1"/>
    <col min="2533" max="2533" width="19" style="6" customWidth="1"/>
    <col min="2534" max="2534" width="15" style="6" customWidth="1"/>
    <col min="2535" max="2535" width="19" style="6" customWidth="1"/>
    <col min="2536" max="2536" width="15.42578125" style="6" customWidth="1"/>
    <col min="2537" max="2537" width="17" style="6" customWidth="1"/>
    <col min="2538" max="2538" width="16" style="6" customWidth="1"/>
    <col min="2539" max="2539" width="12.140625" style="6" customWidth="1"/>
    <col min="2540" max="2540" width="10.28515625" style="6" customWidth="1"/>
    <col min="2541" max="2541" width="12.140625" style="6" customWidth="1"/>
    <col min="2542" max="2542" width="12.42578125" style="6" customWidth="1"/>
    <col min="2543" max="2544" width="14" style="6" customWidth="1"/>
    <col min="2545" max="2545" width="25.28515625" style="6" customWidth="1"/>
    <col min="2546" max="2786" width="9.28515625" style="6"/>
    <col min="2787" max="2787" width="8.140625" style="6" customWidth="1"/>
    <col min="2788" max="2788" width="22.85546875" style="6" customWidth="1"/>
    <col min="2789" max="2789" width="19" style="6" customWidth="1"/>
    <col min="2790" max="2790" width="15" style="6" customWidth="1"/>
    <col min="2791" max="2791" width="19" style="6" customWidth="1"/>
    <col min="2792" max="2792" width="15.42578125" style="6" customWidth="1"/>
    <col min="2793" max="2793" width="17" style="6" customWidth="1"/>
    <col min="2794" max="2794" width="16" style="6" customWidth="1"/>
    <col min="2795" max="2795" width="12.140625" style="6" customWidth="1"/>
    <col min="2796" max="2796" width="10.28515625" style="6" customWidth="1"/>
    <col min="2797" max="2797" width="12.140625" style="6" customWidth="1"/>
    <col min="2798" max="2798" width="12.42578125" style="6" customWidth="1"/>
    <col min="2799" max="2800" width="14" style="6" customWidth="1"/>
    <col min="2801" max="2801" width="25.28515625" style="6" customWidth="1"/>
    <col min="2802" max="3042" width="9.28515625" style="6"/>
    <col min="3043" max="3043" width="8.140625" style="6" customWidth="1"/>
    <col min="3044" max="3044" width="22.85546875" style="6" customWidth="1"/>
    <col min="3045" max="3045" width="19" style="6" customWidth="1"/>
    <col min="3046" max="3046" width="15" style="6" customWidth="1"/>
    <col min="3047" max="3047" width="19" style="6" customWidth="1"/>
    <col min="3048" max="3048" width="15.42578125" style="6" customWidth="1"/>
    <col min="3049" max="3049" width="17" style="6" customWidth="1"/>
    <col min="3050" max="3050" width="16" style="6" customWidth="1"/>
    <col min="3051" max="3051" width="12.140625" style="6" customWidth="1"/>
    <col min="3052" max="3052" width="10.28515625" style="6" customWidth="1"/>
    <col min="3053" max="3053" width="12.140625" style="6" customWidth="1"/>
    <col min="3054" max="3054" width="12.42578125" style="6" customWidth="1"/>
    <col min="3055" max="3056" width="14" style="6" customWidth="1"/>
    <col min="3057" max="3057" width="25.28515625" style="6" customWidth="1"/>
    <col min="3058" max="3298" width="9.28515625" style="6"/>
    <col min="3299" max="3299" width="8.140625" style="6" customWidth="1"/>
    <col min="3300" max="3300" width="22.85546875" style="6" customWidth="1"/>
    <col min="3301" max="3301" width="19" style="6" customWidth="1"/>
    <col min="3302" max="3302" width="15" style="6" customWidth="1"/>
    <col min="3303" max="3303" width="19" style="6" customWidth="1"/>
    <col min="3304" max="3304" width="15.42578125" style="6" customWidth="1"/>
    <col min="3305" max="3305" width="17" style="6" customWidth="1"/>
    <col min="3306" max="3306" width="16" style="6" customWidth="1"/>
    <col min="3307" max="3307" width="12.140625" style="6" customWidth="1"/>
    <col min="3308" max="3308" width="10.28515625" style="6" customWidth="1"/>
    <col min="3309" max="3309" width="12.140625" style="6" customWidth="1"/>
    <col min="3310" max="3310" width="12.42578125" style="6" customWidth="1"/>
    <col min="3311" max="3312" width="14" style="6" customWidth="1"/>
    <col min="3313" max="3313" width="25.28515625" style="6" customWidth="1"/>
    <col min="3314" max="3554" width="9.28515625" style="6"/>
    <col min="3555" max="3555" width="8.140625" style="6" customWidth="1"/>
    <col min="3556" max="3556" width="22.85546875" style="6" customWidth="1"/>
    <col min="3557" max="3557" width="19" style="6" customWidth="1"/>
    <col min="3558" max="3558" width="15" style="6" customWidth="1"/>
    <col min="3559" max="3559" width="19" style="6" customWidth="1"/>
    <col min="3560" max="3560" width="15.42578125" style="6" customWidth="1"/>
    <col min="3561" max="3561" width="17" style="6" customWidth="1"/>
    <col min="3562" max="3562" width="16" style="6" customWidth="1"/>
    <col min="3563" max="3563" width="12.140625" style="6" customWidth="1"/>
    <col min="3564" max="3564" width="10.28515625" style="6" customWidth="1"/>
    <col min="3565" max="3565" width="12.140625" style="6" customWidth="1"/>
    <col min="3566" max="3566" width="12.42578125" style="6" customWidth="1"/>
    <col min="3567" max="3568" width="14" style="6" customWidth="1"/>
    <col min="3569" max="3569" width="25.28515625" style="6" customWidth="1"/>
    <col min="3570" max="3810" width="9.28515625" style="6"/>
    <col min="3811" max="3811" width="8.140625" style="6" customWidth="1"/>
    <col min="3812" max="3812" width="22.85546875" style="6" customWidth="1"/>
    <col min="3813" max="3813" width="19" style="6" customWidth="1"/>
    <col min="3814" max="3814" width="15" style="6" customWidth="1"/>
    <col min="3815" max="3815" width="19" style="6" customWidth="1"/>
    <col min="3816" max="3816" width="15.42578125" style="6" customWidth="1"/>
    <col min="3817" max="3817" width="17" style="6" customWidth="1"/>
    <col min="3818" max="3818" width="16" style="6" customWidth="1"/>
    <col min="3819" max="3819" width="12.140625" style="6" customWidth="1"/>
    <col min="3820" max="3820" width="10.28515625" style="6" customWidth="1"/>
    <col min="3821" max="3821" width="12.140625" style="6" customWidth="1"/>
    <col min="3822" max="3822" width="12.42578125" style="6" customWidth="1"/>
    <col min="3823" max="3824" width="14" style="6" customWidth="1"/>
    <col min="3825" max="3825" width="25.28515625" style="6" customWidth="1"/>
    <col min="3826" max="4066" width="9.28515625" style="6"/>
    <col min="4067" max="4067" width="8.140625" style="6" customWidth="1"/>
    <col min="4068" max="4068" width="22.85546875" style="6" customWidth="1"/>
    <col min="4069" max="4069" width="19" style="6" customWidth="1"/>
    <col min="4070" max="4070" width="15" style="6" customWidth="1"/>
    <col min="4071" max="4071" width="19" style="6" customWidth="1"/>
    <col min="4072" max="4072" width="15.42578125" style="6" customWidth="1"/>
    <col min="4073" max="4073" width="17" style="6" customWidth="1"/>
    <col min="4074" max="4074" width="16" style="6" customWidth="1"/>
    <col min="4075" max="4075" width="12.140625" style="6" customWidth="1"/>
    <col min="4076" max="4076" width="10.28515625" style="6" customWidth="1"/>
    <col min="4077" max="4077" width="12.140625" style="6" customWidth="1"/>
    <col min="4078" max="4078" width="12.42578125" style="6" customWidth="1"/>
    <col min="4079" max="4080" width="14" style="6" customWidth="1"/>
    <col min="4081" max="4081" width="25.28515625" style="6" customWidth="1"/>
    <col min="4082" max="4322" width="9.28515625" style="6"/>
    <col min="4323" max="4323" width="8.140625" style="6" customWidth="1"/>
    <col min="4324" max="4324" width="22.85546875" style="6" customWidth="1"/>
    <col min="4325" max="4325" width="19" style="6" customWidth="1"/>
    <col min="4326" max="4326" width="15" style="6" customWidth="1"/>
    <col min="4327" max="4327" width="19" style="6" customWidth="1"/>
    <col min="4328" max="4328" width="15.42578125" style="6" customWidth="1"/>
    <col min="4329" max="4329" width="17" style="6" customWidth="1"/>
    <col min="4330" max="4330" width="16" style="6" customWidth="1"/>
    <col min="4331" max="4331" width="12.140625" style="6" customWidth="1"/>
    <col min="4332" max="4332" width="10.28515625" style="6" customWidth="1"/>
    <col min="4333" max="4333" width="12.140625" style="6" customWidth="1"/>
    <col min="4334" max="4334" width="12.42578125" style="6" customWidth="1"/>
    <col min="4335" max="4336" width="14" style="6" customWidth="1"/>
    <col min="4337" max="4337" width="25.28515625" style="6" customWidth="1"/>
    <col min="4338" max="4578" width="9.28515625" style="6"/>
    <col min="4579" max="4579" width="8.140625" style="6" customWidth="1"/>
    <col min="4580" max="4580" width="22.85546875" style="6" customWidth="1"/>
    <col min="4581" max="4581" width="19" style="6" customWidth="1"/>
    <col min="4582" max="4582" width="15" style="6" customWidth="1"/>
    <col min="4583" max="4583" width="19" style="6" customWidth="1"/>
    <col min="4584" max="4584" width="15.42578125" style="6" customWidth="1"/>
    <col min="4585" max="4585" width="17" style="6" customWidth="1"/>
    <col min="4586" max="4586" width="16" style="6" customWidth="1"/>
    <col min="4587" max="4587" width="12.140625" style="6" customWidth="1"/>
    <col min="4588" max="4588" width="10.28515625" style="6" customWidth="1"/>
    <col min="4589" max="4589" width="12.140625" style="6" customWidth="1"/>
    <col min="4590" max="4590" width="12.42578125" style="6" customWidth="1"/>
    <col min="4591" max="4592" width="14" style="6" customWidth="1"/>
    <col min="4593" max="4593" width="25.28515625" style="6" customWidth="1"/>
    <col min="4594" max="4834" width="9.28515625" style="6"/>
    <col min="4835" max="4835" width="8.140625" style="6" customWidth="1"/>
    <col min="4836" max="4836" width="22.85546875" style="6" customWidth="1"/>
    <col min="4837" max="4837" width="19" style="6" customWidth="1"/>
    <col min="4838" max="4838" width="15" style="6" customWidth="1"/>
    <col min="4839" max="4839" width="19" style="6" customWidth="1"/>
    <col min="4840" max="4840" width="15.42578125" style="6" customWidth="1"/>
    <col min="4841" max="4841" width="17" style="6" customWidth="1"/>
    <col min="4842" max="4842" width="16" style="6" customWidth="1"/>
    <col min="4843" max="4843" width="12.140625" style="6" customWidth="1"/>
    <col min="4844" max="4844" width="10.28515625" style="6" customWidth="1"/>
    <col min="4845" max="4845" width="12.140625" style="6" customWidth="1"/>
    <col min="4846" max="4846" width="12.42578125" style="6" customWidth="1"/>
    <col min="4847" max="4848" width="14" style="6" customWidth="1"/>
    <col min="4849" max="4849" width="25.28515625" style="6" customWidth="1"/>
    <col min="4850" max="5090" width="9.28515625" style="6"/>
    <col min="5091" max="5091" width="8.140625" style="6" customWidth="1"/>
    <col min="5092" max="5092" width="22.85546875" style="6" customWidth="1"/>
    <col min="5093" max="5093" width="19" style="6" customWidth="1"/>
    <col min="5094" max="5094" width="15" style="6" customWidth="1"/>
    <col min="5095" max="5095" width="19" style="6" customWidth="1"/>
    <col min="5096" max="5096" width="15.42578125" style="6" customWidth="1"/>
    <col min="5097" max="5097" width="17" style="6" customWidth="1"/>
    <col min="5098" max="5098" width="16" style="6" customWidth="1"/>
    <col min="5099" max="5099" width="12.140625" style="6" customWidth="1"/>
    <col min="5100" max="5100" width="10.28515625" style="6" customWidth="1"/>
    <col min="5101" max="5101" width="12.140625" style="6" customWidth="1"/>
    <col min="5102" max="5102" width="12.42578125" style="6" customWidth="1"/>
    <col min="5103" max="5104" width="14" style="6" customWidth="1"/>
    <col min="5105" max="5105" width="25.28515625" style="6" customWidth="1"/>
    <col min="5106" max="5346" width="9.28515625" style="6"/>
    <col min="5347" max="5347" width="8.140625" style="6" customWidth="1"/>
    <col min="5348" max="5348" width="22.85546875" style="6" customWidth="1"/>
    <col min="5349" max="5349" width="19" style="6" customWidth="1"/>
    <col min="5350" max="5350" width="15" style="6" customWidth="1"/>
    <col min="5351" max="5351" width="19" style="6" customWidth="1"/>
    <col min="5352" max="5352" width="15.42578125" style="6" customWidth="1"/>
    <col min="5353" max="5353" width="17" style="6" customWidth="1"/>
    <col min="5354" max="5354" width="16" style="6" customWidth="1"/>
    <col min="5355" max="5355" width="12.140625" style="6" customWidth="1"/>
    <col min="5356" max="5356" width="10.28515625" style="6" customWidth="1"/>
    <col min="5357" max="5357" width="12.140625" style="6" customWidth="1"/>
    <col min="5358" max="5358" width="12.42578125" style="6" customWidth="1"/>
    <col min="5359" max="5360" width="14" style="6" customWidth="1"/>
    <col min="5361" max="5361" width="25.28515625" style="6" customWidth="1"/>
    <col min="5362" max="5602" width="9.28515625" style="6"/>
    <col min="5603" max="5603" width="8.140625" style="6" customWidth="1"/>
    <col min="5604" max="5604" width="22.85546875" style="6" customWidth="1"/>
    <col min="5605" max="5605" width="19" style="6" customWidth="1"/>
    <col min="5606" max="5606" width="15" style="6" customWidth="1"/>
    <col min="5607" max="5607" width="19" style="6" customWidth="1"/>
    <col min="5608" max="5608" width="15.42578125" style="6" customWidth="1"/>
    <col min="5609" max="5609" width="17" style="6" customWidth="1"/>
    <col min="5610" max="5610" width="16" style="6" customWidth="1"/>
    <col min="5611" max="5611" width="12.140625" style="6" customWidth="1"/>
    <col min="5612" max="5612" width="10.28515625" style="6" customWidth="1"/>
    <col min="5613" max="5613" width="12.140625" style="6" customWidth="1"/>
    <col min="5614" max="5614" width="12.42578125" style="6" customWidth="1"/>
    <col min="5615" max="5616" width="14" style="6" customWidth="1"/>
    <col min="5617" max="5617" width="25.28515625" style="6" customWidth="1"/>
    <col min="5618" max="5858" width="9.28515625" style="6"/>
    <col min="5859" max="5859" width="8.140625" style="6" customWidth="1"/>
    <col min="5860" max="5860" width="22.85546875" style="6" customWidth="1"/>
    <col min="5861" max="5861" width="19" style="6" customWidth="1"/>
    <col min="5862" max="5862" width="15" style="6" customWidth="1"/>
    <col min="5863" max="5863" width="19" style="6" customWidth="1"/>
    <col min="5864" max="5864" width="15.42578125" style="6" customWidth="1"/>
    <col min="5865" max="5865" width="17" style="6" customWidth="1"/>
    <col min="5866" max="5866" width="16" style="6" customWidth="1"/>
    <col min="5867" max="5867" width="12.140625" style="6" customWidth="1"/>
    <col min="5868" max="5868" width="10.28515625" style="6" customWidth="1"/>
    <col min="5869" max="5869" width="12.140625" style="6" customWidth="1"/>
    <col min="5870" max="5870" width="12.42578125" style="6" customWidth="1"/>
    <col min="5871" max="5872" width="14" style="6" customWidth="1"/>
    <col min="5873" max="5873" width="25.28515625" style="6" customWidth="1"/>
    <col min="5874" max="6114" width="9.28515625" style="6"/>
    <col min="6115" max="6115" width="8.140625" style="6" customWidth="1"/>
    <col min="6116" max="6116" width="22.85546875" style="6" customWidth="1"/>
    <col min="6117" max="6117" width="19" style="6" customWidth="1"/>
    <col min="6118" max="6118" width="15" style="6" customWidth="1"/>
    <col min="6119" max="6119" width="19" style="6" customWidth="1"/>
    <col min="6120" max="6120" width="15.42578125" style="6" customWidth="1"/>
    <col min="6121" max="6121" width="17" style="6" customWidth="1"/>
    <col min="6122" max="6122" width="16" style="6" customWidth="1"/>
    <col min="6123" max="6123" width="12.140625" style="6" customWidth="1"/>
    <col min="6124" max="6124" width="10.28515625" style="6" customWidth="1"/>
    <col min="6125" max="6125" width="12.140625" style="6" customWidth="1"/>
    <col min="6126" max="6126" width="12.42578125" style="6" customWidth="1"/>
    <col min="6127" max="6128" width="14" style="6" customWidth="1"/>
    <col min="6129" max="6129" width="25.28515625" style="6" customWidth="1"/>
    <col min="6130" max="6370" width="9.28515625" style="6"/>
    <col min="6371" max="6371" width="8.140625" style="6" customWidth="1"/>
    <col min="6372" max="6372" width="22.85546875" style="6" customWidth="1"/>
    <col min="6373" max="6373" width="19" style="6" customWidth="1"/>
    <col min="6374" max="6374" width="15" style="6" customWidth="1"/>
    <col min="6375" max="6375" width="19" style="6" customWidth="1"/>
    <col min="6376" max="6376" width="15.42578125" style="6" customWidth="1"/>
    <col min="6377" max="6377" width="17" style="6" customWidth="1"/>
    <col min="6378" max="6378" width="16" style="6" customWidth="1"/>
    <col min="6379" max="6379" width="12.140625" style="6" customWidth="1"/>
    <col min="6380" max="6380" width="10.28515625" style="6" customWidth="1"/>
    <col min="6381" max="6381" width="12.140625" style="6" customWidth="1"/>
    <col min="6382" max="6382" width="12.42578125" style="6" customWidth="1"/>
    <col min="6383" max="6384" width="14" style="6" customWidth="1"/>
    <col min="6385" max="6385" width="25.28515625" style="6" customWidth="1"/>
    <col min="6386" max="6626" width="9.28515625" style="6"/>
    <col min="6627" max="6627" width="8.140625" style="6" customWidth="1"/>
    <col min="6628" max="6628" width="22.85546875" style="6" customWidth="1"/>
    <col min="6629" max="6629" width="19" style="6" customWidth="1"/>
    <col min="6630" max="6630" width="15" style="6" customWidth="1"/>
    <col min="6631" max="6631" width="19" style="6" customWidth="1"/>
    <col min="6632" max="6632" width="15.42578125" style="6" customWidth="1"/>
    <col min="6633" max="6633" width="17" style="6" customWidth="1"/>
    <col min="6634" max="6634" width="16" style="6" customWidth="1"/>
    <col min="6635" max="6635" width="12.140625" style="6" customWidth="1"/>
    <col min="6636" max="6636" width="10.28515625" style="6" customWidth="1"/>
    <col min="6637" max="6637" width="12.140625" style="6" customWidth="1"/>
    <col min="6638" max="6638" width="12.42578125" style="6" customWidth="1"/>
    <col min="6639" max="6640" width="14" style="6" customWidth="1"/>
    <col min="6641" max="6641" width="25.28515625" style="6" customWidth="1"/>
    <col min="6642" max="6882" width="9.28515625" style="6"/>
    <col min="6883" max="6883" width="8.140625" style="6" customWidth="1"/>
    <col min="6884" max="6884" width="22.85546875" style="6" customWidth="1"/>
    <col min="6885" max="6885" width="19" style="6" customWidth="1"/>
    <col min="6886" max="6886" width="15" style="6" customWidth="1"/>
    <col min="6887" max="6887" width="19" style="6" customWidth="1"/>
    <col min="6888" max="6888" width="15.42578125" style="6" customWidth="1"/>
    <col min="6889" max="6889" width="17" style="6" customWidth="1"/>
    <col min="6890" max="6890" width="16" style="6" customWidth="1"/>
    <col min="6891" max="6891" width="12.140625" style="6" customWidth="1"/>
    <col min="6892" max="6892" width="10.28515625" style="6" customWidth="1"/>
    <col min="6893" max="6893" width="12.140625" style="6" customWidth="1"/>
    <col min="6894" max="6894" width="12.42578125" style="6" customWidth="1"/>
    <col min="6895" max="6896" width="14" style="6" customWidth="1"/>
    <col min="6897" max="6897" width="25.28515625" style="6" customWidth="1"/>
    <col min="6898" max="7138" width="9.28515625" style="6"/>
    <col min="7139" max="7139" width="8.140625" style="6" customWidth="1"/>
    <col min="7140" max="7140" width="22.85546875" style="6" customWidth="1"/>
    <col min="7141" max="7141" width="19" style="6" customWidth="1"/>
    <col min="7142" max="7142" width="15" style="6" customWidth="1"/>
    <col min="7143" max="7143" width="19" style="6" customWidth="1"/>
    <col min="7144" max="7144" width="15.42578125" style="6" customWidth="1"/>
    <col min="7145" max="7145" width="17" style="6" customWidth="1"/>
    <col min="7146" max="7146" width="16" style="6" customWidth="1"/>
    <col min="7147" max="7147" width="12.140625" style="6" customWidth="1"/>
    <col min="7148" max="7148" width="10.28515625" style="6" customWidth="1"/>
    <col min="7149" max="7149" width="12.140625" style="6" customWidth="1"/>
    <col min="7150" max="7150" width="12.42578125" style="6" customWidth="1"/>
    <col min="7151" max="7152" width="14" style="6" customWidth="1"/>
    <col min="7153" max="7153" width="25.28515625" style="6" customWidth="1"/>
    <col min="7154" max="7394" width="9.28515625" style="6"/>
    <col min="7395" max="7395" width="8.140625" style="6" customWidth="1"/>
    <col min="7396" max="7396" width="22.85546875" style="6" customWidth="1"/>
    <col min="7397" max="7397" width="19" style="6" customWidth="1"/>
    <col min="7398" max="7398" width="15" style="6" customWidth="1"/>
    <col min="7399" max="7399" width="19" style="6" customWidth="1"/>
    <col min="7400" max="7400" width="15.42578125" style="6" customWidth="1"/>
    <col min="7401" max="7401" width="17" style="6" customWidth="1"/>
    <col min="7402" max="7402" width="16" style="6" customWidth="1"/>
    <col min="7403" max="7403" width="12.140625" style="6" customWidth="1"/>
    <col min="7404" max="7404" width="10.28515625" style="6" customWidth="1"/>
    <col min="7405" max="7405" width="12.140625" style="6" customWidth="1"/>
    <col min="7406" max="7406" width="12.42578125" style="6" customWidth="1"/>
    <col min="7407" max="7408" width="14" style="6" customWidth="1"/>
    <col min="7409" max="7409" width="25.28515625" style="6" customWidth="1"/>
    <col min="7410" max="7650" width="9.28515625" style="6"/>
    <col min="7651" max="7651" width="8.140625" style="6" customWidth="1"/>
    <col min="7652" max="7652" width="22.85546875" style="6" customWidth="1"/>
    <col min="7653" max="7653" width="19" style="6" customWidth="1"/>
    <col min="7654" max="7654" width="15" style="6" customWidth="1"/>
    <col min="7655" max="7655" width="19" style="6" customWidth="1"/>
    <col min="7656" max="7656" width="15.42578125" style="6" customWidth="1"/>
    <col min="7657" max="7657" width="17" style="6" customWidth="1"/>
    <col min="7658" max="7658" width="16" style="6" customWidth="1"/>
    <col min="7659" max="7659" width="12.140625" style="6" customWidth="1"/>
    <col min="7660" max="7660" width="10.28515625" style="6" customWidth="1"/>
    <col min="7661" max="7661" width="12.140625" style="6" customWidth="1"/>
    <col min="7662" max="7662" width="12.42578125" style="6" customWidth="1"/>
    <col min="7663" max="7664" width="14" style="6" customWidth="1"/>
    <col min="7665" max="7665" width="25.28515625" style="6" customWidth="1"/>
    <col min="7666" max="7906" width="9.28515625" style="6"/>
    <col min="7907" max="7907" width="8.140625" style="6" customWidth="1"/>
    <col min="7908" max="7908" width="22.85546875" style="6" customWidth="1"/>
    <col min="7909" max="7909" width="19" style="6" customWidth="1"/>
    <col min="7910" max="7910" width="15" style="6" customWidth="1"/>
    <col min="7911" max="7911" width="19" style="6" customWidth="1"/>
    <col min="7912" max="7912" width="15.42578125" style="6" customWidth="1"/>
    <col min="7913" max="7913" width="17" style="6" customWidth="1"/>
    <col min="7914" max="7914" width="16" style="6" customWidth="1"/>
    <col min="7915" max="7915" width="12.140625" style="6" customWidth="1"/>
    <col min="7916" max="7916" width="10.28515625" style="6" customWidth="1"/>
    <col min="7917" max="7917" width="12.140625" style="6" customWidth="1"/>
    <col min="7918" max="7918" width="12.42578125" style="6" customWidth="1"/>
    <col min="7919" max="7920" width="14" style="6" customWidth="1"/>
    <col min="7921" max="7921" width="25.28515625" style="6" customWidth="1"/>
    <col min="7922" max="8162" width="9.28515625" style="6"/>
    <col min="8163" max="8163" width="8.140625" style="6" customWidth="1"/>
    <col min="8164" max="8164" width="22.85546875" style="6" customWidth="1"/>
    <col min="8165" max="8165" width="19" style="6" customWidth="1"/>
    <col min="8166" max="8166" width="15" style="6" customWidth="1"/>
    <col min="8167" max="8167" width="19" style="6" customWidth="1"/>
    <col min="8168" max="8168" width="15.42578125" style="6" customWidth="1"/>
    <col min="8169" max="8169" width="17" style="6" customWidth="1"/>
    <col min="8170" max="8170" width="16" style="6" customWidth="1"/>
    <col min="8171" max="8171" width="12.140625" style="6" customWidth="1"/>
    <col min="8172" max="8172" width="10.28515625" style="6" customWidth="1"/>
    <col min="8173" max="8173" width="12.140625" style="6" customWidth="1"/>
    <col min="8174" max="8174" width="12.42578125" style="6" customWidth="1"/>
    <col min="8175" max="8176" width="14" style="6" customWidth="1"/>
    <col min="8177" max="8177" width="25.28515625" style="6" customWidth="1"/>
    <col min="8178" max="8418" width="9.28515625" style="6"/>
    <col min="8419" max="8419" width="8.140625" style="6" customWidth="1"/>
    <col min="8420" max="8420" width="22.85546875" style="6" customWidth="1"/>
    <col min="8421" max="8421" width="19" style="6" customWidth="1"/>
    <col min="8422" max="8422" width="15" style="6" customWidth="1"/>
    <col min="8423" max="8423" width="19" style="6" customWidth="1"/>
    <col min="8424" max="8424" width="15.42578125" style="6" customWidth="1"/>
    <col min="8425" max="8425" width="17" style="6" customWidth="1"/>
    <col min="8426" max="8426" width="16" style="6" customWidth="1"/>
    <col min="8427" max="8427" width="12.140625" style="6" customWidth="1"/>
    <col min="8428" max="8428" width="10.28515625" style="6" customWidth="1"/>
    <col min="8429" max="8429" width="12.140625" style="6" customWidth="1"/>
    <col min="8430" max="8430" width="12.42578125" style="6" customWidth="1"/>
    <col min="8431" max="8432" width="14" style="6" customWidth="1"/>
    <col min="8433" max="8433" width="25.28515625" style="6" customWidth="1"/>
    <col min="8434" max="8674" width="9.28515625" style="6"/>
    <col min="8675" max="8675" width="8.140625" style="6" customWidth="1"/>
    <col min="8676" max="8676" width="22.85546875" style="6" customWidth="1"/>
    <col min="8677" max="8677" width="19" style="6" customWidth="1"/>
    <col min="8678" max="8678" width="15" style="6" customWidth="1"/>
    <col min="8679" max="8679" width="19" style="6" customWidth="1"/>
    <col min="8680" max="8680" width="15.42578125" style="6" customWidth="1"/>
    <col min="8681" max="8681" width="17" style="6" customWidth="1"/>
    <col min="8682" max="8682" width="16" style="6" customWidth="1"/>
    <col min="8683" max="8683" width="12.140625" style="6" customWidth="1"/>
    <col min="8684" max="8684" width="10.28515625" style="6" customWidth="1"/>
    <col min="8685" max="8685" width="12.140625" style="6" customWidth="1"/>
    <col min="8686" max="8686" width="12.42578125" style="6" customWidth="1"/>
    <col min="8687" max="8688" width="14" style="6" customWidth="1"/>
    <col min="8689" max="8689" width="25.28515625" style="6" customWidth="1"/>
    <col min="8690" max="8930" width="9.28515625" style="6"/>
    <col min="8931" max="8931" width="8.140625" style="6" customWidth="1"/>
    <col min="8932" max="8932" width="22.85546875" style="6" customWidth="1"/>
    <col min="8933" max="8933" width="19" style="6" customWidth="1"/>
    <col min="8934" max="8934" width="15" style="6" customWidth="1"/>
    <col min="8935" max="8935" width="19" style="6" customWidth="1"/>
    <col min="8936" max="8936" width="15.42578125" style="6" customWidth="1"/>
    <col min="8937" max="8937" width="17" style="6" customWidth="1"/>
    <col min="8938" max="8938" width="16" style="6" customWidth="1"/>
    <col min="8939" max="8939" width="12.140625" style="6" customWidth="1"/>
    <col min="8940" max="8940" width="10.28515625" style="6" customWidth="1"/>
    <col min="8941" max="8941" width="12.140625" style="6" customWidth="1"/>
    <col min="8942" max="8942" width="12.42578125" style="6" customWidth="1"/>
    <col min="8943" max="8944" width="14" style="6" customWidth="1"/>
    <col min="8945" max="8945" width="25.28515625" style="6" customWidth="1"/>
    <col min="8946" max="9186" width="9.28515625" style="6"/>
    <col min="9187" max="9187" width="8.140625" style="6" customWidth="1"/>
    <col min="9188" max="9188" width="22.85546875" style="6" customWidth="1"/>
    <col min="9189" max="9189" width="19" style="6" customWidth="1"/>
    <col min="9190" max="9190" width="15" style="6" customWidth="1"/>
    <col min="9191" max="9191" width="19" style="6" customWidth="1"/>
    <col min="9192" max="9192" width="15.42578125" style="6" customWidth="1"/>
    <col min="9193" max="9193" width="17" style="6" customWidth="1"/>
    <col min="9194" max="9194" width="16" style="6" customWidth="1"/>
    <col min="9195" max="9195" width="12.140625" style="6" customWidth="1"/>
    <col min="9196" max="9196" width="10.28515625" style="6" customWidth="1"/>
    <col min="9197" max="9197" width="12.140625" style="6" customWidth="1"/>
    <col min="9198" max="9198" width="12.42578125" style="6" customWidth="1"/>
    <col min="9199" max="9200" width="14" style="6" customWidth="1"/>
    <col min="9201" max="9201" width="25.28515625" style="6" customWidth="1"/>
    <col min="9202" max="9442" width="9.28515625" style="6"/>
    <col min="9443" max="9443" width="8.140625" style="6" customWidth="1"/>
    <col min="9444" max="9444" width="22.85546875" style="6" customWidth="1"/>
    <col min="9445" max="9445" width="19" style="6" customWidth="1"/>
    <col min="9446" max="9446" width="15" style="6" customWidth="1"/>
    <col min="9447" max="9447" width="19" style="6" customWidth="1"/>
    <col min="9448" max="9448" width="15.42578125" style="6" customWidth="1"/>
    <col min="9449" max="9449" width="17" style="6" customWidth="1"/>
    <col min="9450" max="9450" width="16" style="6" customWidth="1"/>
    <col min="9451" max="9451" width="12.140625" style="6" customWidth="1"/>
    <col min="9452" max="9452" width="10.28515625" style="6" customWidth="1"/>
    <col min="9453" max="9453" width="12.140625" style="6" customWidth="1"/>
    <col min="9454" max="9454" width="12.42578125" style="6" customWidth="1"/>
    <col min="9455" max="9456" width="14" style="6" customWidth="1"/>
    <col min="9457" max="9457" width="25.28515625" style="6" customWidth="1"/>
    <col min="9458" max="9698" width="9.28515625" style="6"/>
    <col min="9699" max="9699" width="8.140625" style="6" customWidth="1"/>
    <col min="9700" max="9700" width="22.85546875" style="6" customWidth="1"/>
    <col min="9701" max="9701" width="19" style="6" customWidth="1"/>
    <col min="9702" max="9702" width="15" style="6" customWidth="1"/>
    <col min="9703" max="9703" width="19" style="6" customWidth="1"/>
    <col min="9704" max="9704" width="15.42578125" style="6" customWidth="1"/>
    <col min="9705" max="9705" width="17" style="6" customWidth="1"/>
    <col min="9706" max="9706" width="16" style="6" customWidth="1"/>
    <col min="9707" max="9707" width="12.140625" style="6" customWidth="1"/>
    <col min="9708" max="9708" width="10.28515625" style="6" customWidth="1"/>
    <col min="9709" max="9709" width="12.140625" style="6" customWidth="1"/>
    <col min="9710" max="9710" width="12.42578125" style="6" customWidth="1"/>
    <col min="9711" max="9712" width="14" style="6" customWidth="1"/>
    <col min="9713" max="9713" width="25.28515625" style="6" customWidth="1"/>
    <col min="9714" max="9954" width="9.28515625" style="6"/>
    <col min="9955" max="9955" width="8.140625" style="6" customWidth="1"/>
    <col min="9956" max="9956" width="22.85546875" style="6" customWidth="1"/>
    <col min="9957" max="9957" width="19" style="6" customWidth="1"/>
    <col min="9958" max="9958" width="15" style="6" customWidth="1"/>
    <col min="9959" max="9959" width="19" style="6" customWidth="1"/>
    <col min="9960" max="9960" width="15.42578125" style="6" customWidth="1"/>
    <col min="9961" max="9961" width="17" style="6" customWidth="1"/>
    <col min="9962" max="9962" width="16" style="6" customWidth="1"/>
    <col min="9963" max="9963" width="12.140625" style="6" customWidth="1"/>
    <col min="9964" max="9964" width="10.28515625" style="6" customWidth="1"/>
    <col min="9965" max="9965" width="12.140625" style="6" customWidth="1"/>
    <col min="9966" max="9966" width="12.42578125" style="6" customWidth="1"/>
    <col min="9967" max="9968" width="14" style="6" customWidth="1"/>
    <col min="9969" max="9969" width="25.28515625" style="6" customWidth="1"/>
    <col min="9970" max="10210" width="9.28515625" style="6"/>
    <col min="10211" max="10211" width="8.140625" style="6" customWidth="1"/>
    <col min="10212" max="10212" width="22.85546875" style="6" customWidth="1"/>
    <col min="10213" max="10213" width="19" style="6" customWidth="1"/>
    <col min="10214" max="10214" width="15" style="6" customWidth="1"/>
    <col min="10215" max="10215" width="19" style="6" customWidth="1"/>
    <col min="10216" max="10216" width="15.42578125" style="6" customWidth="1"/>
    <col min="10217" max="10217" width="17" style="6" customWidth="1"/>
    <col min="10218" max="10218" width="16" style="6" customWidth="1"/>
    <col min="10219" max="10219" width="12.140625" style="6" customWidth="1"/>
    <col min="10220" max="10220" width="10.28515625" style="6" customWidth="1"/>
    <col min="10221" max="10221" width="12.140625" style="6" customWidth="1"/>
    <col min="10222" max="10222" width="12.42578125" style="6" customWidth="1"/>
    <col min="10223" max="10224" width="14" style="6" customWidth="1"/>
    <col min="10225" max="10225" width="25.28515625" style="6" customWidth="1"/>
    <col min="10226" max="10466" width="9.28515625" style="6"/>
    <col min="10467" max="10467" width="8.140625" style="6" customWidth="1"/>
    <col min="10468" max="10468" width="22.85546875" style="6" customWidth="1"/>
    <col min="10469" max="10469" width="19" style="6" customWidth="1"/>
    <col min="10470" max="10470" width="15" style="6" customWidth="1"/>
    <col min="10471" max="10471" width="19" style="6" customWidth="1"/>
    <col min="10472" max="10472" width="15.42578125" style="6" customWidth="1"/>
    <col min="10473" max="10473" width="17" style="6" customWidth="1"/>
    <col min="10474" max="10474" width="16" style="6" customWidth="1"/>
    <col min="10475" max="10475" width="12.140625" style="6" customWidth="1"/>
    <col min="10476" max="10476" width="10.28515625" style="6" customWidth="1"/>
    <col min="10477" max="10477" width="12.140625" style="6" customWidth="1"/>
    <col min="10478" max="10478" width="12.42578125" style="6" customWidth="1"/>
    <col min="10479" max="10480" width="14" style="6" customWidth="1"/>
    <col min="10481" max="10481" width="25.28515625" style="6" customWidth="1"/>
    <col min="10482" max="10722" width="9.28515625" style="6"/>
    <col min="10723" max="10723" width="8.140625" style="6" customWidth="1"/>
    <col min="10724" max="10724" width="22.85546875" style="6" customWidth="1"/>
    <col min="10725" max="10725" width="19" style="6" customWidth="1"/>
    <col min="10726" max="10726" width="15" style="6" customWidth="1"/>
    <col min="10727" max="10727" width="19" style="6" customWidth="1"/>
    <col min="10728" max="10728" width="15.42578125" style="6" customWidth="1"/>
    <col min="10729" max="10729" width="17" style="6" customWidth="1"/>
    <col min="10730" max="10730" width="16" style="6" customWidth="1"/>
    <col min="10731" max="10731" width="12.140625" style="6" customWidth="1"/>
    <col min="10732" max="10732" width="10.28515625" style="6" customWidth="1"/>
    <col min="10733" max="10733" width="12.140625" style="6" customWidth="1"/>
    <col min="10734" max="10734" width="12.42578125" style="6" customWidth="1"/>
    <col min="10735" max="10736" width="14" style="6" customWidth="1"/>
    <col min="10737" max="10737" width="25.28515625" style="6" customWidth="1"/>
    <col min="10738" max="10978" width="9.28515625" style="6"/>
    <col min="10979" max="10979" width="8.140625" style="6" customWidth="1"/>
    <col min="10980" max="10980" width="22.85546875" style="6" customWidth="1"/>
    <col min="10981" max="10981" width="19" style="6" customWidth="1"/>
    <col min="10982" max="10982" width="15" style="6" customWidth="1"/>
    <col min="10983" max="10983" width="19" style="6" customWidth="1"/>
    <col min="10984" max="10984" width="15.42578125" style="6" customWidth="1"/>
    <col min="10985" max="10985" width="17" style="6" customWidth="1"/>
    <col min="10986" max="10986" width="16" style="6" customWidth="1"/>
    <col min="10987" max="10987" width="12.140625" style="6" customWidth="1"/>
    <col min="10988" max="10988" width="10.28515625" style="6" customWidth="1"/>
    <col min="10989" max="10989" width="12.140625" style="6" customWidth="1"/>
    <col min="10990" max="10990" width="12.42578125" style="6" customWidth="1"/>
    <col min="10991" max="10992" width="14" style="6" customWidth="1"/>
    <col min="10993" max="10993" width="25.28515625" style="6" customWidth="1"/>
    <col min="10994" max="11234" width="9.28515625" style="6"/>
    <col min="11235" max="11235" width="8.140625" style="6" customWidth="1"/>
    <col min="11236" max="11236" width="22.85546875" style="6" customWidth="1"/>
    <col min="11237" max="11237" width="19" style="6" customWidth="1"/>
    <col min="11238" max="11238" width="15" style="6" customWidth="1"/>
    <col min="11239" max="11239" width="19" style="6" customWidth="1"/>
    <col min="11240" max="11240" width="15.42578125" style="6" customWidth="1"/>
    <col min="11241" max="11241" width="17" style="6" customWidth="1"/>
    <col min="11242" max="11242" width="16" style="6" customWidth="1"/>
    <col min="11243" max="11243" width="12.140625" style="6" customWidth="1"/>
    <col min="11244" max="11244" width="10.28515625" style="6" customWidth="1"/>
    <col min="11245" max="11245" width="12.140625" style="6" customWidth="1"/>
    <col min="11246" max="11246" width="12.42578125" style="6" customWidth="1"/>
    <col min="11247" max="11248" width="14" style="6" customWidth="1"/>
    <col min="11249" max="11249" width="25.28515625" style="6" customWidth="1"/>
    <col min="11250" max="11490" width="9.28515625" style="6"/>
    <col min="11491" max="11491" width="8.140625" style="6" customWidth="1"/>
    <col min="11492" max="11492" width="22.85546875" style="6" customWidth="1"/>
    <col min="11493" max="11493" width="19" style="6" customWidth="1"/>
    <col min="11494" max="11494" width="15" style="6" customWidth="1"/>
    <col min="11495" max="11495" width="19" style="6" customWidth="1"/>
    <col min="11496" max="11496" width="15.42578125" style="6" customWidth="1"/>
    <col min="11497" max="11497" width="17" style="6" customWidth="1"/>
    <col min="11498" max="11498" width="16" style="6" customWidth="1"/>
    <col min="11499" max="11499" width="12.140625" style="6" customWidth="1"/>
    <col min="11500" max="11500" width="10.28515625" style="6" customWidth="1"/>
    <col min="11501" max="11501" width="12.140625" style="6" customWidth="1"/>
    <col min="11502" max="11502" width="12.42578125" style="6" customWidth="1"/>
    <col min="11503" max="11504" width="14" style="6" customWidth="1"/>
    <col min="11505" max="11505" width="25.28515625" style="6" customWidth="1"/>
    <col min="11506" max="11746" width="9.28515625" style="6"/>
    <col min="11747" max="11747" width="8.140625" style="6" customWidth="1"/>
    <col min="11748" max="11748" width="22.85546875" style="6" customWidth="1"/>
    <col min="11749" max="11749" width="19" style="6" customWidth="1"/>
    <col min="11750" max="11750" width="15" style="6" customWidth="1"/>
    <col min="11751" max="11751" width="19" style="6" customWidth="1"/>
    <col min="11752" max="11752" width="15.42578125" style="6" customWidth="1"/>
    <col min="11753" max="11753" width="17" style="6" customWidth="1"/>
    <col min="11754" max="11754" width="16" style="6" customWidth="1"/>
    <col min="11755" max="11755" width="12.140625" style="6" customWidth="1"/>
    <col min="11756" max="11756" width="10.28515625" style="6" customWidth="1"/>
    <col min="11757" max="11757" width="12.140625" style="6" customWidth="1"/>
    <col min="11758" max="11758" width="12.42578125" style="6" customWidth="1"/>
    <col min="11759" max="11760" width="14" style="6" customWidth="1"/>
    <col min="11761" max="11761" width="25.28515625" style="6" customWidth="1"/>
    <col min="11762" max="12002" width="9.28515625" style="6"/>
    <col min="12003" max="12003" width="8.140625" style="6" customWidth="1"/>
    <col min="12004" max="12004" width="22.85546875" style="6" customWidth="1"/>
    <col min="12005" max="12005" width="19" style="6" customWidth="1"/>
    <col min="12006" max="12006" width="15" style="6" customWidth="1"/>
    <col min="12007" max="12007" width="19" style="6" customWidth="1"/>
    <col min="12008" max="12008" width="15.42578125" style="6" customWidth="1"/>
    <col min="12009" max="12009" width="17" style="6" customWidth="1"/>
    <col min="12010" max="12010" width="16" style="6" customWidth="1"/>
    <col min="12011" max="12011" width="12.140625" style="6" customWidth="1"/>
    <col min="12012" max="12012" width="10.28515625" style="6" customWidth="1"/>
    <col min="12013" max="12013" width="12.140625" style="6" customWidth="1"/>
    <col min="12014" max="12014" width="12.42578125" style="6" customWidth="1"/>
    <col min="12015" max="12016" width="14" style="6" customWidth="1"/>
    <col min="12017" max="12017" width="25.28515625" style="6" customWidth="1"/>
    <col min="12018" max="12258" width="9.28515625" style="6"/>
    <col min="12259" max="12259" width="8.140625" style="6" customWidth="1"/>
    <col min="12260" max="12260" width="22.85546875" style="6" customWidth="1"/>
    <col min="12261" max="12261" width="19" style="6" customWidth="1"/>
    <col min="12262" max="12262" width="15" style="6" customWidth="1"/>
    <col min="12263" max="12263" width="19" style="6" customWidth="1"/>
    <col min="12264" max="12264" width="15.42578125" style="6" customWidth="1"/>
    <col min="12265" max="12265" width="17" style="6" customWidth="1"/>
    <col min="12266" max="12266" width="16" style="6" customWidth="1"/>
    <col min="12267" max="12267" width="12.140625" style="6" customWidth="1"/>
    <col min="12268" max="12268" width="10.28515625" style="6" customWidth="1"/>
    <col min="12269" max="12269" width="12.140625" style="6" customWidth="1"/>
    <col min="12270" max="12270" width="12.42578125" style="6" customWidth="1"/>
    <col min="12271" max="12272" width="14" style="6" customWidth="1"/>
    <col min="12273" max="12273" width="25.28515625" style="6" customWidth="1"/>
    <col min="12274" max="12514" width="9.28515625" style="6"/>
    <col min="12515" max="12515" width="8.140625" style="6" customWidth="1"/>
    <col min="12516" max="12516" width="22.85546875" style="6" customWidth="1"/>
    <col min="12517" max="12517" width="19" style="6" customWidth="1"/>
    <col min="12518" max="12518" width="15" style="6" customWidth="1"/>
    <col min="12519" max="12519" width="19" style="6" customWidth="1"/>
    <col min="12520" max="12520" width="15.42578125" style="6" customWidth="1"/>
    <col min="12521" max="12521" width="17" style="6" customWidth="1"/>
    <col min="12522" max="12522" width="16" style="6" customWidth="1"/>
    <col min="12523" max="12523" width="12.140625" style="6" customWidth="1"/>
    <col min="12524" max="12524" width="10.28515625" style="6" customWidth="1"/>
    <col min="12525" max="12525" width="12.140625" style="6" customWidth="1"/>
    <col min="12526" max="12526" width="12.42578125" style="6" customWidth="1"/>
    <col min="12527" max="12528" width="14" style="6" customWidth="1"/>
    <col min="12529" max="12529" width="25.28515625" style="6" customWidth="1"/>
    <col min="12530" max="12770" width="9.28515625" style="6"/>
    <col min="12771" max="12771" width="8.140625" style="6" customWidth="1"/>
    <col min="12772" max="12772" width="22.85546875" style="6" customWidth="1"/>
    <col min="12773" max="12773" width="19" style="6" customWidth="1"/>
    <col min="12774" max="12774" width="15" style="6" customWidth="1"/>
    <col min="12775" max="12775" width="19" style="6" customWidth="1"/>
    <col min="12776" max="12776" width="15.42578125" style="6" customWidth="1"/>
    <col min="12777" max="12777" width="17" style="6" customWidth="1"/>
    <col min="12778" max="12778" width="16" style="6" customWidth="1"/>
    <col min="12779" max="12779" width="12.140625" style="6" customWidth="1"/>
    <col min="12780" max="12780" width="10.28515625" style="6" customWidth="1"/>
    <col min="12781" max="12781" width="12.140625" style="6" customWidth="1"/>
    <col min="12782" max="12782" width="12.42578125" style="6" customWidth="1"/>
    <col min="12783" max="12784" width="14" style="6" customWidth="1"/>
    <col min="12785" max="12785" width="25.28515625" style="6" customWidth="1"/>
    <col min="12786" max="13026" width="9.28515625" style="6"/>
    <col min="13027" max="13027" width="8.140625" style="6" customWidth="1"/>
    <col min="13028" max="13028" width="22.85546875" style="6" customWidth="1"/>
    <col min="13029" max="13029" width="19" style="6" customWidth="1"/>
    <col min="13030" max="13030" width="15" style="6" customWidth="1"/>
    <col min="13031" max="13031" width="19" style="6" customWidth="1"/>
    <col min="13032" max="13032" width="15.42578125" style="6" customWidth="1"/>
    <col min="13033" max="13033" width="17" style="6" customWidth="1"/>
    <col min="13034" max="13034" width="16" style="6" customWidth="1"/>
    <col min="13035" max="13035" width="12.140625" style="6" customWidth="1"/>
    <col min="13036" max="13036" width="10.28515625" style="6" customWidth="1"/>
    <col min="13037" max="13037" width="12.140625" style="6" customWidth="1"/>
    <col min="13038" max="13038" width="12.42578125" style="6" customWidth="1"/>
    <col min="13039" max="13040" width="14" style="6" customWidth="1"/>
    <col min="13041" max="13041" width="25.28515625" style="6" customWidth="1"/>
    <col min="13042" max="13282" width="9.28515625" style="6"/>
    <col min="13283" max="13283" width="8.140625" style="6" customWidth="1"/>
    <col min="13284" max="13284" width="22.85546875" style="6" customWidth="1"/>
    <col min="13285" max="13285" width="19" style="6" customWidth="1"/>
    <col min="13286" max="13286" width="15" style="6" customWidth="1"/>
    <col min="13287" max="13287" width="19" style="6" customWidth="1"/>
    <col min="13288" max="13288" width="15.42578125" style="6" customWidth="1"/>
    <col min="13289" max="13289" width="17" style="6" customWidth="1"/>
    <col min="13290" max="13290" width="16" style="6" customWidth="1"/>
    <col min="13291" max="13291" width="12.140625" style="6" customWidth="1"/>
    <col min="13292" max="13292" width="10.28515625" style="6" customWidth="1"/>
    <col min="13293" max="13293" width="12.140625" style="6" customWidth="1"/>
    <col min="13294" max="13294" width="12.42578125" style="6" customWidth="1"/>
    <col min="13295" max="13296" width="14" style="6" customWidth="1"/>
    <col min="13297" max="13297" width="25.28515625" style="6" customWidth="1"/>
    <col min="13298" max="13538" width="9.28515625" style="6"/>
    <col min="13539" max="13539" width="8.140625" style="6" customWidth="1"/>
    <col min="13540" max="13540" width="22.85546875" style="6" customWidth="1"/>
    <col min="13541" max="13541" width="19" style="6" customWidth="1"/>
    <col min="13542" max="13542" width="15" style="6" customWidth="1"/>
    <col min="13543" max="13543" width="19" style="6" customWidth="1"/>
    <col min="13544" max="13544" width="15.42578125" style="6" customWidth="1"/>
    <col min="13545" max="13545" width="17" style="6" customWidth="1"/>
    <col min="13546" max="13546" width="16" style="6" customWidth="1"/>
    <col min="13547" max="13547" width="12.140625" style="6" customWidth="1"/>
    <col min="13548" max="13548" width="10.28515625" style="6" customWidth="1"/>
    <col min="13549" max="13549" width="12.140625" style="6" customWidth="1"/>
    <col min="13550" max="13550" width="12.42578125" style="6" customWidth="1"/>
    <col min="13551" max="13552" width="14" style="6" customWidth="1"/>
    <col min="13553" max="13553" width="25.28515625" style="6" customWidth="1"/>
    <col min="13554" max="13794" width="9.28515625" style="6"/>
    <col min="13795" max="13795" width="8.140625" style="6" customWidth="1"/>
    <col min="13796" max="13796" width="22.85546875" style="6" customWidth="1"/>
    <col min="13797" max="13797" width="19" style="6" customWidth="1"/>
    <col min="13798" max="13798" width="15" style="6" customWidth="1"/>
    <col min="13799" max="13799" width="19" style="6" customWidth="1"/>
    <col min="13800" max="13800" width="15.42578125" style="6" customWidth="1"/>
    <col min="13801" max="13801" width="17" style="6" customWidth="1"/>
    <col min="13802" max="13802" width="16" style="6" customWidth="1"/>
    <col min="13803" max="13803" width="12.140625" style="6" customWidth="1"/>
    <col min="13804" max="13804" width="10.28515625" style="6" customWidth="1"/>
    <col min="13805" max="13805" width="12.140625" style="6" customWidth="1"/>
    <col min="13806" max="13806" width="12.42578125" style="6" customWidth="1"/>
    <col min="13807" max="13808" width="14" style="6" customWidth="1"/>
    <col min="13809" max="13809" width="25.28515625" style="6" customWidth="1"/>
    <col min="13810" max="14050" width="9.28515625" style="6"/>
    <col min="14051" max="14051" width="8.140625" style="6" customWidth="1"/>
    <col min="14052" max="14052" width="22.85546875" style="6" customWidth="1"/>
    <col min="14053" max="14053" width="19" style="6" customWidth="1"/>
    <col min="14054" max="14054" width="15" style="6" customWidth="1"/>
    <col min="14055" max="14055" width="19" style="6" customWidth="1"/>
    <col min="14056" max="14056" width="15.42578125" style="6" customWidth="1"/>
    <col min="14057" max="14057" width="17" style="6" customWidth="1"/>
    <col min="14058" max="14058" width="16" style="6" customWidth="1"/>
    <col min="14059" max="14059" width="12.140625" style="6" customWidth="1"/>
    <col min="14060" max="14060" width="10.28515625" style="6" customWidth="1"/>
    <col min="14061" max="14061" width="12.140625" style="6" customWidth="1"/>
    <col min="14062" max="14062" width="12.42578125" style="6" customWidth="1"/>
    <col min="14063" max="14064" width="14" style="6" customWidth="1"/>
    <col min="14065" max="14065" width="25.28515625" style="6" customWidth="1"/>
    <col min="14066" max="14306" width="9.28515625" style="6"/>
    <col min="14307" max="14307" width="8.140625" style="6" customWidth="1"/>
    <col min="14308" max="14308" width="22.85546875" style="6" customWidth="1"/>
    <col min="14309" max="14309" width="19" style="6" customWidth="1"/>
    <col min="14310" max="14310" width="15" style="6" customWidth="1"/>
    <col min="14311" max="14311" width="19" style="6" customWidth="1"/>
    <col min="14312" max="14312" width="15.42578125" style="6" customWidth="1"/>
    <col min="14313" max="14313" width="17" style="6" customWidth="1"/>
    <col min="14314" max="14314" width="16" style="6" customWidth="1"/>
    <col min="14315" max="14315" width="12.140625" style="6" customWidth="1"/>
    <col min="14316" max="14316" width="10.28515625" style="6" customWidth="1"/>
    <col min="14317" max="14317" width="12.140625" style="6" customWidth="1"/>
    <col min="14318" max="14318" width="12.42578125" style="6" customWidth="1"/>
    <col min="14319" max="14320" width="14" style="6" customWidth="1"/>
    <col min="14321" max="14321" width="25.28515625" style="6" customWidth="1"/>
    <col min="14322" max="14562" width="9.28515625" style="6"/>
    <col min="14563" max="14563" width="8.140625" style="6" customWidth="1"/>
    <col min="14564" max="14564" width="22.85546875" style="6" customWidth="1"/>
    <col min="14565" max="14565" width="19" style="6" customWidth="1"/>
    <col min="14566" max="14566" width="15" style="6" customWidth="1"/>
    <col min="14567" max="14567" width="19" style="6" customWidth="1"/>
    <col min="14568" max="14568" width="15.42578125" style="6" customWidth="1"/>
    <col min="14569" max="14569" width="17" style="6" customWidth="1"/>
    <col min="14570" max="14570" width="16" style="6" customWidth="1"/>
    <col min="14571" max="14571" width="12.140625" style="6" customWidth="1"/>
    <col min="14572" max="14572" width="10.28515625" style="6" customWidth="1"/>
    <col min="14573" max="14573" width="12.140625" style="6" customWidth="1"/>
    <col min="14574" max="14574" width="12.42578125" style="6" customWidth="1"/>
    <col min="14575" max="14576" width="14" style="6" customWidth="1"/>
    <col min="14577" max="14577" width="25.28515625" style="6" customWidth="1"/>
    <col min="14578" max="14818" width="9.28515625" style="6"/>
    <col min="14819" max="14819" width="8.140625" style="6" customWidth="1"/>
    <col min="14820" max="14820" width="22.85546875" style="6" customWidth="1"/>
    <col min="14821" max="14821" width="19" style="6" customWidth="1"/>
    <col min="14822" max="14822" width="15" style="6" customWidth="1"/>
    <col min="14823" max="14823" width="19" style="6" customWidth="1"/>
    <col min="14824" max="14824" width="15.42578125" style="6" customWidth="1"/>
    <col min="14825" max="14825" width="17" style="6" customWidth="1"/>
    <col min="14826" max="14826" width="16" style="6" customWidth="1"/>
    <col min="14827" max="14827" width="12.140625" style="6" customWidth="1"/>
    <col min="14828" max="14828" width="10.28515625" style="6" customWidth="1"/>
    <col min="14829" max="14829" width="12.140625" style="6" customWidth="1"/>
    <col min="14830" max="14830" width="12.42578125" style="6" customWidth="1"/>
    <col min="14831" max="14832" width="14" style="6" customWidth="1"/>
    <col min="14833" max="14833" width="25.28515625" style="6" customWidth="1"/>
    <col min="14834" max="15074" width="9.28515625" style="6"/>
    <col min="15075" max="15075" width="8.140625" style="6" customWidth="1"/>
    <col min="15076" max="15076" width="22.85546875" style="6" customWidth="1"/>
    <col min="15077" max="15077" width="19" style="6" customWidth="1"/>
    <col min="15078" max="15078" width="15" style="6" customWidth="1"/>
    <col min="15079" max="15079" width="19" style="6" customWidth="1"/>
    <col min="15080" max="15080" width="15.42578125" style="6" customWidth="1"/>
    <col min="15081" max="15081" width="17" style="6" customWidth="1"/>
    <col min="15082" max="15082" width="16" style="6" customWidth="1"/>
    <col min="15083" max="15083" width="12.140625" style="6" customWidth="1"/>
    <col min="15084" max="15084" width="10.28515625" style="6" customWidth="1"/>
    <col min="15085" max="15085" width="12.140625" style="6" customWidth="1"/>
    <col min="15086" max="15086" width="12.42578125" style="6" customWidth="1"/>
    <col min="15087" max="15088" width="14" style="6" customWidth="1"/>
    <col min="15089" max="15089" width="25.28515625" style="6" customWidth="1"/>
    <col min="15090" max="15330" width="9.28515625" style="6"/>
    <col min="15331" max="15331" width="8.140625" style="6" customWidth="1"/>
    <col min="15332" max="15332" width="22.85546875" style="6" customWidth="1"/>
    <col min="15333" max="15333" width="19" style="6" customWidth="1"/>
    <col min="15334" max="15334" width="15" style="6" customWidth="1"/>
    <col min="15335" max="15335" width="19" style="6" customWidth="1"/>
    <col min="15336" max="15336" width="15.42578125" style="6" customWidth="1"/>
    <col min="15337" max="15337" width="17" style="6" customWidth="1"/>
    <col min="15338" max="15338" width="16" style="6" customWidth="1"/>
    <col min="15339" max="15339" width="12.140625" style="6" customWidth="1"/>
    <col min="15340" max="15340" width="10.28515625" style="6" customWidth="1"/>
    <col min="15341" max="15341" width="12.140625" style="6" customWidth="1"/>
    <col min="15342" max="15342" width="12.42578125" style="6" customWidth="1"/>
    <col min="15343" max="15344" width="14" style="6" customWidth="1"/>
    <col min="15345" max="15345" width="25.28515625" style="6" customWidth="1"/>
    <col min="15346" max="15586" width="9.28515625" style="6"/>
    <col min="15587" max="15587" width="8.140625" style="6" customWidth="1"/>
    <col min="15588" max="15588" width="22.85546875" style="6" customWidth="1"/>
    <col min="15589" max="15589" width="19" style="6" customWidth="1"/>
    <col min="15590" max="15590" width="15" style="6" customWidth="1"/>
    <col min="15591" max="15591" width="19" style="6" customWidth="1"/>
    <col min="15592" max="15592" width="15.42578125" style="6" customWidth="1"/>
    <col min="15593" max="15593" width="17" style="6" customWidth="1"/>
    <col min="15594" max="15594" width="16" style="6" customWidth="1"/>
    <col min="15595" max="15595" width="12.140625" style="6" customWidth="1"/>
    <col min="15596" max="15596" width="10.28515625" style="6" customWidth="1"/>
    <col min="15597" max="15597" width="12.140625" style="6" customWidth="1"/>
    <col min="15598" max="15598" width="12.42578125" style="6" customWidth="1"/>
    <col min="15599" max="15600" width="14" style="6" customWidth="1"/>
    <col min="15601" max="15601" width="25.28515625" style="6" customWidth="1"/>
    <col min="15602" max="15842" width="9.28515625" style="6"/>
    <col min="15843" max="15843" width="8.140625" style="6" customWidth="1"/>
    <col min="15844" max="15844" width="22.85546875" style="6" customWidth="1"/>
    <col min="15845" max="15845" width="19" style="6" customWidth="1"/>
    <col min="15846" max="15846" width="15" style="6" customWidth="1"/>
    <col min="15847" max="15847" width="19" style="6" customWidth="1"/>
    <col min="15848" max="15848" width="15.42578125" style="6" customWidth="1"/>
    <col min="15849" max="15849" width="17" style="6" customWidth="1"/>
    <col min="15850" max="15850" width="16" style="6" customWidth="1"/>
    <col min="15851" max="15851" width="12.140625" style="6" customWidth="1"/>
    <col min="15852" max="15852" width="10.28515625" style="6" customWidth="1"/>
    <col min="15853" max="15853" width="12.140625" style="6" customWidth="1"/>
    <col min="15854" max="15854" width="12.42578125" style="6" customWidth="1"/>
    <col min="15855" max="15856" width="14" style="6" customWidth="1"/>
    <col min="15857" max="15857" width="25.28515625" style="6" customWidth="1"/>
    <col min="15858" max="16098" width="9.28515625" style="6"/>
    <col min="16099" max="16099" width="8.140625" style="6" customWidth="1"/>
    <col min="16100" max="16100" width="22.85546875" style="6" customWidth="1"/>
    <col min="16101" max="16101" width="19" style="6" customWidth="1"/>
    <col min="16102" max="16102" width="15" style="6" customWidth="1"/>
    <col min="16103" max="16103" width="19" style="6" customWidth="1"/>
    <col min="16104" max="16104" width="15.42578125" style="6" customWidth="1"/>
    <col min="16105" max="16105" width="17" style="6" customWidth="1"/>
    <col min="16106" max="16106" width="16" style="6" customWidth="1"/>
    <col min="16107" max="16107" width="12.140625" style="6" customWidth="1"/>
    <col min="16108" max="16108" width="10.28515625" style="6" customWidth="1"/>
    <col min="16109" max="16109" width="12.140625" style="6" customWidth="1"/>
    <col min="16110" max="16110" width="12.42578125" style="6" customWidth="1"/>
    <col min="16111" max="16112" width="14" style="6" customWidth="1"/>
    <col min="16113" max="16113" width="25.28515625" style="6" customWidth="1"/>
    <col min="16114" max="16356" width="9.28515625" style="6"/>
    <col min="16357" max="16361" width="9.28515625" style="6" customWidth="1"/>
    <col min="16362" max="16384" width="9.28515625" style="6"/>
  </cols>
  <sheetData>
    <row r="1" spans="1:19" ht="13.8" x14ac:dyDescent="0.25">
      <c r="A1" s="7"/>
    </row>
    <row r="2" spans="1:19" ht="13.8" x14ac:dyDescent="0.25">
      <c r="A2" s="7"/>
    </row>
    <row r="3" spans="1:19" ht="13.8" x14ac:dyDescent="0.25">
      <c r="A3" s="7"/>
    </row>
    <row r="4" spans="1:19" ht="13.8" x14ac:dyDescent="0.25">
      <c r="A4" s="7"/>
    </row>
    <row r="5" spans="1:19" ht="13.8" x14ac:dyDescent="0.25">
      <c r="A5" s="7"/>
    </row>
    <row r="7" spans="1:19" ht="13.8" x14ac:dyDescent="0.25">
      <c r="B7" s="5"/>
      <c r="C7" s="5"/>
      <c r="D7" s="5"/>
      <c r="E7" s="5"/>
      <c r="F7" s="5"/>
      <c r="G7" s="5"/>
      <c r="H7" s="5"/>
    </row>
    <row r="8" spans="1:19" ht="35.25" customHeight="1" x14ac:dyDescent="0.25">
      <c r="A8" s="175" t="s">
        <v>75</v>
      </c>
      <c r="B8" s="175"/>
      <c r="C8" s="175"/>
      <c r="D8" s="175"/>
      <c r="E8" s="175"/>
      <c r="F8" s="175"/>
      <c r="G8" s="175"/>
      <c r="H8" s="175"/>
      <c r="I8" s="175"/>
      <c r="J8" s="175"/>
      <c r="K8" s="175"/>
      <c r="L8" s="175"/>
      <c r="M8" s="175"/>
      <c r="N8" s="175"/>
      <c r="O8" s="50"/>
    </row>
    <row r="9" spans="1:19" ht="20.399999999999999" x14ac:dyDescent="0.35">
      <c r="E9" s="4"/>
      <c r="F9" s="4"/>
      <c r="G9" s="4"/>
      <c r="H9" s="4"/>
    </row>
    <row r="10" spans="1:19" s="95" customFormat="1" x14ac:dyDescent="0.25">
      <c r="A10" s="92"/>
      <c r="B10" s="92"/>
      <c r="C10" s="92"/>
      <c r="E10" s="93" t="s">
        <v>64</v>
      </c>
      <c r="F10" s="153"/>
      <c r="G10" s="92" t="s">
        <v>65</v>
      </c>
      <c r="H10" s="152" t="s">
        <v>82</v>
      </c>
      <c r="I10" s="92" t="s">
        <v>66</v>
      </c>
      <c r="J10" s="92"/>
      <c r="K10" s="92"/>
      <c r="L10" s="92"/>
      <c r="M10" s="92"/>
      <c r="N10" s="94"/>
      <c r="O10" s="94"/>
      <c r="P10" s="94"/>
      <c r="Q10" s="94"/>
      <c r="R10" s="94"/>
      <c r="S10" s="94"/>
    </row>
    <row r="11" spans="1:19" s="63" customFormat="1" x14ac:dyDescent="0.25">
      <c r="A11" s="88"/>
      <c r="B11" s="88"/>
      <c r="C11" s="88"/>
      <c r="D11" s="88"/>
      <c r="E11" s="88"/>
      <c r="F11" s="88"/>
      <c r="G11" s="88"/>
      <c r="H11" s="88"/>
      <c r="I11" s="88"/>
      <c r="J11" s="88"/>
      <c r="K11" s="88"/>
      <c r="L11" s="88"/>
      <c r="M11" s="88"/>
      <c r="N11" s="68"/>
      <c r="O11" s="68"/>
      <c r="P11" s="68"/>
      <c r="Q11" s="68"/>
      <c r="R11" s="68"/>
      <c r="S11" s="68"/>
    </row>
    <row r="12" spans="1:19" s="63" customFormat="1" x14ac:dyDescent="0.25">
      <c r="A12" s="89"/>
      <c r="B12" s="89"/>
      <c r="C12" s="89"/>
      <c r="D12" s="89"/>
      <c r="F12" s="90" t="s">
        <v>67</v>
      </c>
      <c r="G12" s="155"/>
      <c r="H12" s="91"/>
    </row>
    <row r="13" spans="1:19" ht="15.6" x14ac:dyDescent="0.3">
      <c r="A13" s="8"/>
      <c r="B13" s="8"/>
      <c r="C13" s="15"/>
      <c r="D13" s="15"/>
      <c r="E13" s="8"/>
      <c r="F13" s="8"/>
      <c r="G13" s="8"/>
      <c r="H13" s="8"/>
    </row>
    <row r="14" spans="1:19" x14ac:dyDescent="0.25">
      <c r="A14" s="177" t="s">
        <v>76</v>
      </c>
      <c r="B14" s="177"/>
      <c r="C14" s="177"/>
      <c r="D14" s="177"/>
      <c r="E14" s="177"/>
      <c r="F14" s="177"/>
      <c r="G14" s="177"/>
      <c r="H14" s="177"/>
    </row>
    <row r="15" spans="1:19" x14ac:dyDescent="0.25">
      <c r="A15" s="178" t="s">
        <v>6</v>
      </c>
      <c r="B15" s="178"/>
      <c r="C15" s="178"/>
      <c r="D15" s="179"/>
      <c r="E15" s="179"/>
      <c r="F15" s="179"/>
      <c r="G15" s="179"/>
      <c r="H15" s="179"/>
      <c r="I15" s="179"/>
      <c r="J15" s="179"/>
      <c r="K15" s="179"/>
      <c r="L15" s="179"/>
      <c r="M15" s="179"/>
      <c r="N15" s="179"/>
    </row>
    <row r="16" spans="1:19" x14ac:dyDescent="0.25">
      <c r="A16" s="180" t="s">
        <v>7</v>
      </c>
      <c r="B16" s="180"/>
      <c r="C16" s="180"/>
      <c r="D16" s="179"/>
      <c r="E16" s="179"/>
      <c r="F16" s="179"/>
      <c r="G16" s="179"/>
      <c r="H16" s="179"/>
      <c r="I16" s="179"/>
      <c r="J16" s="179"/>
      <c r="K16" s="179"/>
      <c r="L16" s="179"/>
      <c r="M16" s="179"/>
      <c r="N16" s="179"/>
    </row>
    <row r="17" spans="1:14" ht="13.8" x14ac:dyDescent="0.25">
      <c r="A17" s="3"/>
      <c r="B17" s="3"/>
      <c r="C17" s="3"/>
      <c r="D17" s="3"/>
      <c r="E17" s="2"/>
      <c r="F17" s="2"/>
      <c r="G17" s="2"/>
      <c r="H17" s="2"/>
    </row>
    <row r="18" spans="1:14" x14ac:dyDescent="0.25">
      <c r="A18" s="174" t="s">
        <v>77</v>
      </c>
      <c r="B18" s="174"/>
      <c r="C18" s="174"/>
      <c r="D18" s="174"/>
      <c r="E18" s="174"/>
      <c r="F18" s="174"/>
      <c r="G18" s="174"/>
      <c r="H18" s="174"/>
      <c r="I18" s="174"/>
      <c r="J18" s="174"/>
    </row>
    <row r="19" spans="1:14" s="22" customFormat="1" ht="52.8" x14ac:dyDescent="0.25">
      <c r="A19" s="103" t="s">
        <v>9</v>
      </c>
      <c r="B19" s="103" t="s">
        <v>19</v>
      </c>
      <c r="C19" s="103" t="s">
        <v>30</v>
      </c>
      <c r="D19" s="103" t="s">
        <v>20</v>
      </c>
      <c r="E19" s="103" t="s">
        <v>61</v>
      </c>
      <c r="F19" s="103" t="s">
        <v>21</v>
      </c>
      <c r="G19" s="103" t="s">
        <v>10</v>
      </c>
      <c r="H19" s="103" t="s">
        <v>32</v>
      </c>
      <c r="I19" s="103" t="s">
        <v>11</v>
      </c>
      <c r="J19" s="103" t="s">
        <v>23</v>
      </c>
      <c r="K19" s="103" t="s">
        <v>48</v>
      </c>
      <c r="L19" s="103" t="s">
        <v>49</v>
      </c>
      <c r="M19" s="103" t="s">
        <v>50</v>
      </c>
      <c r="N19" s="103" t="s">
        <v>8</v>
      </c>
    </row>
    <row r="20" spans="1:14" x14ac:dyDescent="0.25">
      <c r="A20" s="104">
        <v>1</v>
      </c>
      <c r="B20" s="104">
        <v>2</v>
      </c>
      <c r="C20" s="104">
        <v>3</v>
      </c>
      <c r="D20" s="104">
        <v>4</v>
      </c>
      <c r="E20" s="104">
        <v>5</v>
      </c>
      <c r="F20" s="104">
        <v>6</v>
      </c>
      <c r="G20" s="104">
        <v>7</v>
      </c>
      <c r="H20" s="104">
        <v>8</v>
      </c>
      <c r="I20" s="104">
        <v>9</v>
      </c>
      <c r="J20" s="104">
        <v>10</v>
      </c>
      <c r="K20" s="104">
        <v>11</v>
      </c>
      <c r="L20" s="104">
        <v>12</v>
      </c>
      <c r="M20" s="104">
        <v>13</v>
      </c>
      <c r="N20" s="104">
        <v>14</v>
      </c>
    </row>
    <row r="21" spans="1:14" s="9" customFormat="1" x14ac:dyDescent="0.25">
      <c r="A21" s="108"/>
      <c r="B21" s="29"/>
      <c r="C21" s="97"/>
      <c r="D21" s="98"/>
      <c r="E21" s="97"/>
      <c r="F21" s="98"/>
      <c r="G21" s="98"/>
      <c r="H21" s="98"/>
      <c r="I21" s="98"/>
      <c r="J21" s="98"/>
      <c r="K21" s="98"/>
      <c r="L21" s="98"/>
      <c r="M21" s="98"/>
      <c r="N21" s="99">
        <f>SUM(F21:G21)*C21+SUM(H21)*2*C21*E21+SUM(I21)*C21*E21+SUM(J21)*(C21-1)*E21+SUM(M21)*(C21-1)*E21</f>
        <v>0</v>
      </c>
    </row>
    <row r="22" spans="1:14" s="9" customFormat="1" x14ac:dyDescent="0.25">
      <c r="A22" s="108"/>
      <c r="B22" s="29"/>
      <c r="C22" s="97"/>
      <c r="D22" s="98"/>
      <c r="E22" s="97"/>
      <c r="F22" s="98"/>
      <c r="G22" s="98"/>
      <c r="H22" s="98"/>
      <c r="I22" s="98"/>
      <c r="J22" s="98"/>
      <c r="K22" s="98"/>
      <c r="L22" s="98"/>
      <c r="M22" s="98"/>
      <c r="N22" s="99">
        <f t="shared" ref="N22:N32" si="0">SUM(F22:G22)*C22+SUM(H22)*2*C22*E22+SUM(I22)*C22*E22+SUM(J22)*(C22-1)*E22+SUM(M22)*(C22-1)*E22</f>
        <v>0</v>
      </c>
    </row>
    <row r="23" spans="1:14" x14ac:dyDescent="0.25">
      <c r="A23" s="108"/>
      <c r="B23" s="29"/>
      <c r="C23" s="97"/>
      <c r="D23" s="98"/>
      <c r="E23" s="97"/>
      <c r="F23" s="98"/>
      <c r="G23" s="98"/>
      <c r="H23" s="98"/>
      <c r="I23" s="98"/>
      <c r="J23" s="98"/>
      <c r="K23" s="98"/>
      <c r="L23" s="98"/>
      <c r="M23" s="98"/>
      <c r="N23" s="99">
        <f t="shared" si="0"/>
        <v>0</v>
      </c>
    </row>
    <row r="24" spans="1:14" x14ac:dyDescent="0.25">
      <c r="A24" s="108"/>
      <c r="B24" s="29"/>
      <c r="C24" s="97"/>
      <c r="D24" s="98"/>
      <c r="E24" s="97"/>
      <c r="F24" s="98"/>
      <c r="G24" s="98"/>
      <c r="H24" s="98"/>
      <c r="I24" s="98"/>
      <c r="J24" s="98"/>
      <c r="K24" s="98"/>
      <c r="L24" s="98"/>
      <c r="M24" s="98"/>
      <c r="N24" s="99">
        <f t="shared" si="0"/>
        <v>0</v>
      </c>
    </row>
    <row r="25" spans="1:14" x14ac:dyDescent="0.25">
      <c r="A25" s="108"/>
      <c r="B25" s="29"/>
      <c r="C25" s="97"/>
      <c r="D25" s="98"/>
      <c r="E25" s="97"/>
      <c r="F25" s="98"/>
      <c r="G25" s="98"/>
      <c r="H25" s="98"/>
      <c r="I25" s="98"/>
      <c r="J25" s="98"/>
      <c r="K25" s="98"/>
      <c r="L25" s="98"/>
      <c r="M25" s="98"/>
      <c r="N25" s="99">
        <f t="shared" si="0"/>
        <v>0</v>
      </c>
    </row>
    <row r="26" spans="1:14" x14ac:dyDescent="0.25">
      <c r="A26" s="108"/>
      <c r="B26" s="29"/>
      <c r="C26" s="97"/>
      <c r="D26" s="98"/>
      <c r="E26" s="97"/>
      <c r="F26" s="98"/>
      <c r="G26" s="98"/>
      <c r="H26" s="98"/>
      <c r="I26" s="98"/>
      <c r="J26" s="98"/>
      <c r="K26" s="98"/>
      <c r="L26" s="98"/>
      <c r="M26" s="98"/>
      <c r="N26" s="99">
        <f t="shared" si="0"/>
        <v>0</v>
      </c>
    </row>
    <row r="27" spans="1:14" x14ac:dyDescent="0.25">
      <c r="A27" s="108"/>
      <c r="B27" s="29"/>
      <c r="C27" s="97"/>
      <c r="D27" s="98"/>
      <c r="E27" s="97"/>
      <c r="F27" s="98"/>
      <c r="G27" s="98"/>
      <c r="H27" s="98"/>
      <c r="I27" s="98"/>
      <c r="J27" s="98"/>
      <c r="K27" s="98"/>
      <c r="L27" s="98"/>
      <c r="M27" s="98"/>
      <c r="N27" s="99">
        <f t="shared" si="0"/>
        <v>0</v>
      </c>
    </row>
    <row r="28" spans="1:14" x14ac:dyDescent="0.25">
      <c r="A28" s="108"/>
      <c r="B28" s="29"/>
      <c r="C28" s="97"/>
      <c r="D28" s="98"/>
      <c r="E28" s="97"/>
      <c r="F28" s="98"/>
      <c r="G28" s="98"/>
      <c r="H28" s="98"/>
      <c r="I28" s="98"/>
      <c r="J28" s="98"/>
      <c r="K28" s="98"/>
      <c r="L28" s="98"/>
      <c r="M28" s="98"/>
      <c r="N28" s="99">
        <f t="shared" si="0"/>
        <v>0</v>
      </c>
    </row>
    <row r="29" spans="1:14" x14ac:dyDescent="0.25">
      <c r="A29" s="108"/>
      <c r="B29" s="29"/>
      <c r="C29" s="97"/>
      <c r="D29" s="98"/>
      <c r="E29" s="97"/>
      <c r="F29" s="98"/>
      <c r="G29" s="98"/>
      <c r="H29" s="98"/>
      <c r="I29" s="98"/>
      <c r="J29" s="98"/>
      <c r="K29" s="98"/>
      <c r="L29" s="98"/>
      <c r="M29" s="98"/>
      <c r="N29" s="99">
        <f t="shared" si="0"/>
        <v>0</v>
      </c>
    </row>
    <row r="30" spans="1:14" x14ac:dyDescent="0.25">
      <c r="A30" s="108"/>
      <c r="B30" s="29"/>
      <c r="C30" s="97"/>
      <c r="D30" s="98"/>
      <c r="E30" s="97"/>
      <c r="F30" s="98"/>
      <c r="G30" s="98"/>
      <c r="H30" s="98"/>
      <c r="I30" s="98"/>
      <c r="J30" s="98"/>
      <c r="K30" s="98"/>
      <c r="L30" s="98"/>
      <c r="M30" s="98"/>
      <c r="N30" s="99">
        <f t="shared" si="0"/>
        <v>0</v>
      </c>
    </row>
    <row r="31" spans="1:14" x14ac:dyDescent="0.25">
      <c r="A31" s="108"/>
      <c r="B31" s="29"/>
      <c r="C31" s="97"/>
      <c r="D31" s="98"/>
      <c r="E31" s="97"/>
      <c r="F31" s="98"/>
      <c r="G31" s="98"/>
      <c r="H31" s="98"/>
      <c r="I31" s="98"/>
      <c r="J31" s="98"/>
      <c r="K31" s="98"/>
      <c r="L31" s="98"/>
      <c r="M31" s="98"/>
      <c r="N31" s="99">
        <f t="shared" si="0"/>
        <v>0</v>
      </c>
    </row>
    <row r="32" spans="1:14" x14ac:dyDescent="0.25">
      <c r="A32" s="108"/>
      <c r="B32" s="29"/>
      <c r="C32" s="97"/>
      <c r="D32" s="98"/>
      <c r="E32" s="97"/>
      <c r="F32" s="98"/>
      <c r="G32" s="98"/>
      <c r="H32" s="98"/>
      <c r="I32" s="98"/>
      <c r="J32" s="98"/>
      <c r="K32" s="98"/>
      <c r="L32" s="98"/>
      <c r="M32" s="98"/>
      <c r="N32" s="99">
        <f t="shared" si="0"/>
        <v>0</v>
      </c>
    </row>
    <row r="33" spans="1:15" s="55" customFormat="1" x14ac:dyDescent="0.25">
      <c r="A33" s="105" t="str">
        <f>IF(SUM(E69:I88)&gt;0,"Jei pakeitėte PVM požymį, tikslinę grupę ar dalyvių skaičių, atnaujinkite lektoriaus paslaugų kainą ir (arba) salės nuomos bei kavos pertraukų kainą.","")</f>
        <v/>
      </c>
      <c r="B33" s="105"/>
      <c r="C33" s="105"/>
      <c r="D33" s="105"/>
      <c r="E33" s="105"/>
      <c r="F33" s="105"/>
      <c r="G33" s="105"/>
      <c r="H33" s="105"/>
      <c r="I33" s="105"/>
      <c r="J33" s="106"/>
      <c r="K33" s="106"/>
      <c r="L33" s="106"/>
      <c r="M33" s="107" t="s">
        <v>0</v>
      </c>
      <c r="N33" s="114">
        <f>SUM(N21:N32)</f>
        <v>0</v>
      </c>
    </row>
    <row r="34" spans="1:15" s="109" customFormat="1" ht="12" x14ac:dyDescent="0.25">
      <c r="A34" s="172" t="s">
        <v>62</v>
      </c>
      <c r="B34" s="172"/>
      <c r="C34" s="172"/>
      <c r="D34" s="172"/>
      <c r="E34" s="172"/>
      <c r="F34" s="172"/>
      <c r="G34" s="172"/>
      <c r="H34" s="172"/>
      <c r="I34" s="172"/>
      <c r="J34" s="172"/>
      <c r="K34" s="172"/>
      <c r="L34" s="172"/>
      <c r="M34" s="172"/>
      <c r="N34" s="172"/>
    </row>
    <row r="35" spans="1:15" ht="13.8" x14ac:dyDescent="0.25">
      <c r="A35" s="58"/>
      <c r="B35" s="58"/>
      <c r="C35" s="58"/>
      <c r="D35" s="58"/>
      <c r="E35" s="58"/>
      <c r="F35" s="58"/>
      <c r="G35" s="58"/>
      <c r="H35" s="58"/>
    </row>
    <row r="36" spans="1:15" ht="16.5" customHeight="1" x14ac:dyDescent="0.25">
      <c r="A36" s="176" t="s">
        <v>78</v>
      </c>
      <c r="B36" s="176"/>
      <c r="C36" s="176"/>
      <c r="D36" s="176"/>
      <c r="E36" s="176"/>
      <c r="F36" s="176"/>
      <c r="G36" s="176"/>
      <c r="H36" s="176"/>
      <c r="I36" s="176"/>
      <c r="J36" s="176"/>
      <c r="K36" s="110"/>
      <c r="L36" s="110"/>
      <c r="M36" s="110"/>
      <c r="N36" s="110"/>
      <c r="O36" s="111"/>
    </row>
    <row r="37" spans="1:15" ht="81.75" customHeight="1" x14ac:dyDescent="0.25">
      <c r="A37" s="173" t="s">
        <v>60</v>
      </c>
      <c r="B37" s="173"/>
      <c r="C37" s="173"/>
      <c r="D37" s="173"/>
      <c r="E37" s="173"/>
      <c r="F37" s="173"/>
      <c r="G37" s="173"/>
      <c r="H37" s="173"/>
      <c r="I37" s="173"/>
      <c r="J37" s="173"/>
      <c r="K37" s="173"/>
      <c r="L37" s="173"/>
      <c r="M37" s="173"/>
      <c r="N37" s="173"/>
      <c r="O37" s="113"/>
    </row>
    <row r="38" spans="1:15" x14ac:dyDescent="0.25">
      <c r="A38" s="112"/>
      <c r="B38" s="112"/>
      <c r="C38" s="112"/>
      <c r="D38" s="112"/>
      <c r="E38" s="112"/>
      <c r="F38" s="112"/>
      <c r="G38" s="112"/>
      <c r="H38" s="112"/>
      <c r="I38" s="112"/>
      <c r="J38" s="112"/>
      <c r="K38" s="112"/>
      <c r="L38" s="112"/>
      <c r="M38" s="112"/>
      <c r="N38" s="112"/>
      <c r="O38" s="113"/>
    </row>
    <row r="39" spans="1:15" ht="13.8" x14ac:dyDescent="0.25">
      <c r="A39" s="1"/>
      <c r="B39" s="11"/>
      <c r="C39" s="11"/>
      <c r="D39" s="11"/>
      <c r="E39" s="11"/>
      <c r="F39" s="11"/>
      <c r="G39" s="11"/>
      <c r="H39" s="11"/>
    </row>
    <row r="40" spans="1:15" s="63" customFormat="1" ht="27" customHeight="1" x14ac:dyDescent="0.25">
      <c r="A40" s="163"/>
      <c r="B40" s="163"/>
      <c r="C40" s="163"/>
      <c r="D40" s="100"/>
      <c r="E40" s="100"/>
      <c r="F40" s="163"/>
      <c r="G40" s="163"/>
      <c r="H40" s="163"/>
      <c r="I40" s="100"/>
      <c r="J40" s="78"/>
      <c r="K40" s="78"/>
      <c r="L40" s="166"/>
      <c r="M40" s="166"/>
      <c r="N40" s="166"/>
    </row>
    <row r="41" spans="1:15" s="102" customFormat="1" ht="15.75" customHeight="1" x14ac:dyDescent="0.25">
      <c r="A41" s="164" t="s">
        <v>71</v>
      </c>
      <c r="B41" s="164"/>
      <c r="C41" s="164"/>
      <c r="D41" s="101"/>
      <c r="E41" s="101"/>
      <c r="F41" s="164" t="s">
        <v>73</v>
      </c>
      <c r="G41" s="164"/>
      <c r="H41" s="164"/>
      <c r="L41" s="167" t="s">
        <v>74</v>
      </c>
      <c r="M41" s="167"/>
      <c r="N41" s="167"/>
    </row>
    <row r="42" spans="1:15" x14ac:dyDescent="0.25">
      <c r="A42" s="11"/>
      <c r="B42" s="11"/>
      <c r="C42" s="11"/>
      <c r="D42" s="11"/>
      <c r="E42" s="11"/>
      <c r="F42" s="11"/>
      <c r="G42" s="11"/>
      <c r="H42" s="11"/>
    </row>
    <row r="44" spans="1:15" hidden="1" x14ac:dyDescent="0.25">
      <c r="E44" s="20"/>
      <c r="G44" s="20"/>
    </row>
    <row r="45" spans="1:15" ht="13.8" hidden="1" thickBot="1" x14ac:dyDescent="0.3">
      <c r="E45" s="21"/>
      <c r="G45" s="21"/>
    </row>
    <row r="46" spans="1:15" ht="40.200000000000003" hidden="1" thickBot="1" x14ac:dyDescent="0.3">
      <c r="E46" s="18" t="s">
        <v>21</v>
      </c>
      <c r="G46" s="18" t="s">
        <v>10</v>
      </c>
      <c r="I46" s="19" t="s">
        <v>22</v>
      </c>
      <c r="K46" s="18" t="s">
        <v>11</v>
      </c>
      <c r="M46" s="18" t="s">
        <v>23</v>
      </c>
    </row>
    <row r="47" spans="1:15" hidden="1" x14ac:dyDescent="0.25">
      <c r="E47" s="13">
        <v>6</v>
      </c>
      <c r="G47" s="13">
        <v>7</v>
      </c>
    </row>
    <row r="48" spans="1:15" hidden="1" x14ac:dyDescent="0.25">
      <c r="B48" s="6" t="str">
        <f t="shared" ref="B48:B64" si="1">IF(C21="","",C21)</f>
        <v/>
      </c>
      <c r="C48" s="6" t="str">
        <f>IF(D21='Fiksuotieji įkainiai'!$F$3,0,IF(D21='Fiksuotieji įkainiai'!$F$4,2,""))</f>
        <v/>
      </c>
      <c r="D48" s="6" t="str">
        <f t="shared" ref="D48:D64" si="2">IF(AND(E21&gt;0,E21&lt;=25),0,IF(AND(E21&gt;25,E21&lt;=50),1,IF(E21&gt;50,2,"")))</f>
        <v/>
      </c>
      <c r="E48" s="12" t="str">
        <f ca="1">IF(OR(B48="",C48="",D48=""),"na",INDIRECT("'Fiksuotieji įkainiai'!C"&amp;IF(D48&lt;2,SUM(C48:D48)+4,SUM(C48:D48)+3)))</f>
        <v>na</v>
      </c>
      <c r="F48" s="6" t="s">
        <v>18</v>
      </c>
      <c r="G48" s="12" t="str">
        <f ca="1">IF(OR(B48="", D48=""),"na",INDIRECT("'Fiksuotieji įkainiai'!B"&amp;SUM(D48)+11))</f>
        <v>na</v>
      </c>
      <c r="H48" s="6" t="s">
        <v>18</v>
      </c>
      <c r="I48" s="49" t="str">
        <f>IF(OR(B48="",D48=""),"na",'Fiksuotieji įkainiai'!$B$17)</f>
        <v>na</v>
      </c>
      <c r="J48" s="6" t="s">
        <v>18</v>
      </c>
      <c r="K48" s="6" t="str">
        <f>IF(OR(B48="",D48=""),"na",'Fiksuotieji įkainiai'!$C$18)</f>
        <v>na</v>
      </c>
      <c r="L48" s="6" t="s">
        <v>18</v>
      </c>
      <c r="M48" s="6" t="str">
        <f>IF(OR(B48="",D48="",B48&lt;2),"na",'Fiksuotieji įkainiai'!$C$19)</f>
        <v>na</v>
      </c>
      <c r="N48" s="6" t="s">
        <v>18</v>
      </c>
    </row>
    <row r="49" spans="2:14" hidden="1" x14ac:dyDescent="0.25">
      <c r="B49" s="6" t="str">
        <f t="shared" si="1"/>
        <v/>
      </c>
      <c r="C49" s="6" t="str">
        <f>IF(D22='Fiksuotieji įkainiai'!$F$3,0,IF(D22='Fiksuotieji įkainiai'!$F$4,2,""))</f>
        <v/>
      </c>
      <c r="D49" s="6" t="str">
        <f t="shared" si="2"/>
        <v/>
      </c>
      <c r="E49" s="12" t="str">
        <f t="shared" ref="E49:E67" ca="1" si="3">IF(OR(B49="",C49="",D49=""),"na",INDIRECT("'Fiksuotieji įkainiai'!C"&amp;IF(D49&lt;2,SUM(C49:D49)+4,SUM(C49:D49)+3)))</f>
        <v>na</v>
      </c>
      <c r="F49" s="6" t="s">
        <v>18</v>
      </c>
      <c r="G49" s="12" t="str">
        <f t="shared" ref="G49:G67" ca="1" si="4">IF(OR(B49="", D49=""),"na",INDIRECT("'Fiksuotieji įkainiai'!B"&amp;SUM(D49)+11))</f>
        <v>na</v>
      </c>
      <c r="H49" s="6" t="s">
        <v>18</v>
      </c>
      <c r="I49" s="49" t="str">
        <f>IF(OR(B49="",D49=""),"na",'Fiksuotieji įkainiai'!$B$17)</f>
        <v>na</v>
      </c>
      <c r="J49" s="6" t="s">
        <v>18</v>
      </c>
      <c r="K49" s="6" t="str">
        <f>IF(OR(B49="",D49=""),"na",'Fiksuotieji įkainiai'!$C$18)</f>
        <v>na</v>
      </c>
      <c r="L49" s="6" t="s">
        <v>18</v>
      </c>
      <c r="M49" s="6" t="str">
        <f>IF(OR(B49="",D49="",B49&lt;2),"na",'Fiksuotieji įkainiai'!$C$19)</f>
        <v>na</v>
      </c>
      <c r="N49" s="6" t="s">
        <v>18</v>
      </c>
    </row>
    <row r="50" spans="2:14" hidden="1" x14ac:dyDescent="0.25">
      <c r="B50" s="6" t="str">
        <f t="shared" si="1"/>
        <v/>
      </c>
      <c r="C50" s="6" t="str">
        <f>IF(D23='Fiksuotieji įkainiai'!$F$3,0,IF(D23='Fiksuotieji įkainiai'!$F$4,2,""))</f>
        <v/>
      </c>
      <c r="D50" s="6" t="str">
        <f t="shared" si="2"/>
        <v/>
      </c>
      <c r="E50" s="12" t="str">
        <f t="shared" ca="1" si="3"/>
        <v>na</v>
      </c>
      <c r="F50" s="6" t="s">
        <v>18</v>
      </c>
      <c r="G50" s="12" t="str">
        <f t="shared" ca="1" si="4"/>
        <v>na</v>
      </c>
      <c r="H50" s="6" t="s">
        <v>18</v>
      </c>
      <c r="I50" s="49" t="str">
        <f>IF(OR(B50="",D50=""),"na",'Fiksuotieji įkainiai'!$B$17)</f>
        <v>na</v>
      </c>
      <c r="J50" s="6" t="s">
        <v>18</v>
      </c>
      <c r="K50" s="6" t="str">
        <f>IF(OR(B50="",D50=""),"na",'Fiksuotieji įkainiai'!$C$18)</f>
        <v>na</v>
      </c>
      <c r="L50" s="6" t="s">
        <v>18</v>
      </c>
      <c r="M50" s="6" t="str">
        <f>IF(OR(B50="",D50="",B50&lt;2),"na",'Fiksuotieji įkainiai'!$C$19)</f>
        <v>na</v>
      </c>
      <c r="N50" s="6" t="s">
        <v>18</v>
      </c>
    </row>
    <row r="51" spans="2:14" hidden="1" x14ac:dyDescent="0.25">
      <c r="B51" s="6" t="str">
        <f t="shared" si="1"/>
        <v/>
      </c>
      <c r="C51" s="6" t="str">
        <f>IF(D24='Fiksuotieji įkainiai'!$F$3,0,IF(D24='Fiksuotieji įkainiai'!$F$4,2,""))</f>
        <v/>
      </c>
      <c r="D51" s="6" t="str">
        <f t="shared" si="2"/>
        <v/>
      </c>
      <c r="E51" s="12" t="str">
        <f t="shared" ca="1" si="3"/>
        <v>na</v>
      </c>
      <c r="F51" s="6" t="s">
        <v>18</v>
      </c>
      <c r="G51" s="12" t="str">
        <f t="shared" ca="1" si="4"/>
        <v>na</v>
      </c>
      <c r="H51" s="6" t="s">
        <v>18</v>
      </c>
      <c r="I51" s="49" t="str">
        <f>IF(OR(B51="",D51=""),"na",'Fiksuotieji įkainiai'!$B$17)</f>
        <v>na</v>
      </c>
      <c r="J51" s="6" t="s">
        <v>18</v>
      </c>
      <c r="K51" s="6" t="str">
        <f>IF(OR(B51="",D51=""),"na",'Fiksuotieji įkainiai'!$C$18)</f>
        <v>na</v>
      </c>
      <c r="L51" s="6" t="s">
        <v>18</v>
      </c>
      <c r="M51" s="6" t="str">
        <f>IF(OR(B51="",D51="",B51&lt;2),"na",'Fiksuotieji įkainiai'!$C$19)</f>
        <v>na</v>
      </c>
      <c r="N51" s="6" t="s">
        <v>18</v>
      </c>
    </row>
    <row r="52" spans="2:14" hidden="1" x14ac:dyDescent="0.25">
      <c r="B52" s="6" t="str">
        <f t="shared" si="1"/>
        <v/>
      </c>
      <c r="C52" s="6" t="str">
        <f>IF(D25='Fiksuotieji įkainiai'!$F$3,0,IF(D25='Fiksuotieji įkainiai'!$F$4,2,""))</f>
        <v/>
      </c>
      <c r="D52" s="6" t="str">
        <f t="shared" si="2"/>
        <v/>
      </c>
      <c r="E52" s="12" t="str">
        <f t="shared" ca="1" si="3"/>
        <v>na</v>
      </c>
      <c r="F52" s="6" t="s">
        <v>18</v>
      </c>
      <c r="G52" s="12" t="str">
        <f t="shared" ca="1" si="4"/>
        <v>na</v>
      </c>
      <c r="H52" s="6" t="s">
        <v>18</v>
      </c>
      <c r="I52" s="49" t="str">
        <f>IF(OR(B52="",D52=""),"na",'Fiksuotieji įkainiai'!$B$17)</f>
        <v>na</v>
      </c>
      <c r="J52" s="6" t="s">
        <v>18</v>
      </c>
      <c r="K52" s="6" t="str">
        <f>IF(OR(B52="",D52=""),"na",'Fiksuotieji įkainiai'!$C$18)</f>
        <v>na</v>
      </c>
      <c r="L52" s="6" t="s">
        <v>18</v>
      </c>
      <c r="M52" s="6" t="str">
        <f>IF(OR(B52="",D52="",B52&lt;2),"na",'Fiksuotieji įkainiai'!$C$19)</f>
        <v>na</v>
      </c>
      <c r="N52" s="6" t="s">
        <v>18</v>
      </c>
    </row>
    <row r="53" spans="2:14" hidden="1" x14ac:dyDescent="0.25">
      <c r="B53" s="6" t="str">
        <f t="shared" si="1"/>
        <v/>
      </c>
      <c r="C53" s="6" t="str">
        <f>IF(D26='Fiksuotieji įkainiai'!$F$3,0,IF(D26='Fiksuotieji įkainiai'!$F$4,2,""))</f>
        <v/>
      </c>
      <c r="D53" s="6" t="str">
        <f t="shared" si="2"/>
        <v/>
      </c>
      <c r="E53" s="12" t="str">
        <f t="shared" ca="1" si="3"/>
        <v>na</v>
      </c>
      <c r="F53" s="6" t="s">
        <v>18</v>
      </c>
      <c r="G53" s="12" t="str">
        <f t="shared" ca="1" si="4"/>
        <v>na</v>
      </c>
      <c r="H53" s="6" t="s">
        <v>18</v>
      </c>
      <c r="I53" s="49" t="str">
        <f>IF(OR(B53="",D53=""),"na",'Fiksuotieji įkainiai'!$B$17)</f>
        <v>na</v>
      </c>
      <c r="J53" s="6" t="s">
        <v>18</v>
      </c>
      <c r="K53" s="6" t="str">
        <f>IF(OR(B53="",D53=""),"na",'Fiksuotieji įkainiai'!$C$18)</f>
        <v>na</v>
      </c>
      <c r="L53" s="6" t="s">
        <v>18</v>
      </c>
      <c r="M53" s="6" t="str">
        <f>IF(OR(B53="",D53="",B53&lt;2),"na",'Fiksuotieji įkainiai'!$C$19)</f>
        <v>na</v>
      </c>
      <c r="N53" s="6" t="s">
        <v>18</v>
      </c>
    </row>
    <row r="54" spans="2:14" hidden="1" x14ac:dyDescent="0.25">
      <c r="B54" s="6" t="str">
        <f t="shared" si="1"/>
        <v/>
      </c>
      <c r="C54" s="6" t="str">
        <f>IF(D27='Fiksuotieji įkainiai'!$F$3,0,IF(D27='Fiksuotieji įkainiai'!$F$4,2,""))</f>
        <v/>
      </c>
      <c r="D54" s="6" t="str">
        <f t="shared" si="2"/>
        <v/>
      </c>
      <c r="E54" s="12" t="str">
        <f t="shared" ca="1" si="3"/>
        <v>na</v>
      </c>
      <c r="F54" s="6" t="s">
        <v>18</v>
      </c>
      <c r="G54" s="12" t="str">
        <f t="shared" ca="1" si="4"/>
        <v>na</v>
      </c>
      <c r="H54" s="6" t="s">
        <v>18</v>
      </c>
      <c r="I54" s="49" t="str">
        <f>IF(OR(B54="",D54=""),"na",'Fiksuotieji įkainiai'!$B$17)</f>
        <v>na</v>
      </c>
      <c r="J54" s="6" t="s">
        <v>18</v>
      </c>
      <c r="K54" s="6" t="str">
        <f>IF(OR(B54="",D54=""),"na",'Fiksuotieji įkainiai'!$C$18)</f>
        <v>na</v>
      </c>
      <c r="L54" s="6" t="s">
        <v>18</v>
      </c>
      <c r="M54" s="6" t="str">
        <f>IF(OR(B54="",D54="",B54&lt;2),"na",'Fiksuotieji įkainiai'!$C$19)</f>
        <v>na</v>
      </c>
      <c r="N54" s="6" t="s">
        <v>18</v>
      </c>
    </row>
    <row r="55" spans="2:14" hidden="1" x14ac:dyDescent="0.25">
      <c r="B55" s="6" t="str">
        <f t="shared" si="1"/>
        <v/>
      </c>
      <c r="C55" s="6" t="str">
        <f>IF(D28='Fiksuotieji įkainiai'!$F$3,0,IF(D28='Fiksuotieji įkainiai'!$F$4,2,""))</f>
        <v/>
      </c>
      <c r="D55" s="6" t="str">
        <f t="shared" si="2"/>
        <v/>
      </c>
      <c r="E55" s="12" t="str">
        <f t="shared" ca="1" si="3"/>
        <v>na</v>
      </c>
      <c r="F55" s="6" t="s">
        <v>18</v>
      </c>
      <c r="G55" s="12" t="str">
        <f t="shared" ca="1" si="4"/>
        <v>na</v>
      </c>
      <c r="H55" s="6" t="s">
        <v>18</v>
      </c>
      <c r="I55" s="49" t="str">
        <f>IF(OR(B55="",D55=""),"na",'Fiksuotieji įkainiai'!$B$17)</f>
        <v>na</v>
      </c>
      <c r="J55" s="6" t="s">
        <v>18</v>
      </c>
      <c r="K55" s="6" t="str">
        <f>IF(OR(B55="",D55=""),"na",'Fiksuotieji įkainiai'!$C$18)</f>
        <v>na</v>
      </c>
      <c r="L55" s="6" t="s">
        <v>18</v>
      </c>
      <c r="M55" s="6" t="str">
        <f>IF(OR(B55="",D55="",B55&lt;2),"na",'Fiksuotieji įkainiai'!$C$19)</f>
        <v>na</v>
      </c>
      <c r="N55" s="6" t="s">
        <v>18</v>
      </c>
    </row>
    <row r="56" spans="2:14" hidden="1" x14ac:dyDescent="0.25">
      <c r="B56" s="6" t="str">
        <f t="shared" si="1"/>
        <v/>
      </c>
      <c r="C56" s="6" t="str">
        <f>IF(D29='Fiksuotieji įkainiai'!$F$3,0,IF(D29='Fiksuotieji įkainiai'!$F$4,2,""))</f>
        <v/>
      </c>
      <c r="D56" s="6" t="str">
        <f t="shared" si="2"/>
        <v/>
      </c>
      <c r="E56" s="12" t="str">
        <f t="shared" ca="1" si="3"/>
        <v>na</v>
      </c>
      <c r="F56" s="6" t="s">
        <v>18</v>
      </c>
      <c r="G56" s="12" t="str">
        <f t="shared" ca="1" si="4"/>
        <v>na</v>
      </c>
      <c r="H56" s="6" t="s">
        <v>18</v>
      </c>
      <c r="I56" s="49" t="str">
        <f>IF(OR(B56="",D56=""),"na",'Fiksuotieji įkainiai'!$B$17)</f>
        <v>na</v>
      </c>
      <c r="J56" s="6" t="s">
        <v>18</v>
      </c>
      <c r="K56" s="6" t="str">
        <f>IF(OR(B56="",D56=""),"na",'Fiksuotieji įkainiai'!$C$18)</f>
        <v>na</v>
      </c>
      <c r="L56" s="6" t="s">
        <v>18</v>
      </c>
      <c r="M56" s="6" t="str">
        <f>IF(OR(B56="",D56="",B56&lt;2),"na",'Fiksuotieji įkainiai'!$C$19)</f>
        <v>na</v>
      </c>
      <c r="N56" s="6" t="s">
        <v>18</v>
      </c>
    </row>
    <row r="57" spans="2:14" hidden="1" x14ac:dyDescent="0.25">
      <c r="B57" s="6" t="str">
        <f t="shared" si="1"/>
        <v/>
      </c>
      <c r="C57" s="6" t="str">
        <f>IF(D30='Fiksuotieji įkainiai'!$F$3,0,IF(D30='Fiksuotieji įkainiai'!$F$4,2,""))</f>
        <v/>
      </c>
      <c r="D57" s="6" t="str">
        <f t="shared" si="2"/>
        <v/>
      </c>
      <c r="E57" s="12" t="str">
        <f t="shared" ca="1" si="3"/>
        <v>na</v>
      </c>
      <c r="F57" s="6" t="s">
        <v>18</v>
      </c>
      <c r="G57" s="12" t="str">
        <f t="shared" ca="1" si="4"/>
        <v>na</v>
      </c>
      <c r="H57" s="6" t="s">
        <v>18</v>
      </c>
      <c r="I57" s="49" t="str">
        <f>IF(OR(B57="",D57=""),"na",'Fiksuotieji įkainiai'!$B$17)</f>
        <v>na</v>
      </c>
      <c r="J57" s="6" t="s">
        <v>18</v>
      </c>
      <c r="K57" s="6" t="str">
        <f>IF(OR(B57="",D57=""),"na",'Fiksuotieji įkainiai'!$C$18)</f>
        <v>na</v>
      </c>
      <c r="L57" s="6" t="s">
        <v>18</v>
      </c>
      <c r="M57" s="6" t="str">
        <f>IF(OR(B57="",D57="",B57&lt;2),"na",'Fiksuotieji įkainiai'!$C$19)</f>
        <v>na</v>
      </c>
      <c r="N57" s="6" t="s">
        <v>18</v>
      </c>
    </row>
    <row r="58" spans="2:14" hidden="1" x14ac:dyDescent="0.25">
      <c r="B58" s="6" t="str">
        <f t="shared" si="1"/>
        <v/>
      </c>
      <c r="C58" s="6" t="str">
        <f>IF(D31='Fiksuotieji įkainiai'!$F$3,0,IF(D31='Fiksuotieji įkainiai'!$F$4,2,""))</f>
        <v/>
      </c>
      <c r="D58" s="6" t="str">
        <f t="shared" si="2"/>
        <v/>
      </c>
      <c r="E58" s="12" t="str">
        <f t="shared" ca="1" si="3"/>
        <v>na</v>
      </c>
      <c r="F58" s="6" t="s">
        <v>18</v>
      </c>
      <c r="G58" s="12" t="str">
        <f t="shared" ca="1" si="4"/>
        <v>na</v>
      </c>
      <c r="H58" s="6" t="s">
        <v>18</v>
      </c>
      <c r="I58" s="49" t="str">
        <f>IF(OR(B58="",D58=""),"na",'Fiksuotieji įkainiai'!$B$17)</f>
        <v>na</v>
      </c>
      <c r="J58" s="6" t="s">
        <v>18</v>
      </c>
      <c r="K58" s="6" t="str">
        <f>IF(OR(B58="",D58=""),"na",'Fiksuotieji įkainiai'!$C$18)</f>
        <v>na</v>
      </c>
      <c r="L58" s="6" t="s">
        <v>18</v>
      </c>
      <c r="M58" s="6" t="str">
        <f>IF(OR(B58="",D58="",B58&lt;2),"na",'Fiksuotieji įkainiai'!$C$19)</f>
        <v>na</v>
      </c>
      <c r="N58" s="6" t="s">
        <v>18</v>
      </c>
    </row>
    <row r="59" spans="2:14" hidden="1" x14ac:dyDescent="0.25">
      <c r="B59" s="6" t="str">
        <f t="shared" si="1"/>
        <v/>
      </c>
      <c r="C59" s="6" t="str">
        <f>IF(D32='Fiksuotieji įkainiai'!$F$3,0,IF(D32='Fiksuotieji įkainiai'!$F$4,2,""))</f>
        <v/>
      </c>
      <c r="D59" s="6" t="str">
        <f t="shared" si="2"/>
        <v/>
      </c>
      <c r="E59" s="12" t="str">
        <f t="shared" ca="1" si="3"/>
        <v>na</v>
      </c>
      <c r="F59" s="6" t="s">
        <v>18</v>
      </c>
      <c r="G59" s="12" t="str">
        <f t="shared" ca="1" si="4"/>
        <v>na</v>
      </c>
      <c r="H59" s="6" t="s">
        <v>18</v>
      </c>
      <c r="I59" s="49" t="str">
        <f>IF(OR(B59="",D59=""),"na",'Fiksuotieji įkainiai'!$B$17)</f>
        <v>na</v>
      </c>
      <c r="J59" s="6" t="s">
        <v>18</v>
      </c>
      <c r="K59" s="6" t="str">
        <f>IF(OR(B59="",D59=""),"na",'Fiksuotieji įkainiai'!$C$18)</f>
        <v>na</v>
      </c>
      <c r="L59" s="6" t="s">
        <v>18</v>
      </c>
      <c r="M59" s="6" t="str">
        <f>IF(OR(B59="",D59="",B59&lt;2),"na",'Fiksuotieji įkainiai'!$C$19)</f>
        <v>na</v>
      </c>
      <c r="N59" s="6" t="s">
        <v>18</v>
      </c>
    </row>
    <row r="60" spans="2:14" hidden="1" x14ac:dyDescent="0.25">
      <c r="B60" s="6" t="str">
        <f t="shared" si="1"/>
        <v/>
      </c>
      <c r="C60" s="6" t="str">
        <f>IF(D33='Fiksuotieji įkainiai'!$F$3,0,IF(D33='Fiksuotieji įkainiai'!$F$4,2,""))</f>
        <v/>
      </c>
      <c r="D60" s="6" t="str">
        <f t="shared" si="2"/>
        <v/>
      </c>
      <c r="E60" s="12" t="str">
        <f t="shared" ca="1" si="3"/>
        <v>na</v>
      </c>
      <c r="F60" s="6" t="s">
        <v>18</v>
      </c>
      <c r="G60" s="12" t="str">
        <f t="shared" ca="1" si="4"/>
        <v>na</v>
      </c>
      <c r="H60" s="6" t="s">
        <v>18</v>
      </c>
      <c r="I60" s="49" t="str">
        <f>IF(OR(B60="",D60=""),"na",'Fiksuotieji įkainiai'!$B$17)</f>
        <v>na</v>
      </c>
      <c r="J60" s="6" t="s">
        <v>18</v>
      </c>
      <c r="K60" s="6" t="str">
        <f>IF(OR(B60="",D60=""),"na",'Fiksuotieji įkainiai'!$C$18)</f>
        <v>na</v>
      </c>
      <c r="L60" s="6" t="s">
        <v>18</v>
      </c>
      <c r="M60" s="6" t="str">
        <f>IF(OR(B60="",D60="",B60&lt;2),"na",'Fiksuotieji įkainiai'!$C$19)</f>
        <v>na</v>
      </c>
      <c r="N60" s="6" t="s">
        <v>18</v>
      </c>
    </row>
    <row r="61" spans="2:14" hidden="1" x14ac:dyDescent="0.25">
      <c r="B61" s="6" t="str">
        <f t="shared" si="1"/>
        <v/>
      </c>
      <c r="C61" s="6" t="str">
        <f>IF(D34='Fiksuotieji įkainiai'!$F$3,0,IF(D34='Fiksuotieji įkainiai'!$F$4,2,""))</f>
        <v/>
      </c>
      <c r="D61" s="6" t="str">
        <f t="shared" si="2"/>
        <v/>
      </c>
      <c r="E61" s="12" t="str">
        <f t="shared" ca="1" si="3"/>
        <v>na</v>
      </c>
      <c r="F61" s="6" t="s">
        <v>18</v>
      </c>
      <c r="G61" s="12" t="str">
        <f t="shared" ca="1" si="4"/>
        <v>na</v>
      </c>
      <c r="H61" s="6" t="s">
        <v>18</v>
      </c>
      <c r="I61" s="49" t="str">
        <f>IF(OR(B61="",D61=""),"na",'Fiksuotieji įkainiai'!$B$17)</f>
        <v>na</v>
      </c>
      <c r="J61" s="6" t="s">
        <v>18</v>
      </c>
      <c r="K61" s="6" t="str">
        <f>IF(OR(B61="",D61=""),"na",'Fiksuotieji įkainiai'!$C$18)</f>
        <v>na</v>
      </c>
      <c r="L61" s="6" t="s">
        <v>18</v>
      </c>
      <c r="M61" s="6" t="str">
        <f>IF(OR(B61="",D61="",B61&lt;2),"na",'Fiksuotieji įkainiai'!$C$19)</f>
        <v>na</v>
      </c>
      <c r="N61" s="6" t="s">
        <v>18</v>
      </c>
    </row>
    <row r="62" spans="2:14" hidden="1" x14ac:dyDescent="0.25">
      <c r="B62" s="6" t="str">
        <f t="shared" si="1"/>
        <v/>
      </c>
      <c r="C62" s="6" t="str">
        <f>IF(D35='Fiksuotieji įkainiai'!$F$3,0,IF(D35='Fiksuotieji įkainiai'!$F$4,2,""))</f>
        <v/>
      </c>
      <c r="D62" s="6" t="str">
        <f t="shared" si="2"/>
        <v/>
      </c>
      <c r="E62" s="12" t="str">
        <f t="shared" ca="1" si="3"/>
        <v>na</v>
      </c>
      <c r="F62" s="6" t="s">
        <v>18</v>
      </c>
      <c r="G62" s="12" t="str">
        <f t="shared" ca="1" si="4"/>
        <v>na</v>
      </c>
      <c r="H62" s="6" t="s">
        <v>18</v>
      </c>
      <c r="I62" s="49" t="str">
        <f>IF(OR(B62="",D62=""),"na",'Fiksuotieji įkainiai'!$B$17)</f>
        <v>na</v>
      </c>
      <c r="J62" s="6" t="s">
        <v>18</v>
      </c>
      <c r="K62" s="6" t="str">
        <f>IF(OR(B62="",D62=""),"na",'Fiksuotieji įkainiai'!$C$18)</f>
        <v>na</v>
      </c>
      <c r="L62" s="6" t="s">
        <v>18</v>
      </c>
      <c r="M62" s="6" t="str">
        <f>IF(OR(B62="",D62="",B62&lt;2),"na",'Fiksuotieji įkainiai'!$C$19)</f>
        <v>na</v>
      </c>
      <c r="N62" s="6" t="s">
        <v>18</v>
      </c>
    </row>
    <row r="63" spans="2:14" hidden="1" x14ac:dyDescent="0.25">
      <c r="B63" s="6" t="str">
        <f t="shared" si="1"/>
        <v/>
      </c>
      <c r="C63" s="6" t="str">
        <f>IF(D36='Fiksuotieji įkainiai'!$F$3,0,IF(D36='Fiksuotieji įkainiai'!$F$4,2,""))</f>
        <v/>
      </c>
      <c r="D63" s="6" t="str">
        <f t="shared" si="2"/>
        <v/>
      </c>
      <c r="E63" s="12" t="str">
        <f t="shared" ca="1" si="3"/>
        <v>na</v>
      </c>
      <c r="F63" s="6" t="s">
        <v>18</v>
      </c>
      <c r="G63" s="12" t="str">
        <f t="shared" ca="1" si="4"/>
        <v>na</v>
      </c>
      <c r="H63" s="6" t="s">
        <v>18</v>
      </c>
      <c r="I63" s="49" t="str">
        <f>IF(OR(B63="",D63=""),"na",'Fiksuotieji įkainiai'!$B$17)</f>
        <v>na</v>
      </c>
      <c r="J63" s="6" t="s">
        <v>18</v>
      </c>
      <c r="K63" s="6" t="str">
        <f>IF(OR(B63="",D63=""),"na",'Fiksuotieji įkainiai'!$C$18)</f>
        <v>na</v>
      </c>
      <c r="L63" s="6" t="s">
        <v>18</v>
      </c>
      <c r="M63" s="6" t="str">
        <f>IF(OR(B63="",D63="",B63&lt;2),"na",'Fiksuotieji įkainiai'!$C$19)</f>
        <v>na</v>
      </c>
      <c r="N63" s="6" t="s">
        <v>18</v>
      </c>
    </row>
    <row r="64" spans="2:14" hidden="1" x14ac:dyDescent="0.25">
      <c r="B64" s="6" t="str">
        <f t="shared" si="1"/>
        <v/>
      </c>
      <c r="C64" s="6" t="str">
        <f>IF(D37='Fiksuotieji įkainiai'!$F$3,0,IF(D37='Fiksuotieji įkainiai'!$F$4,2,""))</f>
        <v/>
      </c>
      <c r="D64" s="6" t="str">
        <f t="shared" si="2"/>
        <v/>
      </c>
      <c r="E64" s="12" t="str">
        <f t="shared" ca="1" si="3"/>
        <v>na</v>
      </c>
      <c r="F64" s="6" t="s">
        <v>18</v>
      </c>
      <c r="G64" s="12" t="str">
        <f t="shared" ca="1" si="4"/>
        <v>na</v>
      </c>
      <c r="H64" s="6" t="s">
        <v>18</v>
      </c>
      <c r="I64" s="49" t="str">
        <f>IF(OR(B64="",D64=""),"na",'Fiksuotieji įkainiai'!$B$17)</f>
        <v>na</v>
      </c>
      <c r="J64" s="6" t="s">
        <v>18</v>
      </c>
      <c r="K64" s="6" t="str">
        <f>IF(OR(B64="",D64=""),"na",'Fiksuotieji įkainiai'!$C$18)</f>
        <v>na</v>
      </c>
      <c r="L64" s="6" t="s">
        <v>18</v>
      </c>
      <c r="M64" s="6" t="str">
        <f>IF(OR(B64="",D64="",B64&lt;2),"na",'Fiksuotieji įkainiai'!$C$19)</f>
        <v>na</v>
      </c>
      <c r="N64" s="6" t="s">
        <v>18</v>
      </c>
    </row>
    <row r="65" spans="2:14" hidden="1" x14ac:dyDescent="0.25">
      <c r="B65" s="6" t="str">
        <f>IF(C39="","",C39)</f>
        <v/>
      </c>
      <c r="C65" s="6" t="str">
        <f>IF(D39='Fiksuotieji įkainiai'!$F$3,0,IF(D39='Fiksuotieji įkainiai'!$F$4,2,""))</f>
        <v/>
      </c>
      <c r="D65" s="6" t="str">
        <f>IF(AND(E39&gt;0,E39&lt;=25),0,IF(AND(E39&gt;25,E39&lt;=50),1,IF(E39&gt;50,2,"")))</f>
        <v/>
      </c>
      <c r="E65" s="12" t="str">
        <f t="shared" ca="1" si="3"/>
        <v>na</v>
      </c>
      <c r="F65" s="6" t="s">
        <v>18</v>
      </c>
      <c r="G65" s="12" t="str">
        <f t="shared" ca="1" si="4"/>
        <v>na</v>
      </c>
      <c r="H65" s="6" t="s">
        <v>18</v>
      </c>
      <c r="I65" s="49" t="str">
        <f>IF(OR(B65="",D65=""),"na",'Fiksuotieji įkainiai'!$B$17)</f>
        <v>na</v>
      </c>
      <c r="J65" s="6" t="s">
        <v>18</v>
      </c>
      <c r="K65" s="6" t="str">
        <f>IF(OR(B65="",D65=""),"na",'Fiksuotieji įkainiai'!$C$18)</f>
        <v>na</v>
      </c>
      <c r="L65" s="6" t="s">
        <v>18</v>
      </c>
      <c r="M65" s="6" t="str">
        <f>IF(OR(B65="",D65="",B65&lt;2),"na",'Fiksuotieji įkainiai'!$C$19)</f>
        <v>na</v>
      </c>
      <c r="N65" s="6" t="s">
        <v>18</v>
      </c>
    </row>
    <row r="66" spans="2:14" hidden="1" x14ac:dyDescent="0.25">
      <c r="B66" s="6" t="str">
        <f>IF(C40="","",C40)</f>
        <v/>
      </c>
      <c r="C66" s="6" t="str">
        <f>IF(D40='Fiksuotieji įkainiai'!$F$3,0,IF(D40='Fiksuotieji įkainiai'!$F$4,2,""))</f>
        <v/>
      </c>
      <c r="D66" s="6" t="str">
        <f>IF(AND(E40&gt;0,E40&lt;=25),0,IF(AND(E40&gt;25,E40&lt;=50),1,IF(E40&gt;50,2,"")))</f>
        <v/>
      </c>
      <c r="E66" s="12" t="str">
        <f t="shared" ca="1" si="3"/>
        <v>na</v>
      </c>
      <c r="F66" s="6" t="s">
        <v>18</v>
      </c>
      <c r="G66" s="12" t="str">
        <f t="shared" ca="1" si="4"/>
        <v>na</v>
      </c>
      <c r="H66" s="6" t="s">
        <v>18</v>
      </c>
      <c r="I66" s="49" t="str">
        <f>IF(OR(B66="",D66=""),"na",'Fiksuotieji įkainiai'!$B$17)</f>
        <v>na</v>
      </c>
      <c r="J66" s="6" t="s">
        <v>18</v>
      </c>
      <c r="K66" s="6" t="str">
        <f>IF(OR(B66="",D66=""),"na",'Fiksuotieji įkainiai'!$C$18)</f>
        <v>na</v>
      </c>
      <c r="L66" s="6" t="s">
        <v>18</v>
      </c>
      <c r="M66" s="6" t="str">
        <f>IF(OR(B66="",D66="",B66&lt;2),"na",'Fiksuotieji įkainiai'!$C$19)</f>
        <v>na</v>
      </c>
      <c r="N66" s="6" t="s">
        <v>18</v>
      </c>
    </row>
    <row r="67" spans="2:14" hidden="1" x14ac:dyDescent="0.25">
      <c r="B67" s="6" t="str">
        <f>IF(C41="","",C41)</f>
        <v/>
      </c>
      <c r="C67" s="6" t="str">
        <f>IF(D41='Fiksuotieji įkainiai'!$F$3,0,IF(D41='Fiksuotieji įkainiai'!$F$4,2,""))</f>
        <v/>
      </c>
      <c r="D67" s="6" t="str">
        <f>IF(AND(E41&gt;0,E41&lt;=25),0,IF(AND(E41&gt;25,E41&lt;=50),1,IF(E41&gt;50,2,"")))</f>
        <v/>
      </c>
      <c r="E67" s="12" t="str">
        <f t="shared" ca="1" si="3"/>
        <v>na</v>
      </c>
      <c r="F67" s="6" t="s">
        <v>18</v>
      </c>
      <c r="G67" s="12" t="str">
        <f t="shared" ca="1" si="4"/>
        <v>na</v>
      </c>
      <c r="H67" s="6" t="s">
        <v>18</v>
      </c>
      <c r="I67" s="49" t="str">
        <f>IF(OR(B67="",D67=""),"na",'Fiksuotieji įkainiai'!$B$17)</f>
        <v>na</v>
      </c>
      <c r="J67" s="6" t="s">
        <v>18</v>
      </c>
      <c r="K67" s="6" t="str">
        <f>IF(OR(B67="",D67=""),"na",'Fiksuotieji įkainiai'!$C$18)</f>
        <v>na</v>
      </c>
      <c r="L67" s="6" t="s">
        <v>18</v>
      </c>
      <c r="M67" s="6" t="str">
        <f>IF(OR(B67="",D67="",B67&lt;2),"na",'Fiksuotieji įkainiai'!$C$19)</f>
        <v>na</v>
      </c>
      <c r="N67" s="6" t="s">
        <v>18</v>
      </c>
    </row>
    <row r="68" spans="2:14" hidden="1" x14ac:dyDescent="0.25"/>
    <row r="69" spans="2:14" hidden="1" x14ac:dyDescent="0.25">
      <c r="E69" s="48">
        <f>IF(OR(F21="Netaikoma",F21=""),0,IF(F21&lt;&gt;E48,1,0))</f>
        <v>0</v>
      </c>
      <c r="F69" s="48">
        <f>IF(OR(G21="Netaikoma",G21=""),0,IF(G21&lt;&gt;G48,1,0))</f>
        <v>0</v>
      </c>
      <c r="G69" s="48"/>
      <c r="H69" s="48"/>
      <c r="I69" s="48">
        <f>IF(OR(H21="Netaikoma",H21=""),0,IF(H21&lt;&gt;I48,1,0))</f>
        <v>0</v>
      </c>
      <c r="J69" s="48"/>
      <c r="K69" s="48" t="str">
        <f>IF(K21="Ne sezonas","D",IF(K21="Sezonas","E",""))</f>
        <v/>
      </c>
      <c r="L69" s="6" t="str">
        <f>IF(L21="Didysis miestas",1,IF(L21="Kitas miestas",2,IF(L21="Kurortas",3,"")))</f>
        <v/>
      </c>
      <c r="M69" s="49" t="str">
        <f ca="1">IF(OR(B48="",K69="",L69="",D48="",B48&lt;2),"na",INDIRECT("'Fiksuotieji įkainiai'!$" &amp; K69 &amp;"$" &amp; L69 +22))</f>
        <v>na</v>
      </c>
      <c r="N69" s="6" t="s">
        <v>18</v>
      </c>
    </row>
    <row r="70" spans="2:14" hidden="1" x14ac:dyDescent="0.25">
      <c r="E70" s="48">
        <f t="shared" ref="E70:E88" si="5">IF(OR(F22="Netaikoma",F22=""),0,IF(F22&lt;&gt;E49,1,0))</f>
        <v>0</v>
      </c>
      <c r="F70" s="48">
        <f t="shared" ref="F70:F88" si="6">IF(OR(G22="Netaikoma",G22=""),0,IF(G22&lt;&gt;G49,1,0))</f>
        <v>0</v>
      </c>
      <c r="G70" s="48"/>
      <c r="H70" s="48"/>
      <c r="I70" s="48">
        <f t="shared" ref="I70:I88" si="7">IF(OR(H22="Netaikoma",H22=""),0,IF(H22&lt;&gt;I49,1,0))</f>
        <v>0</v>
      </c>
      <c r="J70" s="48"/>
      <c r="K70" s="48" t="str">
        <f t="shared" ref="K70:K88" si="8">IF(K22="Ne sezonas","D",IF(K22="Sezonas","E",""))</f>
        <v/>
      </c>
      <c r="L70" s="6" t="str">
        <f t="shared" ref="L70:L88" si="9">IF(L22="Didysis miestas",1,IF(L22="Kitas miestas",2,IF(L22="Kurortas",3,"")))</f>
        <v/>
      </c>
      <c r="M70" s="49" t="str">
        <f t="shared" ref="M70:M88" ca="1" si="10">IF(OR(B49="",K70="",L70="",D49="",B49&lt;2),"na",INDIRECT("'Fiksuotieji įkainiai'!$" &amp; K70 &amp;"$" &amp; L70 +22))</f>
        <v>na</v>
      </c>
      <c r="N70" s="6" t="s">
        <v>18</v>
      </c>
    </row>
    <row r="71" spans="2:14" hidden="1" x14ac:dyDescent="0.25">
      <c r="E71" s="48">
        <f t="shared" si="5"/>
        <v>0</v>
      </c>
      <c r="F71" s="48">
        <f t="shared" si="6"/>
        <v>0</v>
      </c>
      <c r="G71" s="48"/>
      <c r="H71" s="48"/>
      <c r="I71" s="48">
        <f t="shared" si="7"/>
        <v>0</v>
      </c>
      <c r="J71" s="48"/>
      <c r="K71" s="48" t="str">
        <f t="shared" si="8"/>
        <v/>
      </c>
      <c r="L71" s="6" t="str">
        <f t="shared" si="9"/>
        <v/>
      </c>
      <c r="M71" s="49" t="str">
        <f t="shared" ca="1" si="10"/>
        <v>na</v>
      </c>
      <c r="N71" s="6" t="s">
        <v>18</v>
      </c>
    </row>
    <row r="72" spans="2:14" hidden="1" x14ac:dyDescent="0.25">
      <c r="E72" s="48">
        <f t="shared" si="5"/>
        <v>0</v>
      </c>
      <c r="F72" s="48">
        <f t="shared" si="6"/>
        <v>0</v>
      </c>
      <c r="G72" s="48"/>
      <c r="H72" s="48"/>
      <c r="I72" s="48">
        <f t="shared" si="7"/>
        <v>0</v>
      </c>
      <c r="J72" s="48"/>
      <c r="K72" s="48" t="str">
        <f t="shared" si="8"/>
        <v/>
      </c>
      <c r="L72" s="6" t="str">
        <f t="shared" si="9"/>
        <v/>
      </c>
      <c r="M72" s="49" t="str">
        <f t="shared" ca="1" si="10"/>
        <v>na</v>
      </c>
      <c r="N72" s="6" t="s">
        <v>18</v>
      </c>
    </row>
    <row r="73" spans="2:14" hidden="1" x14ac:dyDescent="0.25">
      <c r="E73" s="48">
        <f t="shared" si="5"/>
        <v>0</v>
      </c>
      <c r="F73" s="48">
        <f t="shared" si="6"/>
        <v>0</v>
      </c>
      <c r="G73" s="48"/>
      <c r="H73" s="48"/>
      <c r="I73" s="48">
        <f t="shared" si="7"/>
        <v>0</v>
      </c>
      <c r="J73" s="48"/>
      <c r="K73" s="48" t="str">
        <f t="shared" si="8"/>
        <v/>
      </c>
      <c r="L73" s="6" t="str">
        <f t="shared" si="9"/>
        <v/>
      </c>
      <c r="M73" s="49" t="str">
        <f t="shared" ca="1" si="10"/>
        <v>na</v>
      </c>
      <c r="N73" s="6" t="s">
        <v>18</v>
      </c>
    </row>
    <row r="74" spans="2:14" hidden="1" x14ac:dyDescent="0.25">
      <c r="E74" s="48">
        <f t="shared" si="5"/>
        <v>0</v>
      </c>
      <c r="F74" s="48">
        <f t="shared" si="6"/>
        <v>0</v>
      </c>
      <c r="G74" s="48"/>
      <c r="H74" s="48"/>
      <c r="I74" s="48">
        <f t="shared" si="7"/>
        <v>0</v>
      </c>
      <c r="J74" s="48"/>
      <c r="K74" s="48" t="str">
        <f t="shared" si="8"/>
        <v/>
      </c>
      <c r="L74" s="6" t="str">
        <f t="shared" si="9"/>
        <v/>
      </c>
      <c r="M74" s="49" t="str">
        <f t="shared" ca="1" si="10"/>
        <v>na</v>
      </c>
      <c r="N74" s="6" t="s">
        <v>18</v>
      </c>
    </row>
    <row r="75" spans="2:14" hidden="1" x14ac:dyDescent="0.25">
      <c r="E75" s="48">
        <f t="shared" si="5"/>
        <v>0</v>
      </c>
      <c r="F75" s="48">
        <f t="shared" si="6"/>
        <v>0</v>
      </c>
      <c r="G75" s="48"/>
      <c r="H75" s="48"/>
      <c r="I75" s="48">
        <f t="shared" si="7"/>
        <v>0</v>
      </c>
      <c r="J75" s="48"/>
      <c r="K75" s="48" t="str">
        <f t="shared" si="8"/>
        <v/>
      </c>
      <c r="L75" s="6" t="str">
        <f t="shared" si="9"/>
        <v/>
      </c>
      <c r="M75" s="49" t="str">
        <f t="shared" ca="1" si="10"/>
        <v>na</v>
      </c>
      <c r="N75" s="6" t="s">
        <v>18</v>
      </c>
    </row>
    <row r="76" spans="2:14" hidden="1" x14ac:dyDescent="0.25">
      <c r="E76" s="48">
        <f t="shared" si="5"/>
        <v>0</v>
      </c>
      <c r="F76" s="48">
        <f t="shared" si="6"/>
        <v>0</v>
      </c>
      <c r="G76" s="48"/>
      <c r="H76" s="48"/>
      <c r="I76" s="48">
        <f t="shared" si="7"/>
        <v>0</v>
      </c>
      <c r="J76" s="48"/>
      <c r="K76" s="48" t="str">
        <f t="shared" si="8"/>
        <v/>
      </c>
      <c r="L76" s="6" t="str">
        <f t="shared" si="9"/>
        <v/>
      </c>
      <c r="M76" s="49" t="str">
        <f t="shared" ca="1" si="10"/>
        <v>na</v>
      </c>
      <c r="N76" s="6" t="s">
        <v>18</v>
      </c>
    </row>
    <row r="77" spans="2:14" hidden="1" x14ac:dyDescent="0.25">
      <c r="E77" s="48">
        <f t="shared" si="5"/>
        <v>0</v>
      </c>
      <c r="F77" s="48">
        <f t="shared" si="6"/>
        <v>0</v>
      </c>
      <c r="G77" s="48"/>
      <c r="H77" s="48"/>
      <c r="I77" s="48">
        <f t="shared" si="7"/>
        <v>0</v>
      </c>
      <c r="J77" s="48"/>
      <c r="K77" s="48" t="str">
        <f t="shared" si="8"/>
        <v/>
      </c>
      <c r="L77" s="6" t="str">
        <f t="shared" si="9"/>
        <v/>
      </c>
      <c r="M77" s="49" t="str">
        <f t="shared" ca="1" si="10"/>
        <v>na</v>
      </c>
      <c r="N77" s="6" t="s">
        <v>18</v>
      </c>
    </row>
    <row r="78" spans="2:14" hidden="1" x14ac:dyDescent="0.25">
      <c r="E78" s="48">
        <f t="shared" si="5"/>
        <v>0</v>
      </c>
      <c r="F78" s="48">
        <f t="shared" si="6"/>
        <v>0</v>
      </c>
      <c r="G78" s="48"/>
      <c r="H78" s="48"/>
      <c r="I78" s="48">
        <f t="shared" si="7"/>
        <v>0</v>
      </c>
      <c r="J78" s="48"/>
      <c r="K78" s="48" t="str">
        <f t="shared" si="8"/>
        <v/>
      </c>
      <c r="L78" s="6" t="str">
        <f t="shared" si="9"/>
        <v/>
      </c>
      <c r="M78" s="49" t="str">
        <f t="shared" ca="1" si="10"/>
        <v>na</v>
      </c>
      <c r="N78" s="6" t="s">
        <v>18</v>
      </c>
    </row>
    <row r="79" spans="2:14" hidden="1" x14ac:dyDescent="0.25">
      <c r="E79" s="48">
        <f t="shared" si="5"/>
        <v>0</v>
      </c>
      <c r="F79" s="48">
        <f t="shared" si="6"/>
        <v>0</v>
      </c>
      <c r="G79" s="48"/>
      <c r="H79" s="48"/>
      <c r="I79" s="48">
        <f t="shared" si="7"/>
        <v>0</v>
      </c>
      <c r="J79" s="48"/>
      <c r="K79" s="48" t="str">
        <f t="shared" si="8"/>
        <v/>
      </c>
      <c r="L79" s="6" t="str">
        <f t="shared" si="9"/>
        <v/>
      </c>
      <c r="M79" s="49" t="str">
        <f t="shared" ca="1" si="10"/>
        <v>na</v>
      </c>
      <c r="N79" s="6" t="s">
        <v>18</v>
      </c>
    </row>
    <row r="80" spans="2:14" hidden="1" x14ac:dyDescent="0.25">
      <c r="E80" s="48">
        <f t="shared" si="5"/>
        <v>0</v>
      </c>
      <c r="F80" s="48">
        <f t="shared" si="6"/>
        <v>0</v>
      </c>
      <c r="G80" s="48"/>
      <c r="H80" s="48"/>
      <c r="I80" s="48">
        <f t="shared" si="7"/>
        <v>0</v>
      </c>
      <c r="J80" s="48"/>
      <c r="K80" s="48" t="str">
        <f t="shared" si="8"/>
        <v/>
      </c>
      <c r="L80" s="6" t="str">
        <f t="shared" si="9"/>
        <v/>
      </c>
      <c r="M80" s="49" t="str">
        <f t="shared" ca="1" si="10"/>
        <v>na</v>
      </c>
      <c r="N80" s="6" t="s">
        <v>18</v>
      </c>
    </row>
    <row r="81" spans="5:14" hidden="1" x14ac:dyDescent="0.25">
      <c r="E81" s="48">
        <f t="shared" si="5"/>
        <v>0</v>
      </c>
      <c r="F81" s="48">
        <f t="shared" si="6"/>
        <v>0</v>
      </c>
      <c r="G81" s="48"/>
      <c r="H81" s="48"/>
      <c r="I81" s="48">
        <f t="shared" si="7"/>
        <v>0</v>
      </c>
      <c r="J81" s="48"/>
      <c r="K81" s="48" t="str">
        <f t="shared" si="8"/>
        <v/>
      </c>
      <c r="L81" s="6" t="str">
        <f t="shared" si="9"/>
        <v/>
      </c>
      <c r="M81" s="49" t="str">
        <f t="shared" ca="1" si="10"/>
        <v>na</v>
      </c>
      <c r="N81" s="6" t="s">
        <v>18</v>
      </c>
    </row>
    <row r="82" spans="5:14" hidden="1" x14ac:dyDescent="0.25">
      <c r="E82" s="48">
        <f t="shared" si="5"/>
        <v>0</v>
      </c>
      <c r="F82" s="48">
        <f t="shared" si="6"/>
        <v>0</v>
      </c>
      <c r="G82" s="48"/>
      <c r="H82" s="48"/>
      <c r="I82" s="48">
        <f t="shared" si="7"/>
        <v>0</v>
      </c>
      <c r="J82" s="48"/>
      <c r="K82" s="48" t="str">
        <f t="shared" si="8"/>
        <v/>
      </c>
      <c r="L82" s="6" t="str">
        <f t="shared" si="9"/>
        <v/>
      </c>
      <c r="M82" s="49" t="str">
        <f t="shared" ca="1" si="10"/>
        <v>na</v>
      </c>
      <c r="N82" s="6" t="s">
        <v>18</v>
      </c>
    </row>
    <row r="83" spans="5:14" hidden="1" x14ac:dyDescent="0.25">
      <c r="E83" s="48">
        <f t="shared" si="5"/>
        <v>0</v>
      </c>
      <c r="F83" s="48">
        <f t="shared" si="6"/>
        <v>0</v>
      </c>
      <c r="G83" s="48"/>
      <c r="H83" s="48"/>
      <c r="I83" s="48">
        <f t="shared" si="7"/>
        <v>0</v>
      </c>
      <c r="J83" s="48"/>
      <c r="K83" s="48" t="str">
        <f t="shared" si="8"/>
        <v/>
      </c>
      <c r="L83" s="6" t="str">
        <f t="shared" si="9"/>
        <v/>
      </c>
      <c r="M83" s="49" t="str">
        <f t="shared" ca="1" si="10"/>
        <v>na</v>
      </c>
      <c r="N83" s="6" t="s">
        <v>18</v>
      </c>
    </row>
    <row r="84" spans="5:14" hidden="1" x14ac:dyDescent="0.25">
      <c r="E84" s="48">
        <f t="shared" si="5"/>
        <v>0</v>
      </c>
      <c r="F84" s="48">
        <f t="shared" si="6"/>
        <v>0</v>
      </c>
      <c r="G84" s="48"/>
      <c r="H84" s="48"/>
      <c r="I84" s="48">
        <f t="shared" si="7"/>
        <v>0</v>
      </c>
      <c r="J84" s="48"/>
      <c r="K84" s="48" t="str">
        <f t="shared" si="8"/>
        <v/>
      </c>
      <c r="L84" s="6" t="str">
        <f t="shared" si="9"/>
        <v/>
      </c>
      <c r="M84" s="49" t="str">
        <f t="shared" ca="1" si="10"/>
        <v>na</v>
      </c>
      <c r="N84" s="6" t="s">
        <v>18</v>
      </c>
    </row>
    <row r="85" spans="5:14" hidden="1" x14ac:dyDescent="0.25">
      <c r="E85" s="48">
        <f t="shared" si="5"/>
        <v>0</v>
      </c>
      <c r="F85" s="48">
        <f t="shared" si="6"/>
        <v>0</v>
      </c>
      <c r="G85" s="48"/>
      <c r="H85" s="48"/>
      <c r="I85" s="48">
        <f t="shared" si="7"/>
        <v>0</v>
      </c>
      <c r="J85" s="48"/>
      <c r="K85" s="48" t="str">
        <f t="shared" si="8"/>
        <v/>
      </c>
      <c r="L85" s="6" t="str">
        <f t="shared" si="9"/>
        <v/>
      </c>
      <c r="M85" s="49" t="str">
        <f t="shared" ca="1" si="10"/>
        <v>na</v>
      </c>
      <c r="N85" s="6" t="s">
        <v>18</v>
      </c>
    </row>
    <row r="86" spans="5:14" hidden="1" x14ac:dyDescent="0.25">
      <c r="E86" s="48">
        <f t="shared" si="5"/>
        <v>0</v>
      </c>
      <c r="F86" s="48">
        <f t="shared" si="6"/>
        <v>0</v>
      </c>
      <c r="G86" s="48"/>
      <c r="H86" s="48"/>
      <c r="I86" s="48">
        <f t="shared" si="7"/>
        <v>0</v>
      </c>
      <c r="J86" s="48"/>
      <c r="K86" s="48" t="str">
        <f t="shared" si="8"/>
        <v/>
      </c>
      <c r="L86" s="6" t="str">
        <f t="shared" si="9"/>
        <v/>
      </c>
      <c r="M86" s="49" t="str">
        <f t="shared" ca="1" si="10"/>
        <v>na</v>
      </c>
      <c r="N86" s="6" t="s">
        <v>18</v>
      </c>
    </row>
    <row r="87" spans="5:14" hidden="1" x14ac:dyDescent="0.25">
      <c r="E87" s="48">
        <f t="shared" si="5"/>
        <v>0</v>
      </c>
      <c r="F87" s="48">
        <f t="shared" si="6"/>
        <v>0</v>
      </c>
      <c r="G87" s="48"/>
      <c r="H87" s="48"/>
      <c r="I87" s="48">
        <f t="shared" si="7"/>
        <v>0</v>
      </c>
      <c r="J87" s="48"/>
      <c r="K87" s="48" t="str">
        <f t="shared" si="8"/>
        <v/>
      </c>
      <c r="L87" s="6" t="str">
        <f t="shared" si="9"/>
        <v/>
      </c>
      <c r="M87" s="49" t="str">
        <f t="shared" ca="1" si="10"/>
        <v>na</v>
      </c>
      <c r="N87" s="6" t="s">
        <v>18</v>
      </c>
    </row>
    <row r="88" spans="5:14" hidden="1" x14ac:dyDescent="0.25">
      <c r="E88" s="48">
        <f t="shared" si="5"/>
        <v>0</v>
      </c>
      <c r="F88" s="48">
        <f t="shared" si="6"/>
        <v>0</v>
      </c>
      <c r="G88" s="48"/>
      <c r="H88" s="48"/>
      <c r="I88" s="48">
        <f t="shared" si="7"/>
        <v>0</v>
      </c>
      <c r="J88" s="48"/>
      <c r="K88" s="48" t="str">
        <f t="shared" si="8"/>
        <v/>
      </c>
      <c r="L88" s="6" t="str">
        <f t="shared" si="9"/>
        <v/>
      </c>
      <c r="M88" s="49" t="str">
        <f t="shared" ca="1" si="10"/>
        <v>na</v>
      </c>
      <c r="N88" s="6" t="s">
        <v>18</v>
      </c>
    </row>
    <row r="89" spans="5:14" hidden="1" x14ac:dyDescent="0.25">
      <c r="M89" s="6">
        <f>IF(OR(M21="Netaikoma",M21=""),0,IF(M21&lt;&gt;M69,1,0))</f>
        <v>0</v>
      </c>
    </row>
    <row r="90" spans="5:14" hidden="1" x14ac:dyDescent="0.25">
      <c r="M90" s="6">
        <f t="shared" ref="M90:M108" si="11">IF(OR(M22="Netaikoma",M22=""),0,IF(M22&lt;&gt;M70,1,0))</f>
        <v>0</v>
      </c>
    </row>
    <row r="91" spans="5:14" hidden="1" x14ac:dyDescent="0.25">
      <c r="M91" s="6">
        <f t="shared" si="11"/>
        <v>0</v>
      </c>
    </row>
    <row r="92" spans="5:14" hidden="1" x14ac:dyDescent="0.25">
      <c r="M92" s="6">
        <f t="shared" si="11"/>
        <v>0</v>
      </c>
    </row>
    <row r="93" spans="5:14" hidden="1" x14ac:dyDescent="0.25">
      <c r="M93" s="6">
        <f t="shared" si="11"/>
        <v>0</v>
      </c>
    </row>
    <row r="94" spans="5:14" hidden="1" x14ac:dyDescent="0.25">
      <c r="M94" s="6">
        <f t="shared" si="11"/>
        <v>0</v>
      </c>
    </row>
    <row r="95" spans="5:14" hidden="1" x14ac:dyDescent="0.25">
      <c r="M95" s="6">
        <f t="shared" si="11"/>
        <v>0</v>
      </c>
    </row>
    <row r="96" spans="5:14" hidden="1" x14ac:dyDescent="0.25">
      <c r="M96" s="6">
        <f t="shared" si="11"/>
        <v>0</v>
      </c>
    </row>
    <row r="97" spans="13:13" hidden="1" x14ac:dyDescent="0.25">
      <c r="M97" s="6">
        <f t="shared" si="11"/>
        <v>0</v>
      </c>
    </row>
    <row r="98" spans="13:13" hidden="1" x14ac:dyDescent="0.25">
      <c r="M98" s="6">
        <f t="shared" si="11"/>
        <v>0</v>
      </c>
    </row>
    <row r="99" spans="13:13" hidden="1" x14ac:dyDescent="0.25">
      <c r="M99" s="6">
        <f t="shared" si="11"/>
        <v>0</v>
      </c>
    </row>
    <row r="100" spans="13:13" hidden="1" x14ac:dyDescent="0.25">
      <c r="M100" s="6">
        <f t="shared" si="11"/>
        <v>0</v>
      </c>
    </row>
    <row r="101" spans="13:13" hidden="1" x14ac:dyDescent="0.25">
      <c r="M101" s="6">
        <f ca="1">IF(OR(M33="Netaikoma",M33=""),0,IF(M33&lt;&gt;M81,1,0))</f>
        <v>1</v>
      </c>
    </row>
    <row r="102" spans="13:13" hidden="1" x14ac:dyDescent="0.25">
      <c r="M102" s="6">
        <f t="shared" si="11"/>
        <v>0</v>
      </c>
    </row>
    <row r="103" spans="13:13" hidden="1" x14ac:dyDescent="0.25">
      <c r="M103" s="6">
        <f t="shared" si="11"/>
        <v>0</v>
      </c>
    </row>
    <row r="104" spans="13:13" hidden="1" x14ac:dyDescent="0.25">
      <c r="M104" s="6">
        <f t="shared" si="11"/>
        <v>0</v>
      </c>
    </row>
    <row r="105" spans="13:13" hidden="1" x14ac:dyDescent="0.25">
      <c r="M105" s="6">
        <f t="shared" si="11"/>
        <v>0</v>
      </c>
    </row>
    <row r="106" spans="13:13" hidden="1" x14ac:dyDescent="0.25">
      <c r="M106" s="6">
        <f t="shared" si="11"/>
        <v>0</v>
      </c>
    </row>
    <row r="107" spans="13:13" hidden="1" x14ac:dyDescent="0.25">
      <c r="M107" s="6">
        <f t="shared" si="11"/>
        <v>0</v>
      </c>
    </row>
    <row r="108" spans="13:13" hidden="1" x14ac:dyDescent="0.25">
      <c r="M108" s="6">
        <f t="shared" si="11"/>
        <v>0</v>
      </c>
    </row>
  </sheetData>
  <sheetProtection selectLockedCells="1"/>
  <mergeCells count="16">
    <mergeCell ref="A18:J18"/>
    <mergeCell ref="A34:N34"/>
    <mergeCell ref="A8:N8"/>
    <mergeCell ref="A36:J36"/>
    <mergeCell ref="A14:H14"/>
    <mergeCell ref="A15:C15"/>
    <mergeCell ref="D15:N15"/>
    <mergeCell ref="D16:N16"/>
    <mergeCell ref="A16:C16"/>
    <mergeCell ref="A41:C41"/>
    <mergeCell ref="F41:H41"/>
    <mergeCell ref="L41:N41"/>
    <mergeCell ref="A37:N37"/>
    <mergeCell ref="A40:C40"/>
    <mergeCell ref="F40:H40"/>
    <mergeCell ref="L40:N40"/>
  </mergeCells>
  <conditionalFormatting sqref="A33:H33">
    <cfRule type="expression" dxfId="15" priority="5">
      <formula>$A$36&lt;&gt;""</formula>
    </cfRule>
  </conditionalFormatting>
  <conditionalFormatting sqref="F21:F32">
    <cfRule type="expression" dxfId="14" priority="13">
      <formula>$E69&gt;0</formula>
    </cfRule>
  </conditionalFormatting>
  <conditionalFormatting sqref="G21:G32">
    <cfRule type="expression" dxfId="13" priority="15">
      <formula>$F69&gt;0</formula>
    </cfRule>
  </conditionalFormatting>
  <conditionalFormatting sqref="M21:M32">
    <cfRule type="expression" dxfId="12" priority="17">
      <formula>$M89&gt;0</formula>
    </cfRule>
  </conditionalFormatting>
  <conditionalFormatting sqref="H21:H32">
    <cfRule type="expression" dxfId="11" priority="19">
      <formula>$I69&gt;0</formula>
    </cfRule>
  </conditionalFormatting>
  <dataValidations count="15">
    <dataValidation type="whole" allowBlank="1" showInputMessage="1" showErrorMessage="1" errorTitle="Klaida" error="Įvesta netinkama reikšmė." sqref="E21:E32" xr:uid="{2B3DC603-1A22-4C2B-BF10-2BD31BDA4221}">
      <formula1>1</formula1>
      <formula2>1000</formula2>
    </dataValidation>
    <dataValidation type="whole" allowBlank="1" showInputMessage="1" showErrorMessage="1" sqref="C21:C32" xr:uid="{23D6AA6D-570F-41A8-8C4E-D9B6123E2ED1}">
      <formula1>1</formula1>
      <formula2>100</formula2>
    </dataValidation>
    <dataValidation type="list" allowBlank="1" showInputMessage="1" showErrorMessage="1" promptTitle="Informacija" prompt="Sezonu laikomas laikas nuo birželio 1 d. iki rugpjūčio 31 d. ir nuo gruodžio 24 d. iki sausio 1 d." sqref="K21:K32" xr:uid="{0F437E71-AC92-463D-A608-6D367DABD54E}">
      <formula1>"Ne sezonas,Sezonas"</formula1>
    </dataValidation>
    <dataValidation type="list" allowBlank="1" showInputMessage="1" showErrorMessage="1" promptTitle="Informacija" prompt="Didieji miestai - Vilniaus Kauno ir Klaipėdos miestų ir rajonų savivaldybių teritorijos. _x000a_Kurortai - Birštono, Druskininkų, Palangos miesto ir Neringos savivaldybių teritorijos." sqref="L21:L32" xr:uid="{18934B4E-A288-45F8-9C62-F48407CB0582}">
      <formula1>"Didysis miestas,Kitas miestas,Kurortas"</formula1>
    </dataValidation>
    <dataValidation type="list" allowBlank="1" showInputMessage="1" showErrorMessage="1" sqref="F10" xr:uid="{492EA60C-1CAC-4710-9F91-1F9F7F2D2380}">
      <formula1>"2017,2018,2019,2020,2021,2022,2023"</formula1>
    </dataValidation>
    <dataValidation type="list" allowBlank="1" showInputMessage="1" showErrorMessage="1" errorTitle="Klaida!" error="Netinkama reikšmė arba neužpildyti renginio duomenys." sqref="F22:F24 F26:F27 F29:F31" xr:uid="{20F97A65-E2C3-4CE0-9E30-8480CFCEA748}">
      <formula1>IF(E49="na",F49,$E49:$F49)</formula1>
    </dataValidation>
    <dataValidation type="list" allowBlank="1" showInputMessage="1" showErrorMessage="1" sqref="G22:G25 G27:G29 G31:G32" xr:uid="{11937C5F-D750-4E33-9254-33B62F41F23C}">
      <formula1>IF(G49="na",H49,$G49:$H49)</formula1>
    </dataValidation>
    <dataValidation type="list" allowBlank="1" promptTitle="Informacija" prompt="Pasirinkite vienos arba dviejų kavos pertraukėlių įkainį asmeniui, jei kavos pertraukėlės nedeklaruojamos - rinkitės &quot;Netaikoma&quot;" sqref="H22:H24 H26:H29 H31:H32" xr:uid="{74B6EB53-34FB-4152-B98E-814308A8C749}">
      <formula1>IF(I49="na",H49,$I49:$J49)</formula1>
    </dataValidation>
    <dataValidation type="list" allowBlank="1" showInputMessage="1" showErrorMessage="1" sqref="I21:I32" xr:uid="{F5F29552-529C-4A16-8C12-937B952E47FD}">
      <formula1>IF(K48="na",H48,$K48:$L48)</formula1>
    </dataValidation>
    <dataValidation type="list" allowBlank="1" showInputMessage="1" showErrorMessage="1" sqref="J21:J32" xr:uid="{62350AC9-F95B-481A-9830-315C48DF9E05}">
      <formula1>IF(M48="na",H48,$M48:$N48)</formula1>
    </dataValidation>
    <dataValidation type="list" allowBlank="1" showInputMessage="1" showErrorMessage="1" sqref="M21:M32" xr:uid="{47BC1B56-3D6B-422B-9823-23828CBC4587}">
      <formula1>IF(M69="na",$N$69,$M69:$N69)</formula1>
    </dataValidation>
    <dataValidation type="list" allowBlank="1" showInputMessage="1" showErrorMessage="1" sqref="H10" xr:uid="{793D2D73-F15A-4E40-9362-EE6F33B39EED}">
      <formula1>"sausio, vasario, kovo, balandžio, gegužės, birželio, liepos, rugpjūčio, rugsėjo, spalio, lapkričio, gruodžio"</formula1>
    </dataValidation>
    <dataValidation type="list" allowBlank="1" showInputMessage="1" showErrorMessage="1" errorTitle="Klaida!" error="Netinkama reikšmė arba neužpildyti renginio duomenys." sqref="F32 F25 F28 F21" xr:uid="{05FB174E-4F5C-48FF-94EA-42EFFD5EFC7C}">
      <formula1>IF(E48="na",F48,$E48:$F48)</formula1>
    </dataValidation>
    <dataValidation type="list" allowBlank="1" showInputMessage="1" showErrorMessage="1" sqref="G21 G26 G30" xr:uid="{25363F41-1DBA-46B2-BB43-B65771913B4F}">
      <formula1>IF(G48="na",H48,$G48:$H48)</formula1>
    </dataValidation>
    <dataValidation type="list" allowBlank="1" promptTitle="Informacija" prompt="Pasirinkite vienos arba dviejų kavos pertraukėlių įkainį asmeniui, jei kavos pertraukėlės nedeklaruojamos - rinkitės &quot;Netaikoma&quot;" sqref="H21 H25 H30" xr:uid="{2FE7B664-A450-44C7-BF6D-26CD8C1CC851}">
      <formula1>IF(I48="na",H48,$I48:$J48)</formula1>
    </dataValidation>
  </dataValidations>
  <pageMargins left="0.23622047244094491" right="0.23622047244094491" top="0.23622047244094491" bottom="0.35433070866141736" header="0.19685039370078741" footer="0.23622047244094491"/>
  <pageSetup paperSize="9" scale="71"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30DBA4B-925D-4752-A61F-2E76D83988AA}">
          <x14:formula1>
            <xm:f>'Fiksuotieji įkainiai'!$F$3:$F$4</xm:f>
          </x14:formula1>
          <xm:sqref>D21:D32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S111"/>
  <sheetViews>
    <sheetView showGridLines="0" tabSelected="1" view="pageBreakPreview" topLeftCell="A16" zoomScale="75" zoomScaleNormal="70" zoomScaleSheetLayoutView="75" workbookViewId="0">
      <selection activeCell="H23" sqref="H23"/>
    </sheetView>
  </sheetViews>
  <sheetFormatPr defaultRowHeight="13.2" x14ac:dyDescent="0.25"/>
  <cols>
    <col min="1" max="1" width="16.7109375" style="116" customWidth="1"/>
    <col min="2" max="2" width="23.7109375" style="116" customWidth="1"/>
    <col min="3" max="3" width="16.85546875" style="116" customWidth="1"/>
    <col min="4" max="4" width="27" style="116" bestFit="1" customWidth="1"/>
    <col min="5" max="5" width="17.7109375" style="116" customWidth="1"/>
    <col min="6" max="6" width="16" style="116" customWidth="1"/>
    <col min="7" max="7" width="15" style="116" customWidth="1"/>
    <col min="8" max="8" width="18.85546875" style="116" customWidth="1"/>
    <col min="9" max="9" width="15" style="116" customWidth="1"/>
    <col min="10" max="10" width="14.28515625" style="116" customWidth="1"/>
    <col min="11" max="11" width="15.7109375" style="116" customWidth="1"/>
    <col min="12" max="12" width="16.7109375" style="116" bestFit="1" customWidth="1"/>
    <col min="13" max="13" width="17.5703125" style="116" customWidth="1"/>
    <col min="14" max="14" width="16" style="116" customWidth="1"/>
    <col min="15" max="227" width="9.140625" style="116"/>
    <col min="228" max="228" width="8.140625" style="116" customWidth="1"/>
    <col min="229" max="229" width="22.85546875" style="116" customWidth="1"/>
    <col min="230" max="230" width="19" style="116" customWidth="1"/>
    <col min="231" max="231" width="15" style="116" customWidth="1"/>
    <col min="232" max="232" width="19" style="116" customWidth="1"/>
    <col min="233" max="233" width="15.42578125" style="116" customWidth="1"/>
    <col min="234" max="234" width="17" style="116" customWidth="1"/>
    <col min="235" max="235" width="16" style="116" customWidth="1"/>
    <col min="236" max="236" width="12.140625" style="116" customWidth="1"/>
    <col min="237" max="237" width="10.28515625" style="116" customWidth="1"/>
    <col min="238" max="238" width="12.140625" style="116" customWidth="1"/>
    <col min="239" max="239" width="12.42578125" style="116" customWidth="1"/>
    <col min="240" max="241" width="14" style="116" customWidth="1"/>
    <col min="242" max="242" width="25.28515625" style="116" customWidth="1"/>
    <col min="243" max="483" width="9.140625" style="116"/>
    <col min="484" max="484" width="8.140625" style="116" customWidth="1"/>
    <col min="485" max="485" width="22.85546875" style="116" customWidth="1"/>
    <col min="486" max="486" width="19" style="116" customWidth="1"/>
    <col min="487" max="487" width="15" style="116" customWidth="1"/>
    <col min="488" max="488" width="19" style="116" customWidth="1"/>
    <col min="489" max="489" width="15.42578125" style="116" customWidth="1"/>
    <col min="490" max="490" width="17" style="116" customWidth="1"/>
    <col min="491" max="491" width="16" style="116" customWidth="1"/>
    <col min="492" max="492" width="12.140625" style="116" customWidth="1"/>
    <col min="493" max="493" width="10.28515625" style="116" customWidth="1"/>
    <col min="494" max="494" width="12.140625" style="116" customWidth="1"/>
    <col min="495" max="495" width="12.42578125" style="116" customWidth="1"/>
    <col min="496" max="497" width="14" style="116" customWidth="1"/>
    <col min="498" max="498" width="25.28515625" style="116" customWidth="1"/>
    <col min="499" max="739" width="9.140625" style="116"/>
    <col min="740" max="740" width="8.140625" style="116" customWidth="1"/>
    <col min="741" max="741" width="22.85546875" style="116" customWidth="1"/>
    <col min="742" max="742" width="19" style="116" customWidth="1"/>
    <col min="743" max="743" width="15" style="116" customWidth="1"/>
    <col min="744" max="744" width="19" style="116" customWidth="1"/>
    <col min="745" max="745" width="15.42578125" style="116" customWidth="1"/>
    <col min="746" max="746" width="17" style="116" customWidth="1"/>
    <col min="747" max="747" width="16" style="116" customWidth="1"/>
    <col min="748" max="748" width="12.140625" style="116" customWidth="1"/>
    <col min="749" max="749" width="10.28515625" style="116" customWidth="1"/>
    <col min="750" max="750" width="12.140625" style="116" customWidth="1"/>
    <col min="751" max="751" width="12.42578125" style="116" customWidth="1"/>
    <col min="752" max="753" width="14" style="116" customWidth="1"/>
    <col min="754" max="754" width="25.28515625" style="116" customWidth="1"/>
    <col min="755" max="995" width="9.140625" style="116"/>
    <col min="996" max="996" width="8.140625" style="116" customWidth="1"/>
    <col min="997" max="997" width="22.85546875" style="116" customWidth="1"/>
    <col min="998" max="998" width="19" style="116" customWidth="1"/>
    <col min="999" max="999" width="15" style="116" customWidth="1"/>
    <col min="1000" max="1000" width="19" style="116" customWidth="1"/>
    <col min="1001" max="1001" width="15.42578125" style="116" customWidth="1"/>
    <col min="1002" max="1002" width="17" style="116" customWidth="1"/>
    <col min="1003" max="1003" width="16" style="116" customWidth="1"/>
    <col min="1004" max="1004" width="12.140625" style="116" customWidth="1"/>
    <col min="1005" max="1005" width="10.28515625" style="116" customWidth="1"/>
    <col min="1006" max="1006" width="12.140625" style="116" customWidth="1"/>
    <col min="1007" max="1007" width="12.42578125" style="116" customWidth="1"/>
    <col min="1008" max="1009" width="14" style="116" customWidth="1"/>
    <col min="1010" max="1010" width="25.28515625" style="116" customWidth="1"/>
    <col min="1011" max="1251" width="9.140625" style="116"/>
    <col min="1252" max="1252" width="8.140625" style="116" customWidth="1"/>
    <col min="1253" max="1253" width="22.85546875" style="116" customWidth="1"/>
    <col min="1254" max="1254" width="19" style="116" customWidth="1"/>
    <col min="1255" max="1255" width="15" style="116" customWidth="1"/>
    <col min="1256" max="1256" width="19" style="116" customWidth="1"/>
    <col min="1257" max="1257" width="15.42578125" style="116" customWidth="1"/>
    <col min="1258" max="1258" width="17" style="116" customWidth="1"/>
    <col min="1259" max="1259" width="16" style="116" customWidth="1"/>
    <col min="1260" max="1260" width="12.140625" style="116" customWidth="1"/>
    <col min="1261" max="1261" width="10.28515625" style="116" customWidth="1"/>
    <col min="1262" max="1262" width="12.140625" style="116" customWidth="1"/>
    <col min="1263" max="1263" width="12.42578125" style="116" customWidth="1"/>
    <col min="1264" max="1265" width="14" style="116" customWidth="1"/>
    <col min="1266" max="1266" width="25.28515625" style="116" customWidth="1"/>
    <col min="1267" max="1507" width="9.140625" style="116"/>
    <col min="1508" max="1508" width="8.140625" style="116" customWidth="1"/>
    <col min="1509" max="1509" width="22.85546875" style="116" customWidth="1"/>
    <col min="1510" max="1510" width="19" style="116" customWidth="1"/>
    <col min="1511" max="1511" width="15" style="116" customWidth="1"/>
    <col min="1512" max="1512" width="19" style="116" customWidth="1"/>
    <col min="1513" max="1513" width="15.42578125" style="116" customWidth="1"/>
    <col min="1514" max="1514" width="17" style="116" customWidth="1"/>
    <col min="1515" max="1515" width="16" style="116" customWidth="1"/>
    <col min="1516" max="1516" width="12.140625" style="116" customWidth="1"/>
    <col min="1517" max="1517" width="10.28515625" style="116" customWidth="1"/>
    <col min="1518" max="1518" width="12.140625" style="116" customWidth="1"/>
    <col min="1519" max="1519" width="12.42578125" style="116" customWidth="1"/>
    <col min="1520" max="1521" width="14" style="116" customWidth="1"/>
    <col min="1522" max="1522" width="25.28515625" style="116" customWidth="1"/>
    <col min="1523" max="1763" width="9.140625" style="116"/>
    <col min="1764" max="1764" width="8.140625" style="116" customWidth="1"/>
    <col min="1765" max="1765" width="22.85546875" style="116" customWidth="1"/>
    <col min="1766" max="1766" width="19" style="116" customWidth="1"/>
    <col min="1767" max="1767" width="15" style="116" customWidth="1"/>
    <col min="1768" max="1768" width="19" style="116" customWidth="1"/>
    <col min="1769" max="1769" width="15.42578125" style="116" customWidth="1"/>
    <col min="1770" max="1770" width="17" style="116" customWidth="1"/>
    <col min="1771" max="1771" width="16" style="116" customWidth="1"/>
    <col min="1772" max="1772" width="12.140625" style="116" customWidth="1"/>
    <col min="1773" max="1773" width="10.28515625" style="116" customWidth="1"/>
    <col min="1774" max="1774" width="12.140625" style="116" customWidth="1"/>
    <col min="1775" max="1775" width="12.42578125" style="116" customWidth="1"/>
    <col min="1776" max="1777" width="14" style="116" customWidth="1"/>
    <col min="1778" max="1778" width="25.28515625" style="116" customWidth="1"/>
    <col min="1779" max="2019" width="9.140625" style="116"/>
    <col min="2020" max="2020" width="8.140625" style="116" customWidth="1"/>
    <col min="2021" max="2021" width="22.85546875" style="116" customWidth="1"/>
    <col min="2022" max="2022" width="19" style="116" customWidth="1"/>
    <col min="2023" max="2023" width="15" style="116" customWidth="1"/>
    <col min="2024" max="2024" width="19" style="116" customWidth="1"/>
    <col min="2025" max="2025" width="15.42578125" style="116" customWidth="1"/>
    <col min="2026" max="2026" width="17" style="116" customWidth="1"/>
    <col min="2027" max="2027" width="16" style="116" customWidth="1"/>
    <col min="2028" max="2028" width="12.140625" style="116" customWidth="1"/>
    <col min="2029" max="2029" width="10.28515625" style="116" customWidth="1"/>
    <col min="2030" max="2030" width="12.140625" style="116" customWidth="1"/>
    <col min="2031" max="2031" width="12.42578125" style="116" customWidth="1"/>
    <col min="2032" max="2033" width="14" style="116" customWidth="1"/>
    <col min="2034" max="2034" width="25.28515625" style="116" customWidth="1"/>
    <col min="2035" max="2275" width="9.140625" style="116"/>
    <col min="2276" max="2276" width="8.140625" style="116" customWidth="1"/>
    <col min="2277" max="2277" width="22.85546875" style="116" customWidth="1"/>
    <col min="2278" max="2278" width="19" style="116" customWidth="1"/>
    <col min="2279" max="2279" width="15" style="116" customWidth="1"/>
    <col min="2280" max="2280" width="19" style="116" customWidth="1"/>
    <col min="2281" max="2281" width="15.42578125" style="116" customWidth="1"/>
    <col min="2282" max="2282" width="17" style="116" customWidth="1"/>
    <col min="2283" max="2283" width="16" style="116" customWidth="1"/>
    <col min="2284" max="2284" width="12.140625" style="116" customWidth="1"/>
    <col min="2285" max="2285" width="10.28515625" style="116" customWidth="1"/>
    <col min="2286" max="2286" width="12.140625" style="116" customWidth="1"/>
    <col min="2287" max="2287" width="12.42578125" style="116" customWidth="1"/>
    <col min="2288" max="2289" width="14" style="116" customWidth="1"/>
    <col min="2290" max="2290" width="25.28515625" style="116" customWidth="1"/>
    <col min="2291" max="2531" width="9.140625" style="116"/>
    <col min="2532" max="2532" width="8.140625" style="116" customWidth="1"/>
    <col min="2533" max="2533" width="22.85546875" style="116" customWidth="1"/>
    <col min="2534" max="2534" width="19" style="116" customWidth="1"/>
    <col min="2535" max="2535" width="15" style="116" customWidth="1"/>
    <col min="2536" max="2536" width="19" style="116" customWidth="1"/>
    <col min="2537" max="2537" width="15.42578125" style="116" customWidth="1"/>
    <col min="2538" max="2538" width="17" style="116" customWidth="1"/>
    <col min="2539" max="2539" width="16" style="116" customWidth="1"/>
    <col min="2540" max="2540" width="12.140625" style="116" customWidth="1"/>
    <col min="2541" max="2541" width="10.28515625" style="116" customWidth="1"/>
    <col min="2542" max="2542" width="12.140625" style="116" customWidth="1"/>
    <col min="2543" max="2543" width="12.42578125" style="116" customWidth="1"/>
    <col min="2544" max="2545" width="14" style="116" customWidth="1"/>
    <col min="2546" max="2546" width="25.28515625" style="116" customWidth="1"/>
    <col min="2547" max="2787" width="9.140625" style="116"/>
    <col min="2788" max="2788" width="8.140625" style="116" customWidth="1"/>
    <col min="2789" max="2789" width="22.85546875" style="116" customWidth="1"/>
    <col min="2790" max="2790" width="19" style="116" customWidth="1"/>
    <col min="2791" max="2791" width="15" style="116" customWidth="1"/>
    <col min="2792" max="2792" width="19" style="116" customWidth="1"/>
    <col min="2793" max="2793" width="15.42578125" style="116" customWidth="1"/>
    <col min="2794" max="2794" width="17" style="116" customWidth="1"/>
    <col min="2795" max="2795" width="16" style="116" customWidth="1"/>
    <col min="2796" max="2796" width="12.140625" style="116" customWidth="1"/>
    <col min="2797" max="2797" width="10.28515625" style="116" customWidth="1"/>
    <col min="2798" max="2798" width="12.140625" style="116" customWidth="1"/>
    <col min="2799" max="2799" width="12.42578125" style="116" customWidth="1"/>
    <col min="2800" max="2801" width="14" style="116" customWidth="1"/>
    <col min="2802" max="2802" width="25.28515625" style="116" customWidth="1"/>
    <col min="2803" max="3043" width="9.140625" style="116"/>
    <col min="3044" max="3044" width="8.140625" style="116" customWidth="1"/>
    <col min="3045" max="3045" width="22.85546875" style="116" customWidth="1"/>
    <col min="3046" max="3046" width="19" style="116" customWidth="1"/>
    <col min="3047" max="3047" width="15" style="116" customWidth="1"/>
    <col min="3048" max="3048" width="19" style="116" customWidth="1"/>
    <col min="3049" max="3049" width="15.42578125" style="116" customWidth="1"/>
    <col min="3050" max="3050" width="17" style="116" customWidth="1"/>
    <col min="3051" max="3051" width="16" style="116" customWidth="1"/>
    <col min="3052" max="3052" width="12.140625" style="116" customWidth="1"/>
    <col min="3053" max="3053" width="10.28515625" style="116" customWidth="1"/>
    <col min="3054" max="3054" width="12.140625" style="116" customWidth="1"/>
    <col min="3055" max="3055" width="12.42578125" style="116" customWidth="1"/>
    <col min="3056" max="3057" width="14" style="116" customWidth="1"/>
    <col min="3058" max="3058" width="25.28515625" style="116" customWidth="1"/>
    <col min="3059" max="3299" width="9.140625" style="116"/>
    <col min="3300" max="3300" width="8.140625" style="116" customWidth="1"/>
    <col min="3301" max="3301" width="22.85546875" style="116" customWidth="1"/>
    <col min="3302" max="3302" width="19" style="116" customWidth="1"/>
    <col min="3303" max="3303" width="15" style="116" customWidth="1"/>
    <col min="3304" max="3304" width="19" style="116" customWidth="1"/>
    <col min="3305" max="3305" width="15.42578125" style="116" customWidth="1"/>
    <col min="3306" max="3306" width="17" style="116" customWidth="1"/>
    <col min="3307" max="3307" width="16" style="116" customWidth="1"/>
    <col min="3308" max="3308" width="12.140625" style="116" customWidth="1"/>
    <col min="3309" max="3309" width="10.28515625" style="116" customWidth="1"/>
    <col min="3310" max="3310" width="12.140625" style="116" customWidth="1"/>
    <col min="3311" max="3311" width="12.42578125" style="116" customWidth="1"/>
    <col min="3312" max="3313" width="14" style="116" customWidth="1"/>
    <col min="3314" max="3314" width="25.28515625" style="116" customWidth="1"/>
    <col min="3315" max="3555" width="9.140625" style="116"/>
    <col min="3556" max="3556" width="8.140625" style="116" customWidth="1"/>
    <col min="3557" max="3557" width="22.85546875" style="116" customWidth="1"/>
    <col min="3558" max="3558" width="19" style="116" customWidth="1"/>
    <col min="3559" max="3559" width="15" style="116" customWidth="1"/>
    <col min="3560" max="3560" width="19" style="116" customWidth="1"/>
    <col min="3561" max="3561" width="15.42578125" style="116" customWidth="1"/>
    <col min="3562" max="3562" width="17" style="116" customWidth="1"/>
    <col min="3563" max="3563" width="16" style="116" customWidth="1"/>
    <col min="3564" max="3564" width="12.140625" style="116" customWidth="1"/>
    <col min="3565" max="3565" width="10.28515625" style="116" customWidth="1"/>
    <col min="3566" max="3566" width="12.140625" style="116" customWidth="1"/>
    <col min="3567" max="3567" width="12.42578125" style="116" customWidth="1"/>
    <col min="3568" max="3569" width="14" style="116" customWidth="1"/>
    <col min="3570" max="3570" width="25.28515625" style="116" customWidth="1"/>
    <col min="3571" max="3811" width="9.140625" style="116"/>
    <col min="3812" max="3812" width="8.140625" style="116" customWidth="1"/>
    <col min="3813" max="3813" width="22.85546875" style="116" customWidth="1"/>
    <col min="3814" max="3814" width="19" style="116" customWidth="1"/>
    <col min="3815" max="3815" width="15" style="116" customWidth="1"/>
    <col min="3816" max="3816" width="19" style="116" customWidth="1"/>
    <col min="3817" max="3817" width="15.42578125" style="116" customWidth="1"/>
    <col min="3818" max="3818" width="17" style="116" customWidth="1"/>
    <col min="3819" max="3819" width="16" style="116" customWidth="1"/>
    <col min="3820" max="3820" width="12.140625" style="116" customWidth="1"/>
    <col min="3821" max="3821" width="10.28515625" style="116" customWidth="1"/>
    <col min="3822" max="3822" width="12.140625" style="116" customWidth="1"/>
    <col min="3823" max="3823" width="12.42578125" style="116" customWidth="1"/>
    <col min="3824" max="3825" width="14" style="116" customWidth="1"/>
    <col min="3826" max="3826" width="25.28515625" style="116" customWidth="1"/>
    <col min="3827" max="4067" width="9.140625" style="116"/>
    <col min="4068" max="4068" width="8.140625" style="116" customWidth="1"/>
    <col min="4069" max="4069" width="22.85546875" style="116" customWidth="1"/>
    <col min="4070" max="4070" width="19" style="116" customWidth="1"/>
    <col min="4071" max="4071" width="15" style="116" customWidth="1"/>
    <col min="4072" max="4072" width="19" style="116" customWidth="1"/>
    <col min="4073" max="4073" width="15.42578125" style="116" customWidth="1"/>
    <col min="4074" max="4074" width="17" style="116" customWidth="1"/>
    <col min="4075" max="4075" width="16" style="116" customWidth="1"/>
    <col min="4076" max="4076" width="12.140625" style="116" customWidth="1"/>
    <col min="4077" max="4077" width="10.28515625" style="116" customWidth="1"/>
    <col min="4078" max="4078" width="12.140625" style="116" customWidth="1"/>
    <col min="4079" max="4079" width="12.42578125" style="116" customWidth="1"/>
    <col min="4080" max="4081" width="14" style="116" customWidth="1"/>
    <col min="4082" max="4082" width="25.28515625" style="116" customWidth="1"/>
    <col min="4083" max="4323" width="9.140625" style="116"/>
    <col min="4324" max="4324" width="8.140625" style="116" customWidth="1"/>
    <col min="4325" max="4325" width="22.85546875" style="116" customWidth="1"/>
    <col min="4326" max="4326" width="19" style="116" customWidth="1"/>
    <col min="4327" max="4327" width="15" style="116" customWidth="1"/>
    <col min="4328" max="4328" width="19" style="116" customWidth="1"/>
    <col min="4329" max="4329" width="15.42578125" style="116" customWidth="1"/>
    <col min="4330" max="4330" width="17" style="116" customWidth="1"/>
    <col min="4331" max="4331" width="16" style="116" customWidth="1"/>
    <col min="4332" max="4332" width="12.140625" style="116" customWidth="1"/>
    <col min="4333" max="4333" width="10.28515625" style="116" customWidth="1"/>
    <col min="4334" max="4334" width="12.140625" style="116" customWidth="1"/>
    <col min="4335" max="4335" width="12.42578125" style="116" customWidth="1"/>
    <col min="4336" max="4337" width="14" style="116" customWidth="1"/>
    <col min="4338" max="4338" width="25.28515625" style="116" customWidth="1"/>
    <col min="4339" max="4579" width="9.140625" style="116"/>
    <col min="4580" max="4580" width="8.140625" style="116" customWidth="1"/>
    <col min="4581" max="4581" width="22.85546875" style="116" customWidth="1"/>
    <col min="4582" max="4582" width="19" style="116" customWidth="1"/>
    <col min="4583" max="4583" width="15" style="116" customWidth="1"/>
    <col min="4584" max="4584" width="19" style="116" customWidth="1"/>
    <col min="4585" max="4585" width="15.42578125" style="116" customWidth="1"/>
    <col min="4586" max="4586" width="17" style="116" customWidth="1"/>
    <col min="4587" max="4587" width="16" style="116" customWidth="1"/>
    <col min="4588" max="4588" width="12.140625" style="116" customWidth="1"/>
    <col min="4589" max="4589" width="10.28515625" style="116" customWidth="1"/>
    <col min="4590" max="4590" width="12.140625" style="116" customWidth="1"/>
    <col min="4591" max="4591" width="12.42578125" style="116" customWidth="1"/>
    <col min="4592" max="4593" width="14" style="116" customWidth="1"/>
    <col min="4594" max="4594" width="25.28515625" style="116" customWidth="1"/>
    <col min="4595" max="4835" width="9.140625" style="116"/>
    <col min="4836" max="4836" width="8.140625" style="116" customWidth="1"/>
    <col min="4837" max="4837" width="22.85546875" style="116" customWidth="1"/>
    <col min="4838" max="4838" width="19" style="116" customWidth="1"/>
    <col min="4839" max="4839" width="15" style="116" customWidth="1"/>
    <col min="4840" max="4840" width="19" style="116" customWidth="1"/>
    <col min="4841" max="4841" width="15.42578125" style="116" customWidth="1"/>
    <col min="4842" max="4842" width="17" style="116" customWidth="1"/>
    <col min="4843" max="4843" width="16" style="116" customWidth="1"/>
    <col min="4844" max="4844" width="12.140625" style="116" customWidth="1"/>
    <col min="4845" max="4845" width="10.28515625" style="116" customWidth="1"/>
    <col min="4846" max="4846" width="12.140625" style="116" customWidth="1"/>
    <col min="4847" max="4847" width="12.42578125" style="116" customWidth="1"/>
    <col min="4848" max="4849" width="14" style="116" customWidth="1"/>
    <col min="4850" max="4850" width="25.28515625" style="116" customWidth="1"/>
    <col min="4851" max="5091" width="9.140625" style="116"/>
    <col min="5092" max="5092" width="8.140625" style="116" customWidth="1"/>
    <col min="5093" max="5093" width="22.85546875" style="116" customWidth="1"/>
    <col min="5094" max="5094" width="19" style="116" customWidth="1"/>
    <col min="5095" max="5095" width="15" style="116" customWidth="1"/>
    <col min="5096" max="5096" width="19" style="116" customWidth="1"/>
    <col min="5097" max="5097" width="15.42578125" style="116" customWidth="1"/>
    <col min="5098" max="5098" width="17" style="116" customWidth="1"/>
    <col min="5099" max="5099" width="16" style="116" customWidth="1"/>
    <col min="5100" max="5100" width="12.140625" style="116" customWidth="1"/>
    <col min="5101" max="5101" width="10.28515625" style="116" customWidth="1"/>
    <col min="5102" max="5102" width="12.140625" style="116" customWidth="1"/>
    <col min="5103" max="5103" width="12.42578125" style="116" customWidth="1"/>
    <col min="5104" max="5105" width="14" style="116" customWidth="1"/>
    <col min="5106" max="5106" width="25.28515625" style="116" customWidth="1"/>
    <col min="5107" max="5347" width="9.140625" style="116"/>
    <col min="5348" max="5348" width="8.140625" style="116" customWidth="1"/>
    <col min="5349" max="5349" width="22.85546875" style="116" customWidth="1"/>
    <col min="5350" max="5350" width="19" style="116" customWidth="1"/>
    <col min="5351" max="5351" width="15" style="116" customWidth="1"/>
    <col min="5352" max="5352" width="19" style="116" customWidth="1"/>
    <col min="5353" max="5353" width="15.42578125" style="116" customWidth="1"/>
    <col min="5354" max="5354" width="17" style="116" customWidth="1"/>
    <col min="5355" max="5355" width="16" style="116" customWidth="1"/>
    <col min="5356" max="5356" width="12.140625" style="116" customWidth="1"/>
    <col min="5357" max="5357" width="10.28515625" style="116" customWidth="1"/>
    <col min="5358" max="5358" width="12.140625" style="116" customWidth="1"/>
    <col min="5359" max="5359" width="12.42578125" style="116" customWidth="1"/>
    <col min="5360" max="5361" width="14" style="116" customWidth="1"/>
    <col min="5362" max="5362" width="25.28515625" style="116" customWidth="1"/>
    <col min="5363" max="5603" width="9.140625" style="116"/>
    <col min="5604" max="5604" width="8.140625" style="116" customWidth="1"/>
    <col min="5605" max="5605" width="22.85546875" style="116" customWidth="1"/>
    <col min="5606" max="5606" width="19" style="116" customWidth="1"/>
    <col min="5607" max="5607" width="15" style="116" customWidth="1"/>
    <col min="5608" max="5608" width="19" style="116" customWidth="1"/>
    <col min="5609" max="5609" width="15.42578125" style="116" customWidth="1"/>
    <col min="5610" max="5610" width="17" style="116" customWidth="1"/>
    <col min="5611" max="5611" width="16" style="116" customWidth="1"/>
    <col min="5612" max="5612" width="12.140625" style="116" customWidth="1"/>
    <col min="5613" max="5613" width="10.28515625" style="116" customWidth="1"/>
    <col min="5614" max="5614" width="12.140625" style="116" customWidth="1"/>
    <col min="5615" max="5615" width="12.42578125" style="116" customWidth="1"/>
    <col min="5616" max="5617" width="14" style="116" customWidth="1"/>
    <col min="5618" max="5618" width="25.28515625" style="116" customWidth="1"/>
    <col min="5619" max="5859" width="9.140625" style="116"/>
    <col min="5860" max="5860" width="8.140625" style="116" customWidth="1"/>
    <col min="5861" max="5861" width="22.85546875" style="116" customWidth="1"/>
    <col min="5862" max="5862" width="19" style="116" customWidth="1"/>
    <col min="5863" max="5863" width="15" style="116" customWidth="1"/>
    <col min="5864" max="5864" width="19" style="116" customWidth="1"/>
    <col min="5865" max="5865" width="15.42578125" style="116" customWidth="1"/>
    <col min="5866" max="5866" width="17" style="116" customWidth="1"/>
    <col min="5867" max="5867" width="16" style="116" customWidth="1"/>
    <col min="5868" max="5868" width="12.140625" style="116" customWidth="1"/>
    <col min="5869" max="5869" width="10.28515625" style="116" customWidth="1"/>
    <col min="5870" max="5870" width="12.140625" style="116" customWidth="1"/>
    <col min="5871" max="5871" width="12.42578125" style="116" customWidth="1"/>
    <col min="5872" max="5873" width="14" style="116" customWidth="1"/>
    <col min="5874" max="5874" width="25.28515625" style="116" customWidth="1"/>
    <col min="5875" max="6115" width="9.140625" style="116"/>
    <col min="6116" max="6116" width="8.140625" style="116" customWidth="1"/>
    <col min="6117" max="6117" width="22.85546875" style="116" customWidth="1"/>
    <col min="6118" max="6118" width="19" style="116" customWidth="1"/>
    <col min="6119" max="6119" width="15" style="116" customWidth="1"/>
    <col min="6120" max="6120" width="19" style="116" customWidth="1"/>
    <col min="6121" max="6121" width="15.42578125" style="116" customWidth="1"/>
    <col min="6122" max="6122" width="17" style="116" customWidth="1"/>
    <col min="6123" max="6123" width="16" style="116" customWidth="1"/>
    <col min="6124" max="6124" width="12.140625" style="116" customWidth="1"/>
    <col min="6125" max="6125" width="10.28515625" style="116" customWidth="1"/>
    <col min="6126" max="6126" width="12.140625" style="116" customWidth="1"/>
    <col min="6127" max="6127" width="12.42578125" style="116" customWidth="1"/>
    <col min="6128" max="6129" width="14" style="116" customWidth="1"/>
    <col min="6130" max="6130" width="25.28515625" style="116" customWidth="1"/>
    <col min="6131" max="6371" width="9.140625" style="116"/>
    <col min="6372" max="6372" width="8.140625" style="116" customWidth="1"/>
    <col min="6373" max="6373" width="22.85546875" style="116" customWidth="1"/>
    <col min="6374" max="6374" width="19" style="116" customWidth="1"/>
    <col min="6375" max="6375" width="15" style="116" customWidth="1"/>
    <col min="6376" max="6376" width="19" style="116" customWidth="1"/>
    <col min="6377" max="6377" width="15.42578125" style="116" customWidth="1"/>
    <col min="6378" max="6378" width="17" style="116" customWidth="1"/>
    <col min="6379" max="6379" width="16" style="116" customWidth="1"/>
    <col min="6380" max="6380" width="12.140625" style="116" customWidth="1"/>
    <col min="6381" max="6381" width="10.28515625" style="116" customWidth="1"/>
    <col min="6382" max="6382" width="12.140625" style="116" customWidth="1"/>
    <col min="6383" max="6383" width="12.42578125" style="116" customWidth="1"/>
    <col min="6384" max="6385" width="14" style="116" customWidth="1"/>
    <col min="6386" max="6386" width="25.28515625" style="116" customWidth="1"/>
    <col min="6387" max="6627" width="9.140625" style="116"/>
    <col min="6628" max="6628" width="8.140625" style="116" customWidth="1"/>
    <col min="6629" max="6629" width="22.85546875" style="116" customWidth="1"/>
    <col min="6630" max="6630" width="19" style="116" customWidth="1"/>
    <col min="6631" max="6631" width="15" style="116" customWidth="1"/>
    <col min="6632" max="6632" width="19" style="116" customWidth="1"/>
    <col min="6633" max="6633" width="15.42578125" style="116" customWidth="1"/>
    <col min="6634" max="6634" width="17" style="116" customWidth="1"/>
    <col min="6635" max="6635" width="16" style="116" customWidth="1"/>
    <col min="6636" max="6636" width="12.140625" style="116" customWidth="1"/>
    <col min="6637" max="6637" width="10.28515625" style="116" customWidth="1"/>
    <col min="6638" max="6638" width="12.140625" style="116" customWidth="1"/>
    <col min="6639" max="6639" width="12.42578125" style="116" customWidth="1"/>
    <col min="6640" max="6641" width="14" style="116" customWidth="1"/>
    <col min="6642" max="6642" width="25.28515625" style="116" customWidth="1"/>
    <col min="6643" max="6883" width="9.140625" style="116"/>
    <col min="6884" max="6884" width="8.140625" style="116" customWidth="1"/>
    <col min="6885" max="6885" width="22.85546875" style="116" customWidth="1"/>
    <col min="6886" max="6886" width="19" style="116" customWidth="1"/>
    <col min="6887" max="6887" width="15" style="116" customWidth="1"/>
    <col min="6888" max="6888" width="19" style="116" customWidth="1"/>
    <col min="6889" max="6889" width="15.42578125" style="116" customWidth="1"/>
    <col min="6890" max="6890" width="17" style="116" customWidth="1"/>
    <col min="6891" max="6891" width="16" style="116" customWidth="1"/>
    <col min="6892" max="6892" width="12.140625" style="116" customWidth="1"/>
    <col min="6893" max="6893" width="10.28515625" style="116" customWidth="1"/>
    <col min="6894" max="6894" width="12.140625" style="116" customWidth="1"/>
    <col min="6895" max="6895" width="12.42578125" style="116" customWidth="1"/>
    <col min="6896" max="6897" width="14" style="116" customWidth="1"/>
    <col min="6898" max="6898" width="25.28515625" style="116" customWidth="1"/>
    <col min="6899" max="7139" width="9.140625" style="116"/>
    <col min="7140" max="7140" width="8.140625" style="116" customWidth="1"/>
    <col min="7141" max="7141" width="22.85546875" style="116" customWidth="1"/>
    <col min="7142" max="7142" width="19" style="116" customWidth="1"/>
    <col min="7143" max="7143" width="15" style="116" customWidth="1"/>
    <col min="7144" max="7144" width="19" style="116" customWidth="1"/>
    <col min="7145" max="7145" width="15.42578125" style="116" customWidth="1"/>
    <col min="7146" max="7146" width="17" style="116" customWidth="1"/>
    <col min="7147" max="7147" width="16" style="116" customWidth="1"/>
    <col min="7148" max="7148" width="12.140625" style="116" customWidth="1"/>
    <col min="7149" max="7149" width="10.28515625" style="116" customWidth="1"/>
    <col min="7150" max="7150" width="12.140625" style="116" customWidth="1"/>
    <col min="7151" max="7151" width="12.42578125" style="116" customWidth="1"/>
    <col min="7152" max="7153" width="14" style="116" customWidth="1"/>
    <col min="7154" max="7154" width="25.28515625" style="116" customWidth="1"/>
    <col min="7155" max="7395" width="9.140625" style="116"/>
    <col min="7396" max="7396" width="8.140625" style="116" customWidth="1"/>
    <col min="7397" max="7397" width="22.85546875" style="116" customWidth="1"/>
    <col min="7398" max="7398" width="19" style="116" customWidth="1"/>
    <col min="7399" max="7399" width="15" style="116" customWidth="1"/>
    <col min="7400" max="7400" width="19" style="116" customWidth="1"/>
    <col min="7401" max="7401" width="15.42578125" style="116" customWidth="1"/>
    <col min="7402" max="7402" width="17" style="116" customWidth="1"/>
    <col min="7403" max="7403" width="16" style="116" customWidth="1"/>
    <col min="7404" max="7404" width="12.140625" style="116" customWidth="1"/>
    <col min="7405" max="7405" width="10.28515625" style="116" customWidth="1"/>
    <col min="7406" max="7406" width="12.140625" style="116" customWidth="1"/>
    <col min="7407" max="7407" width="12.42578125" style="116" customWidth="1"/>
    <col min="7408" max="7409" width="14" style="116" customWidth="1"/>
    <col min="7410" max="7410" width="25.28515625" style="116" customWidth="1"/>
    <col min="7411" max="7651" width="9.140625" style="116"/>
    <col min="7652" max="7652" width="8.140625" style="116" customWidth="1"/>
    <col min="7653" max="7653" width="22.85546875" style="116" customWidth="1"/>
    <col min="7654" max="7654" width="19" style="116" customWidth="1"/>
    <col min="7655" max="7655" width="15" style="116" customWidth="1"/>
    <col min="7656" max="7656" width="19" style="116" customWidth="1"/>
    <col min="7657" max="7657" width="15.42578125" style="116" customWidth="1"/>
    <col min="7658" max="7658" width="17" style="116" customWidth="1"/>
    <col min="7659" max="7659" width="16" style="116" customWidth="1"/>
    <col min="7660" max="7660" width="12.140625" style="116" customWidth="1"/>
    <col min="7661" max="7661" width="10.28515625" style="116" customWidth="1"/>
    <col min="7662" max="7662" width="12.140625" style="116" customWidth="1"/>
    <col min="7663" max="7663" width="12.42578125" style="116" customWidth="1"/>
    <col min="7664" max="7665" width="14" style="116" customWidth="1"/>
    <col min="7666" max="7666" width="25.28515625" style="116" customWidth="1"/>
    <col min="7667" max="7907" width="9.140625" style="116"/>
    <col min="7908" max="7908" width="8.140625" style="116" customWidth="1"/>
    <col min="7909" max="7909" width="22.85546875" style="116" customWidth="1"/>
    <col min="7910" max="7910" width="19" style="116" customWidth="1"/>
    <col min="7911" max="7911" width="15" style="116" customWidth="1"/>
    <col min="7912" max="7912" width="19" style="116" customWidth="1"/>
    <col min="7913" max="7913" width="15.42578125" style="116" customWidth="1"/>
    <col min="7914" max="7914" width="17" style="116" customWidth="1"/>
    <col min="7915" max="7915" width="16" style="116" customWidth="1"/>
    <col min="7916" max="7916" width="12.140625" style="116" customWidth="1"/>
    <col min="7917" max="7917" width="10.28515625" style="116" customWidth="1"/>
    <col min="7918" max="7918" width="12.140625" style="116" customWidth="1"/>
    <col min="7919" max="7919" width="12.42578125" style="116" customWidth="1"/>
    <col min="7920" max="7921" width="14" style="116" customWidth="1"/>
    <col min="7922" max="7922" width="25.28515625" style="116" customWidth="1"/>
    <col min="7923" max="8163" width="9.140625" style="116"/>
    <col min="8164" max="8164" width="8.140625" style="116" customWidth="1"/>
    <col min="8165" max="8165" width="22.85546875" style="116" customWidth="1"/>
    <col min="8166" max="8166" width="19" style="116" customWidth="1"/>
    <col min="8167" max="8167" width="15" style="116" customWidth="1"/>
    <col min="8168" max="8168" width="19" style="116" customWidth="1"/>
    <col min="8169" max="8169" width="15.42578125" style="116" customWidth="1"/>
    <col min="8170" max="8170" width="17" style="116" customWidth="1"/>
    <col min="8171" max="8171" width="16" style="116" customWidth="1"/>
    <col min="8172" max="8172" width="12.140625" style="116" customWidth="1"/>
    <col min="8173" max="8173" width="10.28515625" style="116" customWidth="1"/>
    <col min="8174" max="8174" width="12.140625" style="116" customWidth="1"/>
    <col min="8175" max="8175" width="12.42578125" style="116" customWidth="1"/>
    <col min="8176" max="8177" width="14" style="116" customWidth="1"/>
    <col min="8178" max="8178" width="25.28515625" style="116" customWidth="1"/>
    <col min="8179" max="8419" width="9.140625" style="116"/>
    <col min="8420" max="8420" width="8.140625" style="116" customWidth="1"/>
    <col min="8421" max="8421" width="22.85546875" style="116" customWidth="1"/>
    <col min="8422" max="8422" width="19" style="116" customWidth="1"/>
    <col min="8423" max="8423" width="15" style="116" customWidth="1"/>
    <col min="8424" max="8424" width="19" style="116" customWidth="1"/>
    <col min="8425" max="8425" width="15.42578125" style="116" customWidth="1"/>
    <col min="8426" max="8426" width="17" style="116" customWidth="1"/>
    <col min="8427" max="8427" width="16" style="116" customWidth="1"/>
    <col min="8428" max="8428" width="12.140625" style="116" customWidth="1"/>
    <col min="8429" max="8429" width="10.28515625" style="116" customWidth="1"/>
    <col min="8430" max="8430" width="12.140625" style="116" customWidth="1"/>
    <col min="8431" max="8431" width="12.42578125" style="116" customWidth="1"/>
    <col min="8432" max="8433" width="14" style="116" customWidth="1"/>
    <col min="8434" max="8434" width="25.28515625" style="116" customWidth="1"/>
    <col min="8435" max="8675" width="9.140625" style="116"/>
    <col min="8676" max="8676" width="8.140625" style="116" customWidth="1"/>
    <col min="8677" max="8677" width="22.85546875" style="116" customWidth="1"/>
    <col min="8678" max="8678" width="19" style="116" customWidth="1"/>
    <col min="8679" max="8679" width="15" style="116" customWidth="1"/>
    <col min="8680" max="8680" width="19" style="116" customWidth="1"/>
    <col min="8681" max="8681" width="15.42578125" style="116" customWidth="1"/>
    <col min="8682" max="8682" width="17" style="116" customWidth="1"/>
    <col min="8683" max="8683" width="16" style="116" customWidth="1"/>
    <col min="8684" max="8684" width="12.140625" style="116" customWidth="1"/>
    <col min="8685" max="8685" width="10.28515625" style="116" customWidth="1"/>
    <col min="8686" max="8686" width="12.140625" style="116" customWidth="1"/>
    <col min="8687" max="8687" width="12.42578125" style="116" customWidth="1"/>
    <col min="8688" max="8689" width="14" style="116" customWidth="1"/>
    <col min="8690" max="8690" width="25.28515625" style="116" customWidth="1"/>
    <col min="8691" max="8931" width="9.140625" style="116"/>
    <col min="8932" max="8932" width="8.140625" style="116" customWidth="1"/>
    <col min="8933" max="8933" width="22.85546875" style="116" customWidth="1"/>
    <col min="8934" max="8934" width="19" style="116" customWidth="1"/>
    <col min="8935" max="8935" width="15" style="116" customWidth="1"/>
    <col min="8936" max="8936" width="19" style="116" customWidth="1"/>
    <col min="8937" max="8937" width="15.42578125" style="116" customWidth="1"/>
    <col min="8938" max="8938" width="17" style="116" customWidth="1"/>
    <col min="8939" max="8939" width="16" style="116" customWidth="1"/>
    <col min="8940" max="8940" width="12.140625" style="116" customWidth="1"/>
    <col min="8941" max="8941" width="10.28515625" style="116" customWidth="1"/>
    <col min="8942" max="8942" width="12.140625" style="116" customWidth="1"/>
    <col min="8943" max="8943" width="12.42578125" style="116" customWidth="1"/>
    <col min="8944" max="8945" width="14" style="116" customWidth="1"/>
    <col min="8946" max="8946" width="25.28515625" style="116" customWidth="1"/>
    <col min="8947" max="9187" width="9.140625" style="116"/>
    <col min="9188" max="9188" width="8.140625" style="116" customWidth="1"/>
    <col min="9189" max="9189" width="22.85546875" style="116" customWidth="1"/>
    <col min="9190" max="9190" width="19" style="116" customWidth="1"/>
    <col min="9191" max="9191" width="15" style="116" customWidth="1"/>
    <col min="9192" max="9192" width="19" style="116" customWidth="1"/>
    <col min="9193" max="9193" width="15.42578125" style="116" customWidth="1"/>
    <col min="9194" max="9194" width="17" style="116" customWidth="1"/>
    <col min="9195" max="9195" width="16" style="116" customWidth="1"/>
    <col min="9196" max="9196" width="12.140625" style="116" customWidth="1"/>
    <col min="9197" max="9197" width="10.28515625" style="116" customWidth="1"/>
    <col min="9198" max="9198" width="12.140625" style="116" customWidth="1"/>
    <col min="9199" max="9199" width="12.42578125" style="116" customWidth="1"/>
    <col min="9200" max="9201" width="14" style="116" customWidth="1"/>
    <col min="9202" max="9202" width="25.28515625" style="116" customWidth="1"/>
    <col min="9203" max="9443" width="9.140625" style="116"/>
    <col min="9444" max="9444" width="8.140625" style="116" customWidth="1"/>
    <col min="9445" max="9445" width="22.85546875" style="116" customWidth="1"/>
    <col min="9446" max="9446" width="19" style="116" customWidth="1"/>
    <col min="9447" max="9447" width="15" style="116" customWidth="1"/>
    <col min="9448" max="9448" width="19" style="116" customWidth="1"/>
    <col min="9449" max="9449" width="15.42578125" style="116" customWidth="1"/>
    <col min="9450" max="9450" width="17" style="116" customWidth="1"/>
    <col min="9451" max="9451" width="16" style="116" customWidth="1"/>
    <col min="9452" max="9452" width="12.140625" style="116" customWidth="1"/>
    <col min="9453" max="9453" width="10.28515625" style="116" customWidth="1"/>
    <col min="9454" max="9454" width="12.140625" style="116" customWidth="1"/>
    <col min="9455" max="9455" width="12.42578125" style="116" customWidth="1"/>
    <col min="9456" max="9457" width="14" style="116" customWidth="1"/>
    <col min="9458" max="9458" width="25.28515625" style="116" customWidth="1"/>
    <col min="9459" max="9699" width="9.140625" style="116"/>
    <col min="9700" max="9700" width="8.140625" style="116" customWidth="1"/>
    <col min="9701" max="9701" width="22.85546875" style="116" customWidth="1"/>
    <col min="9702" max="9702" width="19" style="116" customWidth="1"/>
    <col min="9703" max="9703" width="15" style="116" customWidth="1"/>
    <col min="9704" max="9704" width="19" style="116" customWidth="1"/>
    <col min="9705" max="9705" width="15.42578125" style="116" customWidth="1"/>
    <col min="9706" max="9706" width="17" style="116" customWidth="1"/>
    <col min="9707" max="9707" width="16" style="116" customWidth="1"/>
    <col min="9708" max="9708" width="12.140625" style="116" customWidth="1"/>
    <col min="9709" max="9709" width="10.28515625" style="116" customWidth="1"/>
    <col min="9710" max="9710" width="12.140625" style="116" customWidth="1"/>
    <col min="9711" max="9711" width="12.42578125" style="116" customWidth="1"/>
    <col min="9712" max="9713" width="14" style="116" customWidth="1"/>
    <col min="9714" max="9714" width="25.28515625" style="116" customWidth="1"/>
    <col min="9715" max="9955" width="9.140625" style="116"/>
    <col min="9956" max="9956" width="8.140625" style="116" customWidth="1"/>
    <col min="9957" max="9957" width="22.85546875" style="116" customWidth="1"/>
    <col min="9958" max="9958" width="19" style="116" customWidth="1"/>
    <col min="9959" max="9959" width="15" style="116" customWidth="1"/>
    <col min="9960" max="9960" width="19" style="116" customWidth="1"/>
    <col min="9961" max="9961" width="15.42578125" style="116" customWidth="1"/>
    <col min="9962" max="9962" width="17" style="116" customWidth="1"/>
    <col min="9963" max="9963" width="16" style="116" customWidth="1"/>
    <col min="9964" max="9964" width="12.140625" style="116" customWidth="1"/>
    <col min="9965" max="9965" width="10.28515625" style="116" customWidth="1"/>
    <col min="9966" max="9966" width="12.140625" style="116" customWidth="1"/>
    <col min="9967" max="9967" width="12.42578125" style="116" customWidth="1"/>
    <col min="9968" max="9969" width="14" style="116" customWidth="1"/>
    <col min="9970" max="9970" width="25.28515625" style="116" customWidth="1"/>
    <col min="9971" max="10211" width="9.140625" style="116"/>
    <col min="10212" max="10212" width="8.140625" style="116" customWidth="1"/>
    <col min="10213" max="10213" width="22.85546875" style="116" customWidth="1"/>
    <col min="10214" max="10214" width="19" style="116" customWidth="1"/>
    <col min="10215" max="10215" width="15" style="116" customWidth="1"/>
    <col min="10216" max="10216" width="19" style="116" customWidth="1"/>
    <col min="10217" max="10217" width="15.42578125" style="116" customWidth="1"/>
    <col min="10218" max="10218" width="17" style="116" customWidth="1"/>
    <col min="10219" max="10219" width="16" style="116" customWidth="1"/>
    <col min="10220" max="10220" width="12.140625" style="116" customWidth="1"/>
    <col min="10221" max="10221" width="10.28515625" style="116" customWidth="1"/>
    <col min="10222" max="10222" width="12.140625" style="116" customWidth="1"/>
    <col min="10223" max="10223" width="12.42578125" style="116" customWidth="1"/>
    <col min="10224" max="10225" width="14" style="116" customWidth="1"/>
    <col min="10226" max="10226" width="25.28515625" style="116" customWidth="1"/>
    <col min="10227" max="10467" width="9.140625" style="116"/>
    <col min="10468" max="10468" width="8.140625" style="116" customWidth="1"/>
    <col min="10469" max="10469" width="22.85546875" style="116" customWidth="1"/>
    <col min="10470" max="10470" width="19" style="116" customWidth="1"/>
    <col min="10471" max="10471" width="15" style="116" customWidth="1"/>
    <col min="10472" max="10472" width="19" style="116" customWidth="1"/>
    <col min="10473" max="10473" width="15.42578125" style="116" customWidth="1"/>
    <col min="10474" max="10474" width="17" style="116" customWidth="1"/>
    <col min="10475" max="10475" width="16" style="116" customWidth="1"/>
    <col min="10476" max="10476" width="12.140625" style="116" customWidth="1"/>
    <col min="10477" max="10477" width="10.28515625" style="116" customWidth="1"/>
    <col min="10478" max="10478" width="12.140625" style="116" customWidth="1"/>
    <col min="10479" max="10479" width="12.42578125" style="116" customWidth="1"/>
    <col min="10480" max="10481" width="14" style="116" customWidth="1"/>
    <col min="10482" max="10482" width="25.28515625" style="116" customWidth="1"/>
    <col min="10483" max="10723" width="9.140625" style="116"/>
    <col min="10724" max="10724" width="8.140625" style="116" customWidth="1"/>
    <col min="10725" max="10725" width="22.85546875" style="116" customWidth="1"/>
    <col min="10726" max="10726" width="19" style="116" customWidth="1"/>
    <col min="10727" max="10727" width="15" style="116" customWidth="1"/>
    <col min="10728" max="10728" width="19" style="116" customWidth="1"/>
    <col min="10729" max="10729" width="15.42578125" style="116" customWidth="1"/>
    <col min="10730" max="10730" width="17" style="116" customWidth="1"/>
    <col min="10731" max="10731" width="16" style="116" customWidth="1"/>
    <col min="10732" max="10732" width="12.140625" style="116" customWidth="1"/>
    <col min="10733" max="10733" width="10.28515625" style="116" customWidth="1"/>
    <col min="10734" max="10734" width="12.140625" style="116" customWidth="1"/>
    <col min="10735" max="10735" width="12.42578125" style="116" customWidth="1"/>
    <col min="10736" max="10737" width="14" style="116" customWidth="1"/>
    <col min="10738" max="10738" width="25.28515625" style="116" customWidth="1"/>
    <col min="10739" max="10979" width="9.140625" style="116"/>
    <col min="10980" max="10980" width="8.140625" style="116" customWidth="1"/>
    <col min="10981" max="10981" width="22.85546875" style="116" customWidth="1"/>
    <col min="10982" max="10982" width="19" style="116" customWidth="1"/>
    <col min="10983" max="10983" width="15" style="116" customWidth="1"/>
    <col min="10984" max="10984" width="19" style="116" customWidth="1"/>
    <col min="10985" max="10985" width="15.42578125" style="116" customWidth="1"/>
    <col min="10986" max="10986" width="17" style="116" customWidth="1"/>
    <col min="10987" max="10987" width="16" style="116" customWidth="1"/>
    <col min="10988" max="10988" width="12.140625" style="116" customWidth="1"/>
    <col min="10989" max="10989" width="10.28515625" style="116" customWidth="1"/>
    <col min="10990" max="10990" width="12.140625" style="116" customWidth="1"/>
    <col min="10991" max="10991" width="12.42578125" style="116" customWidth="1"/>
    <col min="10992" max="10993" width="14" style="116" customWidth="1"/>
    <col min="10994" max="10994" width="25.28515625" style="116" customWidth="1"/>
    <col min="10995" max="11235" width="9.140625" style="116"/>
    <col min="11236" max="11236" width="8.140625" style="116" customWidth="1"/>
    <col min="11237" max="11237" width="22.85546875" style="116" customWidth="1"/>
    <col min="11238" max="11238" width="19" style="116" customWidth="1"/>
    <col min="11239" max="11239" width="15" style="116" customWidth="1"/>
    <col min="11240" max="11240" width="19" style="116" customWidth="1"/>
    <col min="11241" max="11241" width="15.42578125" style="116" customWidth="1"/>
    <col min="11242" max="11242" width="17" style="116" customWidth="1"/>
    <col min="11243" max="11243" width="16" style="116" customWidth="1"/>
    <col min="11244" max="11244" width="12.140625" style="116" customWidth="1"/>
    <col min="11245" max="11245" width="10.28515625" style="116" customWidth="1"/>
    <col min="11246" max="11246" width="12.140625" style="116" customWidth="1"/>
    <col min="11247" max="11247" width="12.42578125" style="116" customWidth="1"/>
    <col min="11248" max="11249" width="14" style="116" customWidth="1"/>
    <col min="11250" max="11250" width="25.28515625" style="116" customWidth="1"/>
    <col min="11251" max="11491" width="9.140625" style="116"/>
    <col min="11492" max="11492" width="8.140625" style="116" customWidth="1"/>
    <col min="11493" max="11493" width="22.85546875" style="116" customWidth="1"/>
    <col min="11494" max="11494" width="19" style="116" customWidth="1"/>
    <col min="11495" max="11495" width="15" style="116" customWidth="1"/>
    <col min="11496" max="11496" width="19" style="116" customWidth="1"/>
    <col min="11497" max="11497" width="15.42578125" style="116" customWidth="1"/>
    <col min="11498" max="11498" width="17" style="116" customWidth="1"/>
    <col min="11499" max="11499" width="16" style="116" customWidth="1"/>
    <col min="11500" max="11500" width="12.140625" style="116" customWidth="1"/>
    <col min="11501" max="11501" width="10.28515625" style="116" customWidth="1"/>
    <col min="11502" max="11502" width="12.140625" style="116" customWidth="1"/>
    <col min="11503" max="11503" width="12.42578125" style="116" customWidth="1"/>
    <col min="11504" max="11505" width="14" style="116" customWidth="1"/>
    <col min="11506" max="11506" width="25.28515625" style="116" customWidth="1"/>
    <col min="11507" max="11747" width="9.140625" style="116"/>
    <col min="11748" max="11748" width="8.140625" style="116" customWidth="1"/>
    <col min="11749" max="11749" width="22.85546875" style="116" customWidth="1"/>
    <col min="11750" max="11750" width="19" style="116" customWidth="1"/>
    <col min="11751" max="11751" width="15" style="116" customWidth="1"/>
    <col min="11752" max="11752" width="19" style="116" customWidth="1"/>
    <col min="11753" max="11753" width="15.42578125" style="116" customWidth="1"/>
    <col min="11754" max="11754" width="17" style="116" customWidth="1"/>
    <col min="11755" max="11755" width="16" style="116" customWidth="1"/>
    <col min="11756" max="11756" width="12.140625" style="116" customWidth="1"/>
    <col min="11757" max="11757" width="10.28515625" style="116" customWidth="1"/>
    <col min="11758" max="11758" width="12.140625" style="116" customWidth="1"/>
    <col min="11759" max="11759" width="12.42578125" style="116" customWidth="1"/>
    <col min="11760" max="11761" width="14" style="116" customWidth="1"/>
    <col min="11762" max="11762" width="25.28515625" style="116" customWidth="1"/>
    <col min="11763" max="12003" width="9.140625" style="116"/>
    <col min="12004" max="12004" width="8.140625" style="116" customWidth="1"/>
    <col min="12005" max="12005" width="22.85546875" style="116" customWidth="1"/>
    <col min="12006" max="12006" width="19" style="116" customWidth="1"/>
    <col min="12007" max="12007" width="15" style="116" customWidth="1"/>
    <col min="12008" max="12008" width="19" style="116" customWidth="1"/>
    <col min="12009" max="12009" width="15.42578125" style="116" customWidth="1"/>
    <col min="12010" max="12010" width="17" style="116" customWidth="1"/>
    <col min="12011" max="12011" width="16" style="116" customWidth="1"/>
    <col min="12012" max="12012" width="12.140625" style="116" customWidth="1"/>
    <col min="12013" max="12013" width="10.28515625" style="116" customWidth="1"/>
    <col min="12014" max="12014" width="12.140625" style="116" customWidth="1"/>
    <col min="12015" max="12015" width="12.42578125" style="116" customWidth="1"/>
    <col min="12016" max="12017" width="14" style="116" customWidth="1"/>
    <col min="12018" max="12018" width="25.28515625" style="116" customWidth="1"/>
    <col min="12019" max="12259" width="9.140625" style="116"/>
    <col min="12260" max="12260" width="8.140625" style="116" customWidth="1"/>
    <col min="12261" max="12261" width="22.85546875" style="116" customWidth="1"/>
    <col min="12262" max="12262" width="19" style="116" customWidth="1"/>
    <col min="12263" max="12263" width="15" style="116" customWidth="1"/>
    <col min="12264" max="12264" width="19" style="116" customWidth="1"/>
    <col min="12265" max="12265" width="15.42578125" style="116" customWidth="1"/>
    <col min="12266" max="12266" width="17" style="116" customWidth="1"/>
    <col min="12267" max="12267" width="16" style="116" customWidth="1"/>
    <col min="12268" max="12268" width="12.140625" style="116" customWidth="1"/>
    <col min="12269" max="12269" width="10.28515625" style="116" customWidth="1"/>
    <col min="12270" max="12270" width="12.140625" style="116" customWidth="1"/>
    <col min="12271" max="12271" width="12.42578125" style="116" customWidth="1"/>
    <col min="12272" max="12273" width="14" style="116" customWidth="1"/>
    <col min="12274" max="12274" width="25.28515625" style="116" customWidth="1"/>
    <col min="12275" max="12515" width="9.140625" style="116"/>
    <col min="12516" max="12516" width="8.140625" style="116" customWidth="1"/>
    <col min="12517" max="12517" width="22.85546875" style="116" customWidth="1"/>
    <col min="12518" max="12518" width="19" style="116" customWidth="1"/>
    <col min="12519" max="12519" width="15" style="116" customWidth="1"/>
    <col min="12520" max="12520" width="19" style="116" customWidth="1"/>
    <col min="12521" max="12521" width="15.42578125" style="116" customWidth="1"/>
    <col min="12522" max="12522" width="17" style="116" customWidth="1"/>
    <col min="12523" max="12523" width="16" style="116" customWidth="1"/>
    <col min="12524" max="12524" width="12.140625" style="116" customWidth="1"/>
    <col min="12525" max="12525" width="10.28515625" style="116" customWidth="1"/>
    <col min="12526" max="12526" width="12.140625" style="116" customWidth="1"/>
    <col min="12527" max="12527" width="12.42578125" style="116" customWidth="1"/>
    <col min="12528" max="12529" width="14" style="116" customWidth="1"/>
    <col min="12530" max="12530" width="25.28515625" style="116" customWidth="1"/>
    <col min="12531" max="12771" width="9.140625" style="116"/>
    <col min="12772" max="12772" width="8.140625" style="116" customWidth="1"/>
    <col min="12773" max="12773" width="22.85546875" style="116" customWidth="1"/>
    <col min="12774" max="12774" width="19" style="116" customWidth="1"/>
    <col min="12775" max="12775" width="15" style="116" customWidth="1"/>
    <col min="12776" max="12776" width="19" style="116" customWidth="1"/>
    <col min="12777" max="12777" width="15.42578125" style="116" customWidth="1"/>
    <col min="12778" max="12778" width="17" style="116" customWidth="1"/>
    <col min="12779" max="12779" width="16" style="116" customWidth="1"/>
    <col min="12780" max="12780" width="12.140625" style="116" customWidth="1"/>
    <col min="12781" max="12781" width="10.28515625" style="116" customWidth="1"/>
    <col min="12782" max="12782" width="12.140625" style="116" customWidth="1"/>
    <col min="12783" max="12783" width="12.42578125" style="116" customWidth="1"/>
    <col min="12784" max="12785" width="14" style="116" customWidth="1"/>
    <col min="12786" max="12786" width="25.28515625" style="116" customWidth="1"/>
    <col min="12787" max="13027" width="9.140625" style="116"/>
    <col min="13028" max="13028" width="8.140625" style="116" customWidth="1"/>
    <col min="13029" max="13029" width="22.85546875" style="116" customWidth="1"/>
    <col min="13030" max="13030" width="19" style="116" customWidth="1"/>
    <col min="13031" max="13031" width="15" style="116" customWidth="1"/>
    <col min="13032" max="13032" width="19" style="116" customWidth="1"/>
    <col min="13033" max="13033" width="15.42578125" style="116" customWidth="1"/>
    <col min="13034" max="13034" width="17" style="116" customWidth="1"/>
    <col min="13035" max="13035" width="16" style="116" customWidth="1"/>
    <col min="13036" max="13036" width="12.140625" style="116" customWidth="1"/>
    <col min="13037" max="13037" width="10.28515625" style="116" customWidth="1"/>
    <col min="13038" max="13038" width="12.140625" style="116" customWidth="1"/>
    <col min="13039" max="13039" width="12.42578125" style="116" customWidth="1"/>
    <col min="13040" max="13041" width="14" style="116" customWidth="1"/>
    <col min="13042" max="13042" width="25.28515625" style="116" customWidth="1"/>
    <col min="13043" max="13283" width="9.140625" style="116"/>
    <col min="13284" max="13284" width="8.140625" style="116" customWidth="1"/>
    <col min="13285" max="13285" width="22.85546875" style="116" customWidth="1"/>
    <col min="13286" max="13286" width="19" style="116" customWidth="1"/>
    <col min="13287" max="13287" width="15" style="116" customWidth="1"/>
    <col min="13288" max="13288" width="19" style="116" customWidth="1"/>
    <col min="13289" max="13289" width="15.42578125" style="116" customWidth="1"/>
    <col min="13290" max="13290" width="17" style="116" customWidth="1"/>
    <col min="13291" max="13291" width="16" style="116" customWidth="1"/>
    <col min="13292" max="13292" width="12.140625" style="116" customWidth="1"/>
    <col min="13293" max="13293" width="10.28515625" style="116" customWidth="1"/>
    <col min="13294" max="13294" width="12.140625" style="116" customWidth="1"/>
    <col min="13295" max="13295" width="12.42578125" style="116" customWidth="1"/>
    <col min="13296" max="13297" width="14" style="116" customWidth="1"/>
    <col min="13298" max="13298" width="25.28515625" style="116" customWidth="1"/>
    <col min="13299" max="13539" width="9.140625" style="116"/>
    <col min="13540" max="13540" width="8.140625" style="116" customWidth="1"/>
    <col min="13541" max="13541" width="22.85546875" style="116" customWidth="1"/>
    <col min="13542" max="13542" width="19" style="116" customWidth="1"/>
    <col min="13543" max="13543" width="15" style="116" customWidth="1"/>
    <col min="13544" max="13544" width="19" style="116" customWidth="1"/>
    <col min="13545" max="13545" width="15.42578125" style="116" customWidth="1"/>
    <col min="13546" max="13546" width="17" style="116" customWidth="1"/>
    <col min="13547" max="13547" width="16" style="116" customWidth="1"/>
    <col min="13548" max="13548" width="12.140625" style="116" customWidth="1"/>
    <col min="13549" max="13549" width="10.28515625" style="116" customWidth="1"/>
    <col min="13550" max="13550" width="12.140625" style="116" customWidth="1"/>
    <col min="13551" max="13551" width="12.42578125" style="116" customWidth="1"/>
    <col min="13552" max="13553" width="14" style="116" customWidth="1"/>
    <col min="13554" max="13554" width="25.28515625" style="116" customWidth="1"/>
    <col min="13555" max="13795" width="9.140625" style="116"/>
    <col min="13796" max="13796" width="8.140625" style="116" customWidth="1"/>
    <col min="13797" max="13797" width="22.85546875" style="116" customWidth="1"/>
    <col min="13798" max="13798" width="19" style="116" customWidth="1"/>
    <col min="13799" max="13799" width="15" style="116" customWidth="1"/>
    <col min="13800" max="13800" width="19" style="116" customWidth="1"/>
    <col min="13801" max="13801" width="15.42578125" style="116" customWidth="1"/>
    <col min="13802" max="13802" width="17" style="116" customWidth="1"/>
    <col min="13803" max="13803" width="16" style="116" customWidth="1"/>
    <col min="13804" max="13804" width="12.140625" style="116" customWidth="1"/>
    <col min="13805" max="13805" width="10.28515625" style="116" customWidth="1"/>
    <col min="13806" max="13806" width="12.140625" style="116" customWidth="1"/>
    <col min="13807" max="13807" width="12.42578125" style="116" customWidth="1"/>
    <col min="13808" max="13809" width="14" style="116" customWidth="1"/>
    <col min="13810" max="13810" width="25.28515625" style="116" customWidth="1"/>
    <col min="13811" max="14051" width="9.140625" style="116"/>
    <col min="14052" max="14052" width="8.140625" style="116" customWidth="1"/>
    <col min="14053" max="14053" width="22.85546875" style="116" customWidth="1"/>
    <col min="14054" max="14054" width="19" style="116" customWidth="1"/>
    <col min="14055" max="14055" width="15" style="116" customWidth="1"/>
    <col min="14056" max="14056" width="19" style="116" customWidth="1"/>
    <col min="14057" max="14057" width="15.42578125" style="116" customWidth="1"/>
    <col min="14058" max="14058" width="17" style="116" customWidth="1"/>
    <col min="14059" max="14059" width="16" style="116" customWidth="1"/>
    <col min="14060" max="14060" width="12.140625" style="116" customWidth="1"/>
    <col min="14061" max="14061" width="10.28515625" style="116" customWidth="1"/>
    <col min="14062" max="14062" width="12.140625" style="116" customWidth="1"/>
    <col min="14063" max="14063" width="12.42578125" style="116" customWidth="1"/>
    <col min="14064" max="14065" width="14" style="116" customWidth="1"/>
    <col min="14066" max="14066" width="25.28515625" style="116" customWidth="1"/>
    <col min="14067" max="14307" width="9.140625" style="116"/>
    <col min="14308" max="14308" width="8.140625" style="116" customWidth="1"/>
    <col min="14309" max="14309" width="22.85546875" style="116" customWidth="1"/>
    <col min="14310" max="14310" width="19" style="116" customWidth="1"/>
    <col min="14311" max="14311" width="15" style="116" customWidth="1"/>
    <col min="14312" max="14312" width="19" style="116" customWidth="1"/>
    <col min="14313" max="14313" width="15.42578125" style="116" customWidth="1"/>
    <col min="14314" max="14314" width="17" style="116" customWidth="1"/>
    <col min="14315" max="14315" width="16" style="116" customWidth="1"/>
    <col min="14316" max="14316" width="12.140625" style="116" customWidth="1"/>
    <col min="14317" max="14317" width="10.28515625" style="116" customWidth="1"/>
    <col min="14318" max="14318" width="12.140625" style="116" customWidth="1"/>
    <col min="14319" max="14319" width="12.42578125" style="116" customWidth="1"/>
    <col min="14320" max="14321" width="14" style="116" customWidth="1"/>
    <col min="14322" max="14322" width="25.28515625" style="116" customWidth="1"/>
    <col min="14323" max="14563" width="9.140625" style="116"/>
    <col min="14564" max="14564" width="8.140625" style="116" customWidth="1"/>
    <col min="14565" max="14565" width="22.85546875" style="116" customWidth="1"/>
    <col min="14566" max="14566" width="19" style="116" customWidth="1"/>
    <col min="14567" max="14567" width="15" style="116" customWidth="1"/>
    <col min="14568" max="14568" width="19" style="116" customWidth="1"/>
    <col min="14569" max="14569" width="15.42578125" style="116" customWidth="1"/>
    <col min="14570" max="14570" width="17" style="116" customWidth="1"/>
    <col min="14571" max="14571" width="16" style="116" customWidth="1"/>
    <col min="14572" max="14572" width="12.140625" style="116" customWidth="1"/>
    <col min="14573" max="14573" width="10.28515625" style="116" customWidth="1"/>
    <col min="14574" max="14574" width="12.140625" style="116" customWidth="1"/>
    <col min="14575" max="14575" width="12.42578125" style="116" customWidth="1"/>
    <col min="14576" max="14577" width="14" style="116" customWidth="1"/>
    <col min="14578" max="14578" width="25.28515625" style="116" customWidth="1"/>
    <col min="14579" max="14819" width="9.140625" style="116"/>
    <col min="14820" max="14820" width="8.140625" style="116" customWidth="1"/>
    <col min="14821" max="14821" width="22.85546875" style="116" customWidth="1"/>
    <col min="14822" max="14822" width="19" style="116" customWidth="1"/>
    <col min="14823" max="14823" width="15" style="116" customWidth="1"/>
    <col min="14824" max="14824" width="19" style="116" customWidth="1"/>
    <col min="14825" max="14825" width="15.42578125" style="116" customWidth="1"/>
    <col min="14826" max="14826" width="17" style="116" customWidth="1"/>
    <col min="14827" max="14827" width="16" style="116" customWidth="1"/>
    <col min="14828" max="14828" width="12.140625" style="116" customWidth="1"/>
    <col min="14829" max="14829" width="10.28515625" style="116" customWidth="1"/>
    <col min="14830" max="14830" width="12.140625" style="116" customWidth="1"/>
    <col min="14831" max="14831" width="12.42578125" style="116" customWidth="1"/>
    <col min="14832" max="14833" width="14" style="116" customWidth="1"/>
    <col min="14834" max="14834" width="25.28515625" style="116" customWidth="1"/>
    <col min="14835" max="15075" width="9.140625" style="116"/>
    <col min="15076" max="15076" width="8.140625" style="116" customWidth="1"/>
    <col min="15077" max="15077" width="22.85546875" style="116" customWidth="1"/>
    <col min="15078" max="15078" width="19" style="116" customWidth="1"/>
    <col min="15079" max="15079" width="15" style="116" customWidth="1"/>
    <col min="15080" max="15080" width="19" style="116" customWidth="1"/>
    <col min="15081" max="15081" width="15.42578125" style="116" customWidth="1"/>
    <col min="15082" max="15082" width="17" style="116" customWidth="1"/>
    <col min="15083" max="15083" width="16" style="116" customWidth="1"/>
    <col min="15084" max="15084" width="12.140625" style="116" customWidth="1"/>
    <col min="15085" max="15085" width="10.28515625" style="116" customWidth="1"/>
    <col min="15086" max="15086" width="12.140625" style="116" customWidth="1"/>
    <col min="15087" max="15087" width="12.42578125" style="116" customWidth="1"/>
    <col min="15088" max="15089" width="14" style="116" customWidth="1"/>
    <col min="15090" max="15090" width="25.28515625" style="116" customWidth="1"/>
    <col min="15091" max="15331" width="9.140625" style="116"/>
    <col min="15332" max="15332" width="8.140625" style="116" customWidth="1"/>
    <col min="15333" max="15333" width="22.85546875" style="116" customWidth="1"/>
    <col min="15334" max="15334" width="19" style="116" customWidth="1"/>
    <col min="15335" max="15335" width="15" style="116" customWidth="1"/>
    <col min="15336" max="15336" width="19" style="116" customWidth="1"/>
    <col min="15337" max="15337" width="15.42578125" style="116" customWidth="1"/>
    <col min="15338" max="15338" width="17" style="116" customWidth="1"/>
    <col min="15339" max="15339" width="16" style="116" customWidth="1"/>
    <col min="15340" max="15340" width="12.140625" style="116" customWidth="1"/>
    <col min="15341" max="15341" width="10.28515625" style="116" customWidth="1"/>
    <col min="15342" max="15342" width="12.140625" style="116" customWidth="1"/>
    <col min="15343" max="15343" width="12.42578125" style="116" customWidth="1"/>
    <col min="15344" max="15345" width="14" style="116" customWidth="1"/>
    <col min="15346" max="15346" width="25.28515625" style="116" customWidth="1"/>
    <col min="15347" max="15587" width="9.140625" style="116"/>
    <col min="15588" max="15588" width="8.140625" style="116" customWidth="1"/>
    <col min="15589" max="15589" width="22.85546875" style="116" customWidth="1"/>
    <col min="15590" max="15590" width="19" style="116" customWidth="1"/>
    <col min="15591" max="15591" width="15" style="116" customWidth="1"/>
    <col min="15592" max="15592" width="19" style="116" customWidth="1"/>
    <col min="15593" max="15593" width="15.42578125" style="116" customWidth="1"/>
    <col min="15594" max="15594" width="17" style="116" customWidth="1"/>
    <col min="15595" max="15595" width="16" style="116" customWidth="1"/>
    <col min="15596" max="15596" width="12.140625" style="116" customWidth="1"/>
    <col min="15597" max="15597" width="10.28515625" style="116" customWidth="1"/>
    <col min="15598" max="15598" width="12.140625" style="116" customWidth="1"/>
    <col min="15599" max="15599" width="12.42578125" style="116" customWidth="1"/>
    <col min="15600" max="15601" width="14" style="116" customWidth="1"/>
    <col min="15602" max="15602" width="25.28515625" style="116" customWidth="1"/>
    <col min="15603" max="15843" width="9.140625" style="116"/>
    <col min="15844" max="15844" width="8.140625" style="116" customWidth="1"/>
    <col min="15845" max="15845" width="22.85546875" style="116" customWidth="1"/>
    <col min="15846" max="15846" width="19" style="116" customWidth="1"/>
    <col min="15847" max="15847" width="15" style="116" customWidth="1"/>
    <col min="15848" max="15848" width="19" style="116" customWidth="1"/>
    <col min="15849" max="15849" width="15.42578125" style="116" customWidth="1"/>
    <col min="15850" max="15850" width="17" style="116" customWidth="1"/>
    <col min="15851" max="15851" width="16" style="116" customWidth="1"/>
    <col min="15852" max="15852" width="12.140625" style="116" customWidth="1"/>
    <col min="15853" max="15853" width="10.28515625" style="116" customWidth="1"/>
    <col min="15854" max="15854" width="12.140625" style="116" customWidth="1"/>
    <col min="15855" max="15855" width="12.42578125" style="116" customWidth="1"/>
    <col min="15856" max="15857" width="14" style="116" customWidth="1"/>
    <col min="15858" max="15858" width="25.28515625" style="116" customWidth="1"/>
    <col min="15859" max="16099" width="9.140625" style="116"/>
    <col min="16100" max="16100" width="8.140625" style="116" customWidth="1"/>
    <col min="16101" max="16101" width="22.85546875" style="116" customWidth="1"/>
    <col min="16102" max="16102" width="19" style="116" customWidth="1"/>
    <col min="16103" max="16103" width="15" style="116" customWidth="1"/>
    <col min="16104" max="16104" width="19" style="116" customWidth="1"/>
    <col min="16105" max="16105" width="15.42578125" style="116" customWidth="1"/>
    <col min="16106" max="16106" width="17" style="116" customWidth="1"/>
    <col min="16107" max="16107" width="16" style="116" customWidth="1"/>
    <col min="16108" max="16108" width="12.140625" style="116" customWidth="1"/>
    <col min="16109" max="16109" width="10.28515625" style="116" customWidth="1"/>
    <col min="16110" max="16110" width="12.140625" style="116" customWidth="1"/>
    <col min="16111" max="16111" width="12.42578125" style="116" customWidth="1"/>
    <col min="16112" max="16113" width="14" style="116" customWidth="1"/>
    <col min="16114" max="16114" width="25.28515625" style="116" customWidth="1"/>
    <col min="16115" max="16357" width="9.140625" style="116"/>
    <col min="16358" max="16362" width="9.28515625" style="116" customWidth="1"/>
    <col min="16363" max="16384" width="9.28515625" style="116"/>
  </cols>
  <sheetData>
    <row r="1" spans="1:19" ht="13.8" x14ac:dyDescent="0.25">
      <c r="A1" s="115"/>
    </row>
    <row r="2" spans="1:19" ht="13.8" x14ac:dyDescent="0.25">
      <c r="A2" s="115"/>
    </row>
    <row r="3" spans="1:19" ht="13.8" x14ac:dyDescent="0.25">
      <c r="A3" s="115"/>
    </row>
    <row r="4" spans="1:19" ht="13.8" x14ac:dyDescent="0.25">
      <c r="A4" s="115"/>
    </row>
    <row r="5" spans="1:19" ht="13.8" x14ac:dyDescent="0.25">
      <c r="A5" s="115"/>
    </row>
    <row r="7" spans="1:19" ht="13.8" x14ac:dyDescent="0.25">
      <c r="A7" s="117"/>
      <c r="B7" s="117"/>
      <c r="C7" s="117"/>
      <c r="D7" s="117"/>
      <c r="E7" s="117"/>
      <c r="F7" s="117"/>
      <c r="G7" s="117"/>
      <c r="H7" s="117"/>
    </row>
    <row r="8" spans="1:19" ht="35.25" customHeight="1" x14ac:dyDescent="0.3">
      <c r="A8" s="181" t="s">
        <v>80</v>
      </c>
      <c r="B8" s="181"/>
      <c r="C8" s="181"/>
      <c r="D8" s="181"/>
      <c r="E8" s="181"/>
      <c r="F8" s="181"/>
      <c r="G8" s="181"/>
      <c r="H8" s="181"/>
      <c r="I8" s="181"/>
      <c r="J8" s="181"/>
      <c r="K8" s="181"/>
      <c r="L8" s="181"/>
      <c r="M8" s="181"/>
      <c r="N8" s="181"/>
    </row>
    <row r="9" spans="1:19" ht="20.399999999999999" x14ac:dyDescent="0.35">
      <c r="E9" s="118"/>
      <c r="F9" s="118"/>
      <c r="G9" s="118"/>
      <c r="H9" s="118"/>
    </row>
    <row r="10" spans="1:19" s="122" customFormat="1" x14ac:dyDescent="0.25">
      <c r="A10" s="119"/>
      <c r="B10" s="119"/>
      <c r="C10" s="119"/>
      <c r="E10" s="120" t="s">
        <v>64</v>
      </c>
      <c r="F10" s="152"/>
      <c r="G10" s="119" t="s">
        <v>65</v>
      </c>
      <c r="H10" s="152" t="s">
        <v>82</v>
      </c>
      <c r="I10" s="119" t="s">
        <v>66</v>
      </c>
      <c r="J10" s="119"/>
      <c r="K10" s="119"/>
      <c r="L10" s="119"/>
      <c r="M10" s="119"/>
      <c r="N10" s="121"/>
      <c r="O10" s="121"/>
      <c r="P10" s="121"/>
      <c r="Q10" s="121"/>
      <c r="R10" s="121"/>
      <c r="S10" s="121"/>
    </row>
    <row r="11" spans="1:19" x14ac:dyDescent="0.25">
      <c r="A11" s="123"/>
      <c r="B11" s="123"/>
      <c r="C11" s="123"/>
      <c r="D11" s="123"/>
      <c r="E11" s="123"/>
      <c r="F11" s="123"/>
      <c r="G11" s="123"/>
      <c r="H11" s="123"/>
      <c r="I11" s="123"/>
      <c r="J11" s="123"/>
      <c r="K11" s="123"/>
      <c r="L11" s="123"/>
      <c r="M11" s="123"/>
      <c r="N11" s="124"/>
      <c r="O11" s="124"/>
      <c r="P11" s="124"/>
      <c r="Q11" s="124"/>
      <c r="R11" s="124"/>
      <c r="S11" s="124"/>
    </row>
    <row r="12" spans="1:19" x14ac:dyDescent="0.25">
      <c r="A12" s="125"/>
      <c r="B12" s="125"/>
      <c r="C12" s="125"/>
      <c r="D12" s="125"/>
      <c r="F12" s="126" t="s">
        <v>67</v>
      </c>
      <c r="G12" s="154"/>
      <c r="H12" s="127"/>
    </row>
    <row r="13" spans="1:19" ht="20.399999999999999" x14ac:dyDescent="0.35">
      <c r="E13" s="118"/>
      <c r="F13" s="118"/>
      <c r="G13" s="118"/>
      <c r="H13" s="118"/>
    </row>
    <row r="14" spans="1:19" ht="13.8" x14ac:dyDescent="0.3">
      <c r="A14" s="182" t="s">
        <v>68</v>
      </c>
      <c r="B14" s="182"/>
      <c r="C14" s="182"/>
      <c r="D14" s="182"/>
      <c r="E14" s="182"/>
      <c r="F14" s="182"/>
      <c r="G14" s="182"/>
      <c r="H14" s="182"/>
    </row>
    <row r="15" spans="1:19" x14ac:dyDescent="0.25">
      <c r="A15" s="183" t="s">
        <v>6</v>
      </c>
      <c r="B15" s="183"/>
      <c r="C15" s="183"/>
      <c r="D15" s="185"/>
      <c r="E15" s="185"/>
      <c r="F15" s="185"/>
      <c r="G15" s="185"/>
      <c r="H15" s="185"/>
      <c r="I15" s="185"/>
      <c r="J15" s="185"/>
      <c r="K15" s="185"/>
      <c r="L15" s="185"/>
      <c r="M15" s="185"/>
      <c r="N15" s="185"/>
    </row>
    <row r="16" spans="1:19" x14ac:dyDescent="0.25">
      <c r="A16" s="184" t="s">
        <v>7</v>
      </c>
      <c r="B16" s="184"/>
      <c r="C16" s="184"/>
      <c r="D16" s="185"/>
      <c r="E16" s="185"/>
      <c r="F16" s="185"/>
      <c r="G16" s="185"/>
      <c r="H16" s="185"/>
      <c r="I16" s="185"/>
      <c r="J16" s="185"/>
      <c r="K16" s="185"/>
      <c r="L16" s="185"/>
      <c r="M16" s="185"/>
      <c r="N16" s="185"/>
    </row>
    <row r="17" spans="1:14" ht="13.8" x14ac:dyDescent="0.25">
      <c r="A17" s="128"/>
      <c r="B17" s="128"/>
      <c r="C17" s="128"/>
      <c r="D17" s="128"/>
      <c r="E17" s="129"/>
      <c r="F17" s="129"/>
      <c r="G17" s="129"/>
      <c r="H17" s="129"/>
    </row>
    <row r="18" spans="1:14" ht="13.8" x14ac:dyDescent="0.3">
      <c r="A18" s="186" t="s">
        <v>69</v>
      </c>
      <c r="B18" s="186"/>
      <c r="C18" s="186"/>
      <c r="D18" s="186"/>
      <c r="E18" s="186"/>
      <c r="F18" s="186"/>
      <c r="G18" s="186"/>
      <c r="H18" s="186"/>
      <c r="I18" s="186"/>
      <c r="J18" s="186"/>
    </row>
    <row r="19" spans="1:14" s="130" customFormat="1" ht="52.8" x14ac:dyDescent="0.25">
      <c r="A19" s="143" t="s">
        <v>9</v>
      </c>
      <c r="B19" s="143" t="s">
        <v>19</v>
      </c>
      <c r="C19" s="143" t="s">
        <v>30</v>
      </c>
      <c r="D19" s="143" t="s">
        <v>20</v>
      </c>
      <c r="E19" s="143" t="s">
        <v>61</v>
      </c>
      <c r="F19" s="143" t="s">
        <v>21</v>
      </c>
      <c r="G19" s="143" t="s">
        <v>10</v>
      </c>
      <c r="H19" s="143" t="s">
        <v>32</v>
      </c>
      <c r="I19" s="143" t="s">
        <v>11</v>
      </c>
      <c r="J19" s="143" t="s">
        <v>23</v>
      </c>
      <c r="K19" s="143" t="s">
        <v>48</v>
      </c>
      <c r="L19" s="143" t="s">
        <v>49</v>
      </c>
      <c r="M19" s="143" t="s">
        <v>50</v>
      </c>
      <c r="N19" s="143" t="s">
        <v>8</v>
      </c>
    </row>
    <row r="20" spans="1:14" x14ac:dyDescent="0.25">
      <c r="A20" s="144">
        <v>1</v>
      </c>
      <c r="B20" s="144">
        <v>2</v>
      </c>
      <c r="C20" s="144">
        <v>3</v>
      </c>
      <c r="D20" s="144">
        <v>4</v>
      </c>
      <c r="E20" s="144">
        <v>5</v>
      </c>
      <c r="F20" s="144">
        <v>6</v>
      </c>
      <c r="G20" s="144">
        <v>7</v>
      </c>
      <c r="H20" s="144">
        <v>8</v>
      </c>
      <c r="I20" s="144">
        <v>9</v>
      </c>
      <c r="J20" s="144">
        <v>10</v>
      </c>
      <c r="K20" s="144">
        <v>11</v>
      </c>
      <c r="L20" s="144">
        <v>12</v>
      </c>
      <c r="M20" s="144">
        <v>13</v>
      </c>
      <c r="N20" s="144">
        <v>14</v>
      </c>
    </row>
    <row r="21" spans="1:14" s="131" customFormat="1" x14ac:dyDescent="0.25">
      <c r="A21" s="108"/>
      <c r="B21" s="29"/>
      <c r="C21" s="97"/>
      <c r="D21" s="98"/>
      <c r="E21" s="97"/>
      <c r="F21" s="98"/>
      <c r="G21" s="98"/>
      <c r="H21" s="98"/>
      <c r="I21" s="98"/>
      <c r="J21" s="98"/>
      <c r="K21" s="98"/>
      <c r="L21" s="98"/>
      <c r="M21" s="98"/>
      <c r="N21" s="99">
        <f>SUM(F21:G21)*C21+SUM(H21)*2*C21*E21+SUM(I21)*C21*E21+SUM(J21)*(C21-1)*E21+SUM(M21)*(C21-1)*E21</f>
        <v>0</v>
      </c>
    </row>
    <row r="22" spans="1:14" s="131" customFormat="1" x14ac:dyDescent="0.25">
      <c r="A22" s="108"/>
      <c r="B22" s="29"/>
      <c r="C22" s="97"/>
      <c r="D22" s="98"/>
      <c r="E22" s="97"/>
      <c r="F22" s="98"/>
      <c r="G22" s="98"/>
      <c r="H22" s="98"/>
      <c r="I22" s="98"/>
      <c r="J22" s="98"/>
      <c r="K22" s="98"/>
      <c r="L22" s="98"/>
      <c r="M22" s="98"/>
      <c r="N22" s="99">
        <f t="shared" ref="N22:N26" si="0">SUM(F22:G22)*C22+SUM(H22)*2*C22*E22+SUM(I22)*C22*E22+SUM(J22)*(C22-1)*E22+SUM(M22)*(C22-1)*E22</f>
        <v>0</v>
      </c>
    </row>
    <row r="23" spans="1:14" x14ac:dyDescent="0.25">
      <c r="A23" s="108"/>
      <c r="B23" s="29"/>
      <c r="C23" s="97"/>
      <c r="D23" s="98"/>
      <c r="E23" s="97"/>
      <c r="F23" s="98"/>
      <c r="G23" s="98"/>
      <c r="H23" s="98"/>
      <c r="I23" s="98"/>
      <c r="J23" s="98"/>
      <c r="K23" s="98"/>
      <c r="L23" s="98"/>
      <c r="M23" s="98"/>
      <c r="N23" s="99">
        <f t="shared" si="0"/>
        <v>0</v>
      </c>
    </row>
    <row r="24" spans="1:14" x14ac:dyDescent="0.25">
      <c r="A24" s="108"/>
      <c r="B24" s="29"/>
      <c r="C24" s="97"/>
      <c r="D24" s="98"/>
      <c r="E24" s="97"/>
      <c r="F24" s="98"/>
      <c r="G24" s="98"/>
      <c r="H24" s="98"/>
      <c r="I24" s="98"/>
      <c r="J24" s="98"/>
      <c r="K24" s="98"/>
      <c r="L24" s="98"/>
      <c r="M24" s="98"/>
      <c r="N24" s="99">
        <f t="shared" si="0"/>
        <v>0</v>
      </c>
    </row>
    <row r="25" spans="1:14" x14ac:dyDescent="0.25">
      <c r="A25" s="108"/>
      <c r="B25" s="29"/>
      <c r="C25" s="97"/>
      <c r="D25" s="98"/>
      <c r="E25" s="97"/>
      <c r="F25" s="98"/>
      <c r="G25" s="98"/>
      <c r="H25" s="98"/>
      <c r="I25" s="98"/>
      <c r="J25" s="98"/>
      <c r="K25" s="98"/>
      <c r="L25" s="98"/>
      <c r="M25" s="98"/>
      <c r="N25" s="99">
        <f t="shared" si="0"/>
        <v>0</v>
      </c>
    </row>
    <row r="26" spans="1:14" x14ac:dyDescent="0.25">
      <c r="A26" s="108"/>
      <c r="B26" s="29"/>
      <c r="C26" s="97"/>
      <c r="D26" s="98"/>
      <c r="E26" s="97"/>
      <c r="F26" s="98"/>
      <c r="G26" s="98"/>
      <c r="H26" s="98"/>
      <c r="I26" s="98"/>
      <c r="J26" s="98"/>
      <c r="K26" s="98"/>
      <c r="L26" s="98"/>
      <c r="M26" s="98"/>
      <c r="N26" s="99">
        <f t="shared" si="0"/>
        <v>0</v>
      </c>
    </row>
    <row r="27" spans="1:14" x14ac:dyDescent="0.25">
      <c r="A27" s="108"/>
      <c r="B27" s="29"/>
      <c r="C27" s="97"/>
      <c r="D27" s="98"/>
      <c r="E27" s="97"/>
      <c r="F27" s="98"/>
      <c r="G27" s="98"/>
      <c r="H27" s="98"/>
      <c r="I27" s="98"/>
      <c r="J27" s="98"/>
      <c r="K27" s="98"/>
      <c r="L27" s="98"/>
      <c r="M27" s="98"/>
      <c r="N27" s="99">
        <f t="shared" ref="N27:N32" si="1">SUM(F27:G27)*C27+SUM(H27)*2*C27*E27+SUM(I27)*C27*E27+SUM(J27)*(C27-1)*E27+SUM(M27)*(C27-1)*E27</f>
        <v>0</v>
      </c>
    </row>
    <row r="28" spans="1:14" x14ac:dyDescent="0.25">
      <c r="A28" s="108"/>
      <c r="B28" s="29"/>
      <c r="C28" s="97"/>
      <c r="D28" s="98"/>
      <c r="E28" s="97"/>
      <c r="F28" s="98"/>
      <c r="G28" s="98"/>
      <c r="H28" s="98"/>
      <c r="I28" s="98"/>
      <c r="J28" s="98"/>
      <c r="K28" s="98"/>
      <c r="L28" s="98"/>
      <c r="M28" s="98"/>
      <c r="N28" s="99">
        <f t="shared" si="1"/>
        <v>0</v>
      </c>
    </row>
    <row r="29" spans="1:14" x14ac:dyDescent="0.25">
      <c r="A29" s="108"/>
      <c r="B29" s="29"/>
      <c r="C29" s="97"/>
      <c r="D29" s="98"/>
      <c r="E29" s="97"/>
      <c r="F29" s="98"/>
      <c r="G29" s="98"/>
      <c r="H29" s="98"/>
      <c r="I29" s="98"/>
      <c r="J29" s="98"/>
      <c r="K29" s="98"/>
      <c r="L29" s="98"/>
      <c r="M29" s="98"/>
      <c r="N29" s="99">
        <f t="shared" si="1"/>
        <v>0</v>
      </c>
    </row>
    <row r="30" spans="1:14" x14ac:dyDescent="0.25">
      <c r="A30" s="108"/>
      <c r="B30" s="29"/>
      <c r="C30" s="97"/>
      <c r="D30" s="98"/>
      <c r="E30" s="97"/>
      <c r="F30" s="98"/>
      <c r="G30" s="98"/>
      <c r="H30" s="98"/>
      <c r="I30" s="98"/>
      <c r="J30" s="98"/>
      <c r="K30" s="98"/>
      <c r="L30" s="98"/>
      <c r="M30" s="98"/>
      <c r="N30" s="99">
        <f t="shared" si="1"/>
        <v>0</v>
      </c>
    </row>
    <row r="31" spans="1:14" x14ac:dyDescent="0.25">
      <c r="A31" s="108"/>
      <c r="B31" s="29"/>
      <c r="C31" s="97"/>
      <c r="D31" s="98"/>
      <c r="E31" s="97"/>
      <c r="F31" s="98"/>
      <c r="G31" s="98"/>
      <c r="H31" s="98"/>
      <c r="I31" s="98"/>
      <c r="J31" s="98"/>
      <c r="K31" s="98"/>
      <c r="L31" s="98"/>
      <c r="M31" s="98"/>
      <c r="N31" s="99">
        <f t="shared" si="1"/>
        <v>0</v>
      </c>
    </row>
    <row r="32" spans="1:14" x14ac:dyDescent="0.25">
      <c r="A32" s="108"/>
      <c r="B32" s="29"/>
      <c r="C32" s="97"/>
      <c r="D32" s="98"/>
      <c r="E32" s="97"/>
      <c r="F32" s="98"/>
      <c r="G32" s="98"/>
      <c r="H32" s="98"/>
      <c r="I32" s="98"/>
      <c r="J32" s="98"/>
      <c r="K32" s="98"/>
      <c r="L32" s="98"/>
      <c r="M32" s="98"/>
      <c r="N32" s="99">
        <f t="shared" si="1"/>
        <v>0</v>
      </c>
    </row>
    <row r="33" spans="1:14" x14ac:dyDescent="0.25">
      <c r="A33" s="189" t="str">
        <f>IF(SUM(F72:F91)&gt;0,"Jei pakeitėte tikslinę grupę ar dalyvių skaičių, atnaujinkite lektoriaus paslaugų kainą ir (arba) salės nuomos kainą.","")</f>
        <v/>
      </c>
      <c r="B33" s="189"/>
      <c r="C33" s="189"/>
      <c r="D33" s="189"/>
      <c r="E33" s="189"/>
      <c r="F33" s="189"/>
      <c r="G33" s="189"/>
      <c r="H33" s="189"/>
      <c r="I33" s="189"/>
      <c r="J33" s="145"/>
      <c r="K33" s="145"/>
      <c r="L33" s="145"/>
      <c r="M33" s="146" t="s">
        <v>0</v>
      </c>
      <c r="N33" s="147">
        <f>SUM(N21:N32)</f>
        <v>0</v>
      </c>
    </row>
    <row r="34" spans="1:14" x14ac:dyDescent="0.25">
      <c r="A34" s="172" t="s">
        <v>63</v>
      </c>
      <c r="B34" s="172"/>
      <c r="C34" s="172"/>
      <c r="D34" s="172"/>
      <c r="E34" s="172"/>
      <c r="F34" s="172"/>
      <c r="G34" s="172"/>
      <c r="H34" s="172"/>
      <c r="I34" s="172"/>
      <c r="J34" s="172"/>
      <c r="K34" s="172"/>
      <c r="L34" s="172"/>
      <c r="M34" s="172"/>
      <c r="N34" s="172"/>
    </row>
    <row r="35" spans="1:14" ht="13.8" x14ac:dyDescent="0.25">
      <c r="A35" s="132"/>
      <c r="B35" s="132"/>
      <c r="C35" s="132"/>
      <c r="D35" s="132"/>
      <c r="E35" s="132"/>
      <c r="F35" s="132"/>
      <c r="G35" s="132"/>
      <c r="H35" s="132"/>
    </row>
    <row r="36" spans="1:14" ht="16.5" customHeight="1" x14ac:dyDescent="0.3">
      <c r="A36" s="187" t="s">
        <v>72</v>
      </c>
      <c r="B36" s="187"/>
      <c r="C36" s="187"/>
      <c r="D36" s="187"/>
      <c r="E36" s="187"/>
      <c r="F36" s="187"/>
      <c r="G36" s="187"/>
      <c r="H36" s="187"/>
      <c r="I36" s="187"/>
      <c r="J36" s="187"/>
      <c r="K36" s="148"/>
      <c r="L36" s="149"/>
    </row>
    <row r="37" spans="1:14" ht="98.4" customHeight="1" x14ac:dyDescent="0.25">
      <c r="A37" s="190" t="s">
        <v>60</v>
      </c>
      <c r="B37" s="190"/>
      <c r="C37" s="190"/>
      <c r="D37" s="190"/>
      <c r="E37" s="190"/>
      <c r="F37" s="190"/>
      <c r="G37" s="190"/>
      <c r="H37" s="190"/>
      <c r="I37" s="190"/>
      <c r="J37" s="190"/>
      <c r="K37" s="190"/>
      <c r="L37" s="190"/>
      <c r="M37" s="190"/>
      <c r="N37" s="190"/>
    </row>
    <row r="38" spans="1:14" x14ac:dyDescent="0.25">
      <c r="A38" s="150"/>
      <c r="B38" s="150"/>
      <c r="C38" s="150"/>
      <c r="D38" s="150"/>
      <c r="E38" s="150"/>
      <c r="F38" s="150"/>
      <c r="G38" s="150"/>
      <c r="H38" s="150"/>
      <c r="I38" s="150"/>
      <c r="J38" s="150"/>
      <c r="K38" s="150"/>
      <c r="L38" s="150"/>
      <c r="M38" s="150"/>
      <c r="N38" s="150"/>
    </row>
    <row r="39" spans="1:14" x14ac:dyDescent="0.25">
      <c r="A39" s="150"/>
      <c r="B39" s="150"/>
      <c r="C39" s="150"/>
      <c r="D39" s="150"/>
      <c r="E39" s="150"/>
      <c r="F39" s="150"/>
      <c r="G39" s="150"/>
      <c r="H39" s="150"/>
      <c r="I39" s="150"/>
      <c r="J39" s="150"/>
      <c r="K39" s="150"/>
      <c r="L39" s="150"/>
      <c r="M39" s="150"/>
      <c r="N39" s="150"/>
    </row>
    <row r="40" spans="1:14" ht="13.8" x14ac:dyDescent="0.25">
      <c r="A40" s="133"/>
      <c r="B40" s="134"/>
      <c r="C40" s="134"/>
      <c r="D40" s="134"/>
      <c r="E40" s="134"/>
      <c r="F40" s="134"/>
      <c r="G40" s="134"/>
      <c r="H40" s="134"/>
    </row>
    <row r="41" spans="1:14" s="63" customFormat="1" x14ac:dyDescent="0.25">
      <c r="A41" s="163"/>
      <c r="B41" s="163"/>
      <c r="C41" s="163"/>
      <c r="D41" s="100"/>
      <c r="E41" s="100"/>
      <c r="F41" s="163"/>
      <c r="G41" s="163"/>
      <c r="H41" s="163"/>
      <c r="I41" s="100"/>
      <c r="J41" s="78"/>
      <c r="K41" s="78"/>
      <c r="L41" s="166"/>
      <c r="M41" s="166"/>
      <c r="N41" s="166"/>
    </row>
    <row r="42" spans="1:14" s="102" customFormat="1" ht="15.6" x14ac:dyDescent="0.25">
      <c r="A42" s="164" t="s">
        <v>71</v>
      </c>
      <c r="B42" s="164"/>
      <c r="C42" s="164"/>
      <c r="D42" s="101"/>
      <c r="E42" s="101"/>
      <c r="F42" s="164" t="s">
        <v>73</v>
      </c>
      <c r="G42" s="164"/>
      <c r="H42" s="164"/>
      <c r="L42" s="167" t="s">
        <v>74</v>
      </c>
      <c r="M42" s="167"/>
      <c r="N42" s="167"/>
    </row>
    <row r="43" spans="1:14" hidden="1" x14ac:dyDescent="0.25">
      <c r="A43" s="188"/>
      <c r="B43" s="188"/>
      <c r="C43" s="188"/>
      <c r="D43" s="188"/>
      <c r="E43" s="188"/>
      <c r="F43" s="188"/>
      <c r="G43" s="188"/>
      <c r="H43" s="188"/>
      <c r="I43" s="188"/>
    </row>
    <row r="44" spans="1:14" hidden="1" x14ac:dyDescent="0.25">
      <c r="A44" s="151"/>
      <c r="B44" s="151"/>
      <c r="C44" s="151"/>
      <c r="D44" s="151"/>
      <c r="E44" s="151"/>
      <c r="F44" s="151"/>
      <c r="G44" s="151"/>
      <c r="H44" s="151"/>
      <c r="I44" s="151"/>
    </row>
    <row r="45" spans="1:14" hidden="1" x14ac:dyDescent="0.25">
      <c r="A45" s="134"/>
      <c r="B45" s="134"/>
      <c r="C45" s="134"/>
      <c r="D45" s="134"/>
      <c r="E45" s="134"/>
      <c r="F45" s="134"/>
      <c r="G45" s="134"/>
      <c r="H45" s="134"/>
    </row>
    <row r="46" spans="1:14" ht="13.8" hidden="1" thickBot="1" x14ac:dyDescent="0.3"/>
    <row r="47" spans="1:14" hidden="1" x14ac:dyDescent="0.25">
      <c r="F47" s="135"/>
      <c r="H47" s="135"/>
    </row>
    <row r="48" spans="1:14" ht="13.8" hidden="1" thickBot="1" x14ac:dyDescent="0.3">
      <c r="F48" s="136"/>
      <c r="H48" s="136"/>
    </row>
    <row r="49" spans="3:15" ht="40.200000000000003" hidden="1" thickBot="1" x14ac:dyDescent="0.3">
      <c r="F49" s="137" t="s">
        <v>21</v>
      </c>
      <c r="H49" s="137" t="s">
        <v>10</v>
      </c>
      <c r="J49" s="138" t="s">
        <v>22</v>
      </c>
      <c r="L49" s="137" t="s">
        <v>11</v>
      </c>
      <c r="N49" s="137" t="s">
        <v>23</v>
      </c>
    </row>
    <row r="50" spans="3:15" hidden="1" x14ac:dyDescent="0.25">
      <c r="F50" s="139">
        <v>6</v>
      </c>
      <c r="H50" s="139">
        <v>7</v>
      </c>
    </row>
    <row r="51" spans="3:15" hidden="1" x14ac:dyDescent="0.25">
      <c r="C51" s="116" t="str">
        <f t="shared" ref="C51:C69" si="2">IF(C21="","",C21)</f>
        <v/>
      </c>
      <c r="D51" s="116" t="str">
        <f>IF(D21='Fiksuotieji įkainiai'!$F$3,0,IF(D21='Fiksuotieji įkainiai'!$F$4,2,""))</f>
        <v/>
      </c>
      <c r="E51" s="116" t="str">
        <f t="shared" ref="E51:E70" si="3">IF(AND(E21&gt;0,E21&lt;=25),0,IF(AND(E21&gt;25,E21&lt;=50),1,IF(E21&gt;50,2,"")))</f>
        <v/>
      </c>
      <c r="F51" s="140" t="str">
        <f ca="1">IF(OR(C51="",D51="",E51=""),"na",INDIRECT("'Fiksuotieji įkainiai'!C"&amp;IF(E51&lt;2,SUM(D51:E51)+4,SUM(D51:E51)+3)))</f>
        <v>na</v>
      </c>
      <c r="G51" s="116" t="s">
        <v>18</v>
      </c>
      <c r="H51" s="140" t="str">
        <f ca="1">IF(OR(C51="", E51=""),"na",INDIRECT("'Fiksuotieji įkainiai'!B"&amp;SUM(E51)+11))</f>
        <v>na</v>
      </c>
      <c r="I51" s="116" t="s">
        <v>18</v>
      </c>
      <c r="J51" s="116" t="str">
        <f>IF(OR(C51="",E51=""),"na",'Fiksuotieji įkainiai'!$B$17)</f>
        <v>na</v>
      </c>
      <c r="K51" s="116" t="s">
        <v>18</v>
      </c>
      <c r="L51" s="116" t="str">
        <f>IF(OR(C51="",E51=""),"na",'Fiksuotieji įkainiai'!$B$18)</f>
        <v>na</v>
      </c>
      <c r="M51" s="116" t="s">
        <v>18</v>
      </c>
      <c r="N51" s="116" t="str">
        <f>IF(OR(C51="",E51="",C51&lt;2),"na",'Fiksuotieji įkainiai'!$B$19)</f>
        <v>na</v>
      </c>
      <c r="O51" s="116" t="s">
        <v>18</v>
      </c>
    </row>
    <row r="52" spans="3:15" hidden="1" x14ac:dyDescent="0.25">
      <c r="C52" s="116" t="str">
        <f t="shared" si="2"/>
        <v/>
      </c>
      <c r="D52" s="116" t="str">
        <f>IF(D22='Fiksuotieji įkainiai'!$F$3,0,IF(D22='Fiksuotieji įkainiai'!$F$4,2,""))</f>
        <v/>
      </c>
      <c r="E52" s="116" t="str">
        <f t="shared" si="3"/>
        <v/>
      </c>
      <c r="F52" s="140" t="str">
        <f t="shared" ref="F52:F65" ca="1" si="4">IF(OR(C52="",D52="",E52=""),"na",INDIRECT("'Fiksuotieji įkainiai'!C"&amp;IF(E52&lt;2,SUM(D52:E52)+4,SUM(D52:E52)+3)))</f>
        <v>na</v>
      </c>
      <c r="G52" s="116" t="s">
        <v>18</v>
      </c>
      <c r="H52" s="140" t="str">
        <f t="shared" ref="H52:H65" ca="1" si="5">IF(OR(C52="", E52=""),"na",INDIRECT("'Fiksuotieji įkainiai'!B"&amp;SUM(E52)+11))</f>
        <v>na</v>
      </c>
      <c r="I52" s="116" t="s">
        <v>18</v>
      </c>
      <c r="J52" s="116" t="str">
        <f>IF(OR(C52="",E52=""),"na",'Fiksuotieji įkainiai'!$B$17)</f>
        <v>na</v>
      </c>
      <c r="K52" s="116" t="s">
        <v>18</v>
      </c>
      <c r="L52" s="116" t="str">
        <f>IF(OR(C52="",E52=""),"na",'Fiksuotieji įkainiai'!$B$18)</f>
        <v>na</v>
      </c>
      <c r="M52" s="116" t="s">
        <v>18</v>
      </c>
      <c r="N52" s="116" t="str">
        <f>IF(OR(C52="",E52="",C52&lt;2),"na",'Fiksuotieji įkainiai'!$B$19)</f>
        <v>na</v>
      </c>
      <c r="O52" s="116" t="s">
        <v>18</v>
      </c>
    </row>
    <row r="53" spans="3:15" hidden="1" x14ac:dyDescent="0.25">
      <c r="C53" s="116" t="str">
        <f t="shared" si="2"/>
        <v/>
      </c>
      <c r="D53" s="116" t="str">
        <f>IF(D23='Fiksuotieji įkainiai'!$F$3,0,IF(D23='Fiksuotieji įkainiai'!$F$4,2,""))</f>
        <v/>
      </c>
      <c r="E53" s="116" t="str">
        <f t="shared" si="3"/>
        <v/>
      </c>
      <c r="F53" s="140" t="str">
        <f t="shared" ca="1" si="4"/>
        <v>na</v>
      </c>
      <c r="G53" s="116" t="s">
        <v>18</v>
      </c>
      <c r="H53" s="140" t="str">
        <f t="shared" ca="1" si="5"/>
        <v>na</v>
      </c>
      <c r="I53" s="116" t="s">
        <v>18</v>
      </c>
      <c r="J53" s="116" t="str">
        <f>IF(OR(C53="",E53=""),"na",'Fiksuotieji įkainiai'!$B$17)</f>
        <v>na</v>
      </c>
      <c r="K53" s="116" t="s">
        <v>18</v>
      </c>
      <c r="L53" s="116" t="str">
        <f>IF(OR(C53="",E53=""),"na",'Fiksuotieji įkainiai'!$B$18)</f>
        <v>na</v>
      </c>
      <c r="M53" s="116" t="s">
        <v>18</v>
      </c>
      <c r="N53" s="116" t="str">
        <f>IF(OR(C53="",E53="",C53&lt;2),"na",'Fiksuotieji įkainiai'!$B$19)</f>
        <v>na</v>
      </c>
      <c r="O53" s="116" t="s">
        <v>18</v>
      </c>
    </row>
    <row r="54" spans="3:15" hidden="1" x14ac:dyDescent="0.25">
      <c r="C54" s="116" t="str">
        <f t="shared" si="2"/>
        <v/>
      </c>
      <c r="D54" s="116" t="str">
        <f>IF(D24='Fiksuotieji įkainiai'!$F$3,0,IF(D24='Fiksuotieji įkainiai'!$F$4,2,""))</f>
        <v/>
      </c>
      <c r="E54" s="116" t="str">
        <f t="shared" si="3"/>
        <v/>
      </c>
      <c r="F54" s="140" t="str">
        <f t="shared" ca="1" si="4"/>
        <v>na</v>
      </c>
      <c r="G54" s="116" t="s">
        <v>18</v>
      </c>
      <c r="H54" s="140" t="str">
        <f t="shared" ca="1" si="5"/>
        <v>na</v>
      </c>
      <c r="I54" s="116" t="s">
        <v>18</v>
      </c>
      <c r="J54" s="116" t="str">
        <f>IF(OR(C54="",E54=""),"na",'Fiksuotieji įkainiai'!$B$17)</f>
        <v>na</v>
      </c>
      <c r="K54" s="116" t="s">
        <v>18</v>
      </c>
      <c r="L54" s="116" t="str">
        <f>IF(OR(C54="",E54=""),"na",'Fiksuotieji įkainiai'!$B$18)</f>
        <v>na</v>
      </c>
      <c r="M54" s="116" t="s">
        <v>18</v>
      </c>
      <c r="N54" s="116" t="str">
        <f>IF(OR(C54="",E54="",C54&lt;2),"na",'Fiksuotieji įkainiai'!$B$19)</f>
        <v>na</v>
      </c>
      <c r="O54" s="116" t="s">
        <v>18</v>
      </c>
    </row>
    <row r="55" spans="3:15" hidden="1" x14ac:dyDescent="0.25">
      <c r="C55" s="116" t="str">
        <f t="shared" si="2"/>
        <v/>
      </c>
      <c r="D55" s="116" t="str">
        <f>IF(D25='Fiksuotieji įkainiai'!$F$3,0,IF(D25='Fiksuotieji įkainiai'!$F$4,2,""))</f>
        <v/>
      </c>
      <c r="E55" s="116" t="str">
        <f t="shared" si="3"/>
        <v/>
      </c>
      <c r="F55" s="140" t="str">
        <f t="shared" ca="1" si="4"/>
        <v>na</v>
      </c>
      <c r="G55" s="116" t="s">
        <v>18</v>
      </c>
      <c r="H55" s="140" t="str">
        <f t="shared" ca="1" si="5"/>
        <v>na</v>
      </c>
      <c r="I55" s="116" t="s">
        <v>18</v>
      </c>
      <c r="J55" s="116" t="str">
        <f>IF(OR(C55="",E55=""),"na",'Fiksuotieji įkainiai'!$B$17)</f>
        <v>na</v>
      </c>
      <c r="K55" s="116" t="s">
        <v>18</v>
      </c>
      <c r="L55" s="116" t="str">
        <f>IF(OR(C55="",E55=""),"na",'Fiksuotieji įkainiai'!$B$18)</f>
        <v>na</v>
      </c>
      <c r="M55" s="116" t="s">
        <v>18</v>
      </c>
      <c r="N55" s="116" t="str">
        <f>IF(OR(C55="",E55="",C55&lt;2),"na",'Fiksuotieji įkainiai'!$B$19)</f>
        <v>na</v>
      </c>
      <c r="O55" s="116" t="s">
        <v>18</v>
      </c>
    </row>
    <row r="56" spans="3:15" hidden="1" x14ac:dyDescent="0.25">
      <c r="C56" s="116" t="str">
        <f t="shared" si="2"/>
        <v/>
      </c>
      <c r="D56" s="116" t="str">
        <f>IF(D26='Fiksuotieji įkainiai'!$F$3,0,IF(D26='Fiksuotieji įkainiai'!$F$4,2,""))</f>
        <v/>
      </c>
      <c r="E56" s="116" t="str">
        <f t="shared" si="3"/>
        <v/>
      </c>
      <c r="F56" s="140" t="str">
        <f t="shared" ca="1" si="4"/>
        <v>na</v>
      </c>
      <c r="G56" s="116" t="s">
        <v>18</v>
      </c>
      <c r="H56" s="140" t="str">
        <f t="shared" ca="1" si="5"/>
        <v>na</v>
      </c>
      <c r="I56" s="116" t="s">
        <v>18</v>
      </c>
      <c r="J56" s="116" t="str">
        <f>IF(OR(C56="",E56=""),"na",'Fiksuotieji įkainiai'!$B$17)</f>
        <v>na</v>
      </c>
      <c r="K56" s="116" t="s">
        <v>18</v>
      </c>
      <c r="L56" s="116" t="str">
        <f>IF(OR(C56="",E56=""),"na",'Fiksuotieji įkainiai'!$B$18)</f>
        <v>na</v>
      </c>
      <c r="M56" s="116" t="s">
        <v>18</v>
      </c>
      <c r="N56" s="116" t="str">
        <f>IF(OR(C56="",E56="",C56&lt;2),"na",'Fiksuotieji įkainiai'!$B$19)</f>
        <v>na</v>
      </c>
      <c r="O56" s="116" t="s">
        <v>18</v>
      </c>
    </row>
    <row r="57" spans="3:15" hidden="1" x14ac:dyDescent="0.25">
      <c r="C57" s="116" t="str">
        <f t="shared" si="2"/>
        <v/>
      </c>
      <c r="D57" s="116" t="str">
        <f>IF(D27='Fiksuotieji įkainiai'!$F$3,0,IF(D27='Fiksuotieji įkainiai'!$F$4,2,""))</f>
        <v/>
      </c>
      <c r="E57" s="116" t="str">
        <f t="shared" si="3"/>
        <v/>
      </c>
      <c r="F57" s="140" t="str">
        <f t="shared" ca="1" si="4"/>
        <v>na</v>
      </c>
      <c r="G57" s="116" t="s">
        <v>18</v>
      </c>
      <c r="H57" s="140" t="str">
        <f t="shared" ca="1" si="5"/>
        <v>na</v>
      </c>
      <c r="I57" s="116" t="s">
        <v>18</v>
      </c>
      <c r="J57" s="116" t="str">
        <f>IF(OR(C57="",E57=""),"na",'Fiksuotieji įkainiai'!$B$17)</f>
        <v>na</v>
      </c>
      <c r="K57" s="116" t="s">
        <v>18</v>
      </c>
      <c r="L57" s="116" t="str">
        <f>IF(OR(C57="",E57=""),"na",'Fiksuotieji įkainiai'!$B$18)</f>
        <v>na</v>
      </c>
      <c r="M57" s="116" t="s">
        <v>18</v>
      </c>
      <c r="N57" s="116" t="str">
        <f>IF(OR(C57="",E57="",C57&lt;2),"na",'Fiksuotieji įkainiai'!$B$19)</f>
        <v>na</v>
      </c>
      <c r="O57" s="116" t="s">
        <v>18</v>
      </c>
    </row>
    <row r="58" spans="3:15" hidden="1" x14ac:dyDescent="0.25">
      <c r="C58" s="116" t="str">
        <f t="shared" si="2"/>
        <v/>
      </c>
      <c r="D58" s="116" t="str">
        <f>IF(D28='Fiksuotieji įkainiai'!$F$3,0,IF(D28='Fiksuotieji įkainiai'!$F$4,2,""))</f>
        <v/>
      </c>
      <c r="E58" s="116" t="str">
        <f t="shared" si="3"/>
        <v/>
      </c>
      <c r="F58" s="140" t="str">
        <f t="shared" ca="1" si="4"/>
        <v>na</v>
      </c>
      <c r="G58" s="116" t="s">
        <v>18</v>
      </c>
      <c r="H58" s="140" t="str">
        <f t="shared" ca="1" si="5"/>
        <v>na</v>
      </c>
      <c r="I58" s="116" t="s">
        <v>18</v>
      </c>
      <c r="J58" s="116" t="str">
        <f>IF(OR(C58="",E58=""),"na",'Fiksuotieji įkainiai'!$B$17)</f>
        <v>na</v>
      </c>
      <c r="K58" s="116" t="s">
        <v>18</v>
      </c>
      <c r="L58" s="116" t="str">
        <f>IF(OR(C58="",E58=""),"na",'Fiksuotieji įkainiai'!$B$18)</f>
        <v>na</v>
      </c>
      <c r="M58" s="116" t="s">
        <v>18</v>
      </c>
      <c r="N58" s="116" t="str">
        <f>IF(OR(C58="",E58="",C58&lt;2),"na",'Fiksuotieji įkainiai'!$B$19)</f>
        <v>na</v>
      </c>
      <c r="O58" s="116" t="s">
        <v>18</v>
      </c>
    </row>
    <row r="59" spans="3:15" hidden="1" x14ac:dyDescent="0.25">
      <c r="C59" s="116" t="str">
        <f t="shared" si="2"/>
        <v/>
      </c>
      <c r="D59" s="116" t="str">
        <f>IF(D29='Fiksuotieji įkainiai'!$F$3,0,IF(D29='Fiksuotieji įkainiai'!$F$4,2,""))</f>
        <v/>
      </c>
      <c r="E59" s="116" t="str">
        <f t="shared" si="3"/>
        <v/>
      </c>
      <c r="F59" s="140" t="str">
        <f t="shared" ca="1" si="4"/>
        <v>na</v>
      </c>
      <c r="G59" s="116" t="s">
        <v>18</v>
      </c>
      <c r="H59" s="140" t="str">
        <f t="shared" ca="1" si="5"/>
        <v>na</v>
      </c>
      <c r="I59" s="116" t="s">
        <v>18</v>
      </c>
      <c r="J59" s="116" t="str">
        <f>IF(OR(C59="",E59=""),"na",'Fiksuotieji įkainiai'!$B$17)</f>
        <v>na</v>
      </c>
      <c r="K59" s="116" t="s">
        <v>18</v>
      </c>
      <c r="L59" s="116" t="str">
        <f>IF(OR(C59="",E59=""),"na",'Fiksuotieji įkainiai'!$B$18)</f>
        <v>na</v>
      </c>
      <c r="M59" s="116" t="s">
        <v>18</v>
      </c>
      <c r="N59" s="116" t="str">
        <f>IF(OR(C59="",E59="",C59&lt;2),"na",'Fiksuotieji įkainiai'!$B$19)</f>
        <v>na</v>
      </c>
      <c r="O59" s="116" t="s">
        <v>18</v>
      </c>
    </row>
    <row r="60" spans="3:15" hidden="1" x14ac:dyDescent="0.25">
      <c r="C60" s="116" t="str">
        <f t="shared" si="2"/>
        <v/>
      </c>
      <c r="D60" s="116" t="str">
        <f>IF(D30='Fiksuotieji įkainiai'!$F$3,0,IF(D30='Fiksuotieji įkainiai'!$F$4,2,""))</f>
        <v/>
      </c>
      <c r="E60" s="116" t="str">
        <f t="shared" si="3"/>
        <v/>
      </c>
      <c r="F60" s="140" t="str">
        <f t="shared" ca="1" si="4"/>
        <v>na</v>
      </c>
      <c r="G60" s="116" t="s">
        <v>18</v>
      </c>
      <c r="H60" s="140" t="str">
        <f t="shared" ca="1" si="5"/>
        <v>na</v>
      </c>
      <c r="I60" s="116" t="s">
        <v>18</v>
      </c>
      <c r="J60" s="116" t="str">
        <f>IF(OR(C60="",E60=""),"na",'Fiksuotieji įkainiai'!$B$17)</f>
        <v>na</v>
      </c>
      <c r="K60" s="116" t="s">
        <v>18</v>
      </c>
      <c r="L60" s="116" t="str">
        <f>IF(OR(C60="",E60=""),"na",'Fiksuotieji įkainiai'!$B$18)</f>
        <v>na</v>
      </c>
      <c r="M60" s="116" t="s">
        <v>18</v>
      </c>
      <c r="N60" s="116" t="str">
        <f>IF(OR(C60="",E60="",C60&lt;2),"na",'Fiksuotieji įkainiai'!$B$19)</f>
        <v>na</v>
      </c>
      <c r="O60" s="116" t="s">
        <v>18</v>
      </c>
    </row>
    <row r="61" spans="3:15" hidden="1" x14ac:dyDescent="0.25">
      <c r="C61" s="116" t="str">
        <f t="shared" si="2"/>
        <v/>
      </c>
      <c r="D61" s="116" t="str">
        <f>IF(D31='Fiksuotieji įkainiai'!$F$3,0,IF(D31='Fiksuotieji įkainiai'!$F$4,2,""))</f>
        <v/>
      </c>
      <c r="E61" s="116" t="str">
        <f t="shared" si="3"/>
        <v/>
      </c>
      <c r="F61" s="140" t="str">
        <f t="shared" ca="1" si="4"/>
        <v>na</v>
      </c>
      <c r="G61" s="116" t="s">
        <v>18</v>
      </c>
      <c r="H61" s="140" t="str">
        <f t="shared" ca="1" si="5"/>
        <v>na</v>
      </c>
      <c r="I61" s="116" t="s">
        <v>18</v>
      </c>
      <c r="J61" s="116" t="str">
        <f>IF(OR(C61="",E61=""),"na",'Fiksuotieji įkainiai'!$B$17)</f>
        <v>na</v>
      </c>
      <c r="K61" s="116" t="s">
        <v>18</v>
      </c>
      <c r="L61" s="116" t="str">
        <f>IF(OR(C61="",E61=""),"na",'Fiksuotieji įkainiai'!$B$18)</f>
        <v>na</v>
      </c>
      <c r="M61" s="116" t="s">
        <v>18</v>
      </c>
      <c r="N61" s="116" t="str">
        <f>IF(OR(C61="",E61="",C61&lt;2),"na",'Fiksuotieji įkainiai'!$B$19)</f>
        <v>na</v>
      </c>
      <c r="O61" s="116" t="s">
        <v>18</v>
      </c>
    </row>
    <row r="62" spans="3:15" hidden="1" x14ac:dyDescent="0.25">
      <c r="C62" s="116" t="str">
        <f t="shared" si="2"/>
        <v/>
      </c>
      <c r="D62" s="116" t="str">
        <f>IF(D32='Fiksuotieji įkainiai'!$F$3,0,IF(D32='Fiksuotieji įkainiai'!$F$4,2,""))</f>
        <v/>
      </c>
      <c r="E62" s="116" t="str">
        <f t="shared" si="3"/>
        <v/>
      </c>
      <c r="F62" s="140" t="str">
        <f t="shared" ca="1" si="4"/>
        <v>na</v>
      </c>
      <c r="G62" s="116" t="s">
        <v>18</v>
      </c>
      <c r="H62" s="140" t="str">
        <f t="shared" ca="1" si="5"/>
        <v>na</v>
      </c>
      <c r="I62" s="116" t="s">
        <v>18</v>
      </c>
      <c r="J62" s="116" t="str">
        <f>IF(OR(C62="",E62=""),"na",'Fiksuotieji įkainiai'!$B$17)</f>
        <v>na</v>
      </c>
      <c r="K62" s="116" t="s">
        <v>18</v>
      </c>
      <c r="L62" s="116" t="str">
        <f>IF(OR(C62="",E62=""),"na",'Fiksuotieji įkainiai'!$B$18)</f>
        <v>na</v>
      </c>
      <c r="M62" s="116" t="s">
        <v>18</v>
      </c>
      <c r="N62" s="116" t="str">
        <f>IF(OR(C62="",E62="",C62&lt;2),"na",'Fiksuotieji įkainiai'!$B$19)</f>
        <v>na</v>
      </c>
      <c r="O62" s="116" t="s">
        <v>18</v>
      </c>
    </row>
    <row r="63" spans="3:15" hidden="1" x14ac:dyDescent="0.25">
      <c r="C63" s="116" t="str">
        <f t="shared" si="2"/>
        <v/>
      </c>
      <c r="D63" s="116" t="str">
        <f>IF(D33='Fiksuotieji įkainiai'!$F$3,0,IF(D33='Fiksuotieji įkainiai'!$F$4,2,""))</f>
        <v/>
      </c>
      <c r="E63" s="116" t="str">
        <f t="shared" si="3"/>
        <v/>
      </c>
      <c r="F63" s="140" t="str">
        <f t="shared" ca="1" si="4"/>
        <v>na</v>
      </c>
      <c r="G63" s="116" t="s">
        <v>18</v>
      </c>
      <c r="H63" s="140" t="str">
        <f t="shared" ca="1" si="5"/>
        <v>na</v>
      </c>
      <c r="I63" s="116" t="s">
        <v>18</v>
      </c>
      <c r="J63" s="116" t="str">
        <f>IF(OR(C63="",E63=""),"na",'Fiksuotieji įkainiai'!$B$17)</f>
        <v>na</v>
      </c>
      <c r="K63" s="116" t="s">
        <v>18</v>
      </c>
      <c r="L63" s="116" t="str">
        <f>IF(OR(C63="",E63=""),"na",'Fiksuotieji įkainiai'!$B$18)</f>
        <v>na</v>
      </c>
      <c r="M63" s="116" t="s">
        <v>18</v>
      </c>
      <c r="N63" s="116" t="str">
        <f>IF(OR(C63="",E63="",C63&lt;2),"na",'Fiksuotieji įkainiai'!$B$19)</f>
        <v>na</v>
      </c>
      <c r="O63" s="116" t="s">
        <v>18</v>
      </c>
    </row>
    <row r="64" spans="3:15" hidden="1" x14ac:dyDescent="0.25">
      <c r="C64" s="116" t="str">
        <f t="shared" si="2"/>
        <v/>
      </c>
      <c r="D64" s="116" t="str">
        <f>IF(D34='Fiksuotieji įkainiai'!$F$3,0,IF(D34='Fiksuotieji įkainiai'!$F$4,2,""))</f>
        <v/>
      </c>
      <c r="E64" s="116" t="str">
        <f t="shared" si="3"/>
        <v/>
      </c>
      <c r="F64" s="140" t="str">
        <f t="shared" ca="1" si="4"/>
        <v>na</v>
      </c>
      <c r="G64" s="116" t="s">
        <v>18</v>
      </c>
      <c r="H64" s="140" t="str">
        <f t="shared" ca="1" si="5"/>
        <v>na</v>
      </c>
      <c r="I64" s="116" t="s">
        <v>18</v>
      </c>
      <c r="J64" s="116" t="str">
        <f>IF(OR(C64="",E64=""),"na",'Fiksuotieji įkainiai'!$B$17)</f>
        <v>na</v>
      </c>
      <c r="K64" s="116" t="s">
        <v>18</v>
      </c>
      <c r="L64" s="116" t="str">
        <f>IF(OR(C64="",E64=""),"na",'Fiksuotieji įkainiai'!$B$18)</f>
        <v>na</v>
      </c>
      <c r="M64" s="116" t="s">
        <v>18</v>
      </c>
      <c r="N64" s="116" t="str">
        <f>IF(OR(C64="",E64="",C64&lt;2),"na",'Fiksuotieji įkainiai'!$B$19)</f>
        <v>na</v>
      </c>
      <c r="O64" s="116" t="s">
        <v>18</v>
      </c>
    </row>
    <row r="65" spans="3:15" hidden="1" x14ac:dyDescent="0.25">
      <c r="C65" s="116" t="str">
        <f t="shared" si="2"/>
        <v/>
      </c>
      <c r="D65" s="116" t="str">
        <f>IF(D35='Fiksuotieji įkainiai'!$F$3,0,IF(D35='Fiksuotieji įkainiai'!$F$4,2,""))</f>
        <v/>
      </c>
      <c r="E65" s="116" t="str">
        <f t="shared" si="3"/>
        <v/>
      </c>
      <c r="F65" s="140" t="str">
        <f t="shared" ca="1" si="4"/>
        <v>na</v>
      </c>
      <c r="G65" s="116" t="s">
        <v>18</v>
      </c>
      <c r="H65" s="140" t="str">
        <f t="shared" ca="1" si="5"/>
        <v>na</v>
      </c>
      <c r="I65" s="116" t="s">
        <v>18</v>
      </c>
      <c r="J65" s="116" t="str">
        <f>IF(OR(C65="",E65=""),"na",'Fiksuotieji įkainiai'!$B$17)</f>
        <v>na</v>
      </c>
      <c r="K65" s="116" t="s">
        <v>18</v>
      </c>
      <c r="L65" s="116" t="str">
        <f>IF(OR(C65="",E65=""),"na",'Fiksuotieji įkainiai'!$B$18)</f>
        <v>na</v>
      </c>
      <c r="M65" s="116" t="s">
        <v>18</v>
      </c>
      <c r="N65" s="116" t="str">
        <f>IF(OR(C65="",E65="",C65&lt;2),"na",'Fiksuotieji įkainiai'!$B$19)</f>
        <v>na</v>
      </c>
      <c r="O65" s="116" t="s">
        <v>18</v>
      </c>
    </row>
    <row r="66" spans="3:15" hidden="1" x14ac:dyDescent="0.25">
      <c r="C66" s="116" t="str">
        <f t="shared" si="2"/>
        <v/>
      </c>
      <c r="D66" s="116" t="str">
        <f>IF(D36='Fiksuotieji įkainiai'!$F$3,0,IF(D36='Fiksuotieji įkainiai'!$F$4,2,""))</f>
        <v/>
      </c>
      <c r="E66" s="116" t="str">
        <f t="shared" si="3"/>
        <v/>
      </c>
      <c r="F66" s="140" t="str">
        <f t="shared" ref="F66:F70" ca="1" si="6">IF(OR(C66="",D66="",E66=""),"na",INDIRECT("'Fiksuotieji įkainiai'!C"&amp;IF(E66&lt;2,SUM(D66:E66)+4,SUM(D66:E66)+3)))</f>
        <v>na</v>
      </c>
      <c r="G66" s="116" t="s">
        <v>18</v>
      </c>
      <c r="H66" s="140" t="str">
        <f t="shared" ref="H66:H70" ca="1" si="7">IF(OR(C66="", E66=""),"na",INDIRECT("'Fiksuotieji įkainiai'!B"&amp;SUM(E66)+11))</f>
        <v>na</v>
      </c>
      <c r="I66" s="116" t="s">
        <v>18</v>
      </c>
      <c r="J66" s="116" t="str">
        <f>IF(OR(C66="",E66=""),"na",'Fiksuotieji įkainiai'!$B$17)</f>
        <v>na</v>
      </c>
      <c r="K66" s="116" t="s">
        <v>18</v>
      </c>
      <c r="L66" s="116" t="str">
        <f>IF(OR(C66="",E66=""),"na",'Fiksuotieji įkainiai'!$B$18)</f>
        <v>na</v>
      </c>
      <c r="M66" s="116" t="s">
        <v>18</v>
      </c>
      <c r="N66" s="116" t="str">
        <f>IF(OR(C66="",E66="",C66&lt;2),"na",'Fiksuotieji įkainiai'!$B$19)</f>
        <v>na</v>
      </c>
      <c r="O66" s="116" t="s">
        <v>18</v>
      </c>
    </row>
    <row r="67" spans="3:15" hidden="1" x14ac:dyDescent="0.25">
      <c r="C67" s="116" t="str">
        <f t="shared" si="2"/>
        <v/>
      </c>
      <c r="D67" s="116" t="str">
        <f>IF(D37='Fiksuotieji įkainiai'!$F$3,0,IF(D37='Fiksuotieji įkainiai'!$F$4,2,""))</f>
        <v/>
      </c>
      <c r="E67" s="116" t="str">
        <f t="shared" si="3"/>
        <v/>
      </c>
      <c r="F67" s="140" t="str">
        <f t="shared" ca="1" si="6"/>
        <v>na</v>
      </c>
      <c r="G67" s="116" t="s">
        <v>18</v>
      </c>
      <c r="H67" s="140" t="str">
        <f t="shared" ca="1" si="7"/>
        <v>na</v>
      </c>
      <c r="I67" s="116" t="s">
        <v>18</v>
      </c>
      <c r="J67" s="116" t="str">
        <f>IF(OR(C67="",E67=""),"na",'Fiksuotieji įkainiai'!$B$17)</f>
        <v>na</v>
      </c>
      <c r="K67" s="116" t="s">
        <v>18</v>
      </c>
      <c r="L67" s="116" t="str">
        <f>IF(OR(C67="",E67=""),"na",'Fiksuotieji įkainiai'!$B$18)</f>
        <v>na</v>
      </c>
      <c r="M67" s="116" t="s">
        <v>18</v>
      </c>
      <c r="N67" s="116" t="str">
        <f>IF(OR(C67="",E67="",C67&lt;2),"na",'Fiksuotieji įkainiai'!$B$19)</f>
        <v>na</v>
      </c>
      <c r="O67" s="116" t="s">
        <v>18</v>
      </c>
    </row>
    <row r="68" spans="3:15" hidden="1" x14ac:dyDescent="0.25">
      <c r="C68" s="116" t="str">
        <f t="shared" si="2"/>
        <v/>
      </c>
      <c r="D68" s="116" t="str">
        <f>IF(D38='Fiksuotieji įkainiai'!$F$3,0,IF(D38='Fiksuotieji įkainiai'!$F$4,2,""))</f>
        <v/>
      </c>
      <c r="E68" s="116" t="str">
        <f t="shared" si="3"/>
        <v/>
      </c>
      <c r="F68" s="140" t="str">
        <f t="shared" ca="1" si="6"/>
        <v>na</v>
      </c>
      <c r="G68" s="116" t="s">
        <v>18</v>
      </c>
      <c r="H68" s="140" t="str">
        <f t="shared" ca="1" si="7"/>
        <v>na</v>
      </c>
      <c r="I68" s="116" t="s">
        <v>18</v>
      </c>
      <c r="J68" s="116" t="str">
        <f>IF(OR(C68="",E68=""),"na",'Fiksuotieji įkainiai'!$B$17)</f>
        <v>na</v>
      </c>
      <c r="K68" s="116" t="s">
        <v>18</v>
      </c>
      <c r="L68" s="116" t="str">
        <f>IF(OR(C68="",E68=""),"na",'Fiksuotieji įkainiai'!$B$18)</f>
        <v>na</v>
      </c>
      <c r="M68" s="116" t="s">
        <v>18</v>
      </c>
      <c r="N68" s="116" t="str">
        <f>IF(OR(C68="",E68="",C68&lt;2),"na",'Fiksuotieji įkainiai'!$B$19)</f>
        <v>na</v>
      </c>
      <c r="O68" s="116" t="s">
        <v>18</v>
      </c>
    </row>
    <row r="69" spans="3:15" hidden="1" x14ac:dyDescent="0.25">
      <c r="C69" s="116" t="str">
        <f t="shared" si="2"/>
        <v/>
      </c>
      <c r="D69" s="116" t="str">
        <f>IF(D39='Fiksuotieji įkainiai'!$F$3,0,IF(D39='Fiksuotieji įkainiai'!$F$4,2,""))</f>
        <v/>
      </c>
      <c r="E69" s="116" t="str">
        <f t="shared" si="3"/>
        <v/>
      </c>
      <c r="F69" s="140" t="str">
        <f t="shared" ca="1" si="6"/>
        <v>na</v>
      </c>
      <c r="G69" s="116" t="s">
        <v>18</v>
      </c>
      <c r="H69" s="140" t="str">
        <f t="shared" ca="1" si="7"/>
        <v>na</v>
      </c>
      <c r="I69" s="116" t="s">
        <v>18</v>
      </c>
      <c r="J69" s="116" t="str">
        <f>IF(OR(C69="",E69=""),"na",'Fiksuotieji įkainiai'!$B$17)</f>
        <v>na</v>
      </c>
      <c r="K69" s="116" t="s">
        <v>18</v>
      </c>
      <c r="L69" s="116" t="str">
        <f>IF(OR(C69="",E69=""),"na",'Fiksuotieji įkainiai'!$B$18)</f>
        <v>na</v>
      </c>
      <c r="M69" s="116" t="s">
        <v>18</v>
      </c>
      <c r="N69" s="116" t="str">
        <f>IF(OR(C69="",E69="",C69&lt;2),"na",'Fiksuotieji įkainiai'!$B$19)</f>
        <v>na</v>
      </c>
      <c r="O69" s="116" t="s">
        <v>18</v>
      </c>
    </row>
    <row r="70" spans="3:15" hidden="1" x14ac:dyDescent="0.25">
      <c r="C70" s="116" t="str">
        <f t="shared" ref="C70" si="8">IF(C40="","",C40)</f>
        <v/>
      </c>
      <c r="D70" s="116" t="str">
        <f>IF(D40='Fiksuotieji įkainiai'!$F$3,0,IF(D40='Fiksuotieji įkainiai'!$F$4,2,""))</f>
        <v/>
      </c>
      <c r="E70" s="116" t="str">
        <f t="shared" si="3"/>
        <v/>
      </c>
      <c r="F70" s="140" t="str">
        <f t="shared" ca="1" si="6"/>
        <v>na</v>
      </c>
      <c r="G70" s="116" t="s">
        <v>18</v>
      </c>
      <c r="H70" s="140" t="str">
        <f t="shared" ca="1" si="7"/>
        <v>na</v>
      </c>
      <c r="I70" s="116" t="s">
        <v>18</v>
      </c>
      <c r="J70" s="116" t="str">
        <f>IF(OR(C70="",E70=""),"na",'Fiksuotieji įkainiai'!$B$17)</f>
        <v>na</v>
      </c>
      <c r="K70" s="116" t="s">
        <v>18</v>
      </c>
      <c r="L70" s="116" t="str">
        <f>IF(OR(C70="",E70=""),"na",'Fiksuotieji įkainiai'!$B$18)</f>
        <v>na</v>
      </c>
      <c r="M70" s="116" t="s">
        <v>18</v>
      </c>
      <c r="N70" s="116" t="str">
        <f>IF(OR(C70="",E70="",C70&lt;2),"na",'Fiksuotieji įkainiai'!$B$19)</f>
        <v>na</v>
      </c>
      <c r="O70" s="116" t="s">
        <v>18</v>
      </c>
    </row>
    <row r="71" spans="3:15" hidden="1" x14ac:dyDescent="0.25"/>
    <row r="72" spans="3:15" hidden="1" x14ac:dyDescent="0.25">
      <c r="F72" s="116">
        <f t="shared" ref="F72:F90" si="9">IF(OR(F21="Netaikoma",F21=""),0,IF(F21&lt;&gt;F51,1,0))</f>
        <v>0</v>
      </c>
      <c r="G72" s="116">
        <f t="shared" ref="G72:G90" si="10">IF(OR(G21="Netaikoma",G21=""),0,IF(G21&lt;&gt;H51,1,0))</f>
        <v>0</v>
      </c>
      <c r="L72" s="141" t="str">
        <f t="shared" ref="L72:L90" si="11">IF(K21="Ne sezonas","B",IF(K21="Sezonas","C",""))</f>
        <v/>
      </c>
      <c r="M72" s="116" t="str">
        <f t="shared" ref="M72:M90" si="12">IF(L21="Didysis miestas",1,IF(L21="Kitas miestas",2,IF(L21="Kurortas",3,"")))</f>
        <v/>
      </c>
      <c r="N72" s="142" t="str">
        <f ca="1">IF(OR(C51="",L72="",M72="",E51="",C51&lt;2),"na",INDIRECT("'Fiksuotieji įkainiai'!$" &amp; L72 &amp;"$" &amp; M72 +22))</f>
        <v>na</v>
      </c>
      <c r="O72" s="116" t="s">
        <v>18</v>
      </c>
    </row>
    <row r="73" spans="3:15" hidden="1" x14ac:dyDescent="0.25">
      <c r="F73" s="116">
        <f t="shared" si="9"/>
        <v>0</v>
      </c>
      <c r="G73" s="116">
        <f t="shared" si="10"/>
        <v>0</v>
      </c>
      <c r="L73" s="141" t="str">
        <f t="shared" si="11"/>
        <v/>
      </c>
      <c r="M73" s="116" t="str">
        <f t="shared" si="12"/>
        <v/>
      </c>
      <c r="N73" s="142" t="str">
        <f t="shared" ref="N73:N91" ca="1" si="13">IF(OR(C52="",L73="",M73="",E52="",C52&lt;2),"na",INDIRECT("'Fiksuotieji įkainiai'!$" &amp; L73 &amp;"$" &amp; M73 +22))</f>
        <v>na</v>
      </c>
      <c r="O73" s="116" t="s">
        <v>18</v>
      </c>
    </row>
    <row r="74" spans="3:15" hidden="1" x14ac:dyDescent="0.25">
      <c r="F74" s="116">
        <f t="shared" si="9"/>
        <v>0</v>
      </c>
      <c r="G74" s="116">
        <f t="shared" si="10"/>
        <v>0</v>
      </c>
      <c r="L74" s="141" t="str">
        <f t="shared" si="11"/>
        <v/>
      </c>
      <c r="M74" s="116" t="str">
        <f t="shared" si="12"/>
        <v/>
      </c>
      <c r="N74" s="142" t="str">
        <f t="shared" ca="1" si="13"/>
        <v>na</v>
      </c>
      <c r="O74" s="116" t="s">
        <v>18</v>
      </c>
    </row>
    <row r="75" spans="3:15" hidden="1" x14ac:dyDescent="0.25">
      <c r="F75" s="116">
        <f t="shared" si="9"/>
        <v>0</v>
      </c>
      <c r="G75" s="116">
        <f t="shared" si="10"/>
        <v>0</v>
      </c>
      <c r="L75" s="141" t="str">
        <f t="shared" si="11"/>
        <v/>
      </c>
      <c r="M75" s="116" t="str">
        <f t="shared" si="12"/>
        <v/>
      </c>
      <c r="N75" s="142" t="str">
        <f t="shared" ca="1" si="13"/>
        <v>na</v>
      </c>
      <c r="O75" s="116" t="s">
        <v>18</v>
      </c>
    </row>
    <row r="76" spans="3:15" hidden="1" x14ac:dyDescent="0.25">
      <c r="F76" s="116">
        <f t="shared" si="9"/>
        <v>0</v>
      </c>
      <c r="G76" s="116">
        <f t="shared" si="10"/>
        <v>0</v>
      </c>
      <c r="L76" s="141" t="str">
        <f t="shared" si="11"/>
        <v/>
      </c>
      <c r="M76" s="116" t="str">
        <f t="shared" si="12"/>
        <v/>
      </c>
      <c r="N76" s="142" t="str">
        <f t="shared" ca="1" si="13"/>
        <v>na</v>
      </c>
      <c r="O76" s="116" t="s">
        <v>18</v>
      </c>
    </row>
    <row r="77" spans="3:15" hidden="1" x14ac:dyDescent="0.25">
      <c r="F77" s="116">
        <f t="shared" si="9"/>
        <v>0</v>
      </c>
      <c r="G77" s="116">
        <f t="shared" si="10"/>
        <v>0</v>
      </c>
      <c r="L77" s="141" t="str">
        <f t="shared" si="11"/>
        <v/>
      </c>
      <c r="M77" s="116" t="str">
        <f t="shared" si="12"/>
        <v/>
      </c>
      <c r="N77" s="142" t="str">
        <f t="shared" ca="1" si="13"/>
        <v>na</v>
      </c>
      <c r="O77" s="116" t="s">
        <v>18</v>
      </c>
    </row>
    <row r="78" spans="3:15" hidden="1" x14ac:dyDescent="0.25">
      <c r="F78" s="116">
        <f t="shared" si="9"/>
        <v>0</v>
      </c>
      <c r="G78" s="116">
        <f t="shared" si="10"/>
        <v>0</v>
      </c>
      <c r="L78" s="141" t="str">
        <f t="shared" si="11"/>
        <v/>
      </c>
      <c r="M78" s="116" t="str">
        <f t="shared" si="12"/>
        <v/>
      </c>
      <c r="N78" s="142" t="str">
        <f t="shared" ca="1" si="13"/>
        <v>na</v>
      </c>
      <c r="O78" s="116" t="s">
        <v>18</v>
      </c>
    </row>
    <row r="79" spans="3:15" hidden="1" x14ac:dyDescent="0.25">
      <c r="F79" s="116">
        <f t="shared" si="9"/>
        <v>0</v>
      </c>
      <c r="G79" s="116">
        <f t="shared" si="10"/>
        <v>0</v>
      </c>
      <c r="L79" s="141" t="str">
        <f t="shared" si="11"/>
        <v/>
      </c>
      <c r="M79" s="116" t="str">
        <f t="shared" si="12"/>
        <v/>
      </c>
      <c r="N79" s="142" t="str">
        <f t="shared" ca="1" si="13"/>
        <v>na</v>
      </c>
      <c r="O79" s="116" t="s">
        <v>18</v>
      </c>
    </row>
    <row r="80" spans="3:15" hidden="1" x14ac:dyDescent="0.25">
      <c r="F80" s="116">
        <f t="shared" si="9"/>
        <v>0</v>
      </c>
      <c r="G80" s="116">
        <f t="shared" si="10"/>
        <v>0</v>
      </c>
      <c r="L80" s="141" t="str">
        <f t="shared" si="11"/>
        <v/>
      </c>
      <c r="M80" s="116" t="str">
        <f t="shared" si="12"/>
        <v/>
      </c>
      <c r="N80" s="142" t="str">
        <f t="shared" ca="1" si="13"/>
        <v>na</v>
      </c>
      <c r="O80" s="116" t="s">
        <v>18</v>
      </c>
    </row>
    <row r="81" spans="6:15" hidden="1" x14ac:dyDescent="0.25">
      <c r="F81" s="116">
        <f t="shared" si="9"/>
        <v>0</v>
      </c>
      <c r="G81" s="116">
        <f t="shared" si="10"/>
        <v>0</v>
      </c>
      <c r="L81" s="141" t="str">
        <f t="shared" si="11"/>
        <v/>
      </c>
      <c r="M81" s="116" t="str">
        <f t="shared" si="12"/>
        <v/>
      </c>
      <c r="N81" s="142" t="str">
        <f t="shared" ca="1" si="13"/>
        <v>na</v>
      </c>
      <c r="O81" s="116" t="s">
        <v>18</v>
      </c>
    </row>
    <row r="82" spans="6:15" hidden="1" x14ac:dyDescent="0.25">
      <c r="F82" s="116">
        <f t="shared" si="9"/>
        <v>0</v>
      </c>
      <c r="G82" s="116">
        <f t="shared" si="10"/>
        <v>0</v>
      </c>
      <c r="L82" s="141" t="str">
        <f t="shared" si="11"/>
        <v/>
      </c>
      <c r="M82" s="116" t="str">
        <f t="shared" si="12"/>
        <v/>
      </c>
      <c r="N82" s="142" t="str">
        <f t="shared" ca="1" si="13"/>
        <v>na</v>
      </c>
      <c r="O82" s="116" t="s">
        <v>18</v>
      </c>
    </row>
    <row r="83" spans="6:15" hidden="1" x14ac:dyDescent="0.25">
      <c r="F83" s="116">
        <f t="shared" si="9"/>
        <v>0</v>
      </c>
      <c r="G83" s="116">
        <f t="shared" si="10"/>
        <v>0</v>
      </c>
      <c r="L83" s="141" t="str">
        <f t="shared" si="11"/>
        <v/>
      </c>
      <c r="M83" s="116" t="str">
        <f t="shared" si="12"/>
        <v/>
      </c>
      <c r="N83" s="142" t="str">
        <f t="shared" ca="1" si="13"/>
        <v>na</v>
      </c>
      <c r="O83" s="116" t="s">
        <v>18</v>
      </c>
    </row>
    <row r="84" spans="6:15" hidden="1" x14ac:dyDescent="0.25">
      <c r="F84" s="116">
        <f t="shared" si="9"/>
        <v>0</v>
      </c>
      <c r="G84" s="116">
        <f t="shared" si="10"/>
        <v>0</v>
      </c>
      <c r="L84" s="141" t="str">
        <f t="shared" si="11"/>
        <v/>
      </c>
      <c r="M84" s="116" t="str">
        <f t="shared" si="12"/>
        <v/>
      </c>
      <c r="N84" s="142" t="str">
        <f t="shared" ca="1" si="13"/>
        <v>na</v>
      </c>
      <c r="O84" s="116" t="s">
        <v>18</v>
      </c>
    </row>
    <row r="85" spans="6:15" hidden="1" x14ac:dyDescent="0.25">
      <c r="F85" s="116">
        <f t="shared" si="9"/>
        <v>0</v>
      </c>
      <c r="G85" s="116">
        <f t="shared" si="10"/>
        <v>0</v>
      </c>
      <c r="L85" s="141" t="str">
        <f t="shared" si="11"/>
        <v/>
      </c>
      <c r="M85" s="116" t="str">
        <f t="shared" si="12"/>
        <v/>
      </c>
      <c r="N85" s="142" t="str">
        <f t="shared" ca="1" si="13"/>
        <v>na</v>
      </c>
      <c r="O85" s="116" t="s">
        <v>18</v>
      </c>
    </row>
    <row r="86" spans="6:15" hidden="1" x14ac:dyDescent="0.25">
      <c r="F86" s="116">
        <f t="shared" si="9"/>
        <v>0</v>
      </c>
      <c r="G86" s="116">
        <f t="shared" si="10"/>
        <v>0</v>
      </c>
      <c r="L86" s="141" t="str">
        <f t="shared" si="11"/>
        <v/>
      </c>
      <c r="M86" s="116" t="str">
        <f t="shared" si="12"/>
        <v/>
      </c>
      <c r="N86" s="142" t="str">
        <f t="shared" ca="1" si="13"/>
        <v>na</v>
      </c>
      <c r="O86" s="116" t="s">
        <v>18</v>
      </c>
    </row>
    <row r="87" spans="6:15" hidden="1" x14ac:dyDescent="0.25">
      <c r="F87" s="116">
        <f t="shared" si="9"/>
        <v>0</v>
      </c>
      <c r="G87" s="116">
        <f t="shared" si="10"/>
        <v>0</v>
      </c>
      <c r="L87" s="141" t="str">
        <f t="shared" si="11"/>
        <v/>
      </c>
      <c r="M87" s="116" t="str">
        <f t="shared" si="12"/>
        <v/>
      </c>
      <c r="N87" s="142" t="str">
        <f t="shared" ca="1" si="13"/>
        <v>na</v>
      </c>
      <c r="O87" s="116" t="s">
        <v>18</v>
      </c>
    </row>
    <row r="88" spans="6:15" hidden="1" x14ac:dyDescent="0.25">
      <c r="F88" s="116">
        <f t="shared" si="9"/>
        <v>0</v>
      </c>
      <c r="G88" s="116">
        <f t="shared" si="10"/>
        <v>0</v>
      </c>
      <c r="L88" s="141" t="str">
        <f t="shared" si="11"/>
        <v/>
      </c>
      <c r="M88" s="116" t="str">
        <f t="shared" si="12"/>
        <v/>
      </c>
      <c r="N88" s="142" t="str">
        <f t="shared" ca="1" si="13"/>
        <v>na</v>
      </c>
      <c r="O88" s="116" t="s">
        <v>18</v>
      </c>
    </row>
    <row r="89" spans="6:15" hidden="1" x14ac:dyDescent="0.25">
      <c r="F89" s="116">
        <f t="shared" si="9"/>
        <v>0</v>
      </c>
      <c r="G89" s="116">
        <f t="shared" si="10"/>
        <v>0</v>
      </c>
      <c r="L89" s="141" t="str">
        <f t="shared" si="11"/>
        <v/>
      </c>
      <c r="M89" s="116" t="str">
        <f t="shared" si="12"/>
        <v/>
      </c>
      <c r="N89" s="142" t="str">
        <f t="shared" ca="1" si="13"/>
        <v>na</v>
      </c>
      <c r="O89" s="116" t="s">
        <v>18</v>
      </c>
    </row>
    <row r="90" spans="6:15" hidden="1" x14ac:dyDescent="0.25">
      <c r="F90" s="116">
        <f t="shared" si="9"/>
        <v>0</v>
      </c>
      <c r="G90" s="116">
        <f t="shared" si="10"/>
        <v>0</v>
      </c>
      <c r="L90" s="141" t="str">
        <f t="shared" si="11"/>
        <v/>
      </c>
      <c r="M90" s="116" t="str">
        <f t="shared" si="12"/>
        <v/>
      </c>
      <c r="N90" s="142" t="str">
        <f t="shared" ca="1" si="13"/>
        <v>na</v>
      </c>
      <c r="O90" s="116" t="s">
        <v>18</v>
      </c>
    </row>
    <row r="91" spans="6:15" hidden="1" x14ac:dyDescent="0.25">
      <c r="F91" s="116">
        <f t="shared" ref="F91" si="14">IF(OR(F40="Netaikoma",F40=""),0,IF(F40&lt;&gt;F70,1,0))</f>
        <v>0</v>
      </c>
      <c r="G91" s="116">
        <f t="shared" ref="G91" si="15">IF(OR(G40="Netaikoma",G40=""),0,IF(G40&lt;&gt;H70,1,0))</f>
        <v>0</v>
      </c>
      <c r="L91" s="141" t="str">
        <f t="shared" ref="L91" si="16">IF(K40="Ne sezonas","B",IF(K40="Sezonas","C",""))</f>
        <v/>
      </c>
      <c r="M91" s="116" t="str">
        <f t="shared" ref="M91" si="17">IF(L40="Didysis miestas",1,IF(L40="Kitas miestas",2,IF(L40="Kurortas",3,"")))</f>
        <v/>
      </c>
      <c r="N91" s="142" t="str">
        <f t="shared" ca="1" si="13"/>
        <v>na</v>
      </c>
      <c r="O91" s="116" t="s">
        <v>18</v>
      </c>
    </row>
    <row r="92" spans="6:15" hidden="1" x14ac:dyDescent="0.25">
      <c r="N92" s="116">
        <f t="shared" ref="N92:N110" si="18">IF(OR(M21="Netaikoma",M21=""),0,IF(M21&lt;&gt;N72,1,0))</f>
        <v>0</v>
      </c>
    </row>
    <row r="93" spans="6:15" hidden="1" x14ac:dyDescent="0.25">
      <c r="N93" s="116">
        <f t="shared" si="18"/>
        <v>0</v>
      </c>
    </row>
    <row r="94" spans="6:15" hidden="1" x14ac:dyDescent="0.25">
      <c r="N94" s="116">
        <f t="shared" si="18"/>
        <v>0</v>
      </c>
    </row>
    <row r="95" spans="6:15" hidden="1" x14ac:dyDescent="0.25">
      <c r="N95" s="116">
        <f t="shared" si="18"/>
        <v>0</v>
      </c>
    </row>
    <row r="96" spans="6:15" hidden="1" x14ac:dyDescent="0.25">
      <c r="N96" s="116">
        <f t="shared" si="18"/>
        <v>0</v>
      </c>
    </row>
    <row r="97" spans="14:14" hidden="1" x14ac:dyDescent="0.25">
      <c r="N97" s="116">
        <f t="shared" si="18"/>
        <v>0</v>
      </c>
    </row>
    <row r="98" spans="14:14" hidden="1" x14ac:dyDescent="0.25">
      <c r="N98" s="116">
        <f t="shared" si="18"/>
        <v>0</v>
      </c>
    </row>
    <row r="99" spans="14:14" hidden="1" x14ac:dyDescent="0.25">
      <c r="N99" s="116">
        <f t="shared" si="18"/>
        <v>0</v>
      </c>
    </row>
    <row r="100" spans="14:14" hidden="1" x14ac:dyDescent="0.25">
      <c r="N100" s="116">
        <f t="shared" si="18"/>
        <v>0</v>
      </c>
    </row>
    <row r="101" spans="14:14" hidden="1" x14ac:dyDescent="0.25">
      <c r="N101" s="116">
        <f t="shared" si="18"/>
        <v>0</v>
      </c>
    </row>
    <row r="102" spans="14:14" hidden="1" x14ac:dyDescent="0.25">
      <c r="N102" s="116">
        <f t="shared" si="18"/>
        <v>0</v>
      </c>
    </row>
    <row r="103" spans="14:14" hidden="1" x14ac:dyDescent="0.25">
      <c r="N103" s="116">
        <f t="shared" si="18"/>
        <v>0</v>
      </c>
    </row>
    <row r="104" spans="14:14" hidden="1" x14ac:dyDescent="0.25">
      <c r="N104" s="116">
        <f t="shared" ca="1" si="18"/>
        <v>1</v>
      </c>
    </row>
    <row r="105" spans="14:14" hidden="1" x14ac:dyDescent="0.25">
      <c r="N105" s="116">
        <f t="shared" si="18"/>
        <v>0</v>
      </c>
    </row>
    <row r="106" spans="14:14" hidden="1" x14ac:dyDescent="0.25">
      <c r="N106" s="116">
        <f t="shared" si="18"/>
        <v>0</v>
      </c>
    </row>
    <row r="107" spans="14:14" hidden="1" x14ac:dyDescent="0.25">
      <c r="N107" s="116">
        <f t="shared" si="18"/>
        <v>0</v>
      </c>
    </row>
    <row r="108" spans="14:14" hidden="1" x14ac:dyDescent="0.25">
      <c r="N108" s="116">
        <f t="shared" si="18"/>
        <v>0</v>
      </c>
    </row>
    <row r="109" spans="14:14" hidden="1" x14ac:dyDescent="0.25">
      <c r="N109" s="116">
        <f t="shared" si="18"/>
        <v>0</v>
      </c>
    </row>
    <row r="110" spans="14:14" hidden="1" x14ac:dyDescent="0.25">
      <c r="N110" s="116">
        <f t="shared" si="18"/>
        <v>0</v>
      </c>
    </row>
    <row r="111" spans="14:14" hidden="1" x14ac:dyDescent="0.25">
      <c r="N111" s="116">
        <f t="shared" ref="N111" si="19">IF(OR(M40="Netaikoma",M40=""),0,IF(M40&lt;&gt;N91,1,0))</f>
        <v>0</v>
      </c>
    </row>
  </sheetData>
  <sheetProtection selectLockedCells="1"/>
  <mergeCells count="18">
    <mergeCell ref="A18:J18"/>
    <mergeCell ref="A36:J36"/>
    <mergeCell ref="A43:I43"/>
    <mergeCell ref="A33:I33"/>
    <mergeCell ref="A34:N34"/>
    <mergeCell ref="A37:N37"/>
    <mergeCell ref="A41:C41"/>
    <mergeCell ref="F41:H41"/>
    <mergeCell ref="L41:N41"/>
    <mergeCell ref="A42:C42"/>
    <mergeCell ref="F42:H42"/>
    <mergeCell ref="L42:N42"/>
    <mergeCell ref="A8:N8"/>
    <mergeCell ref="A14:H14"/>
    <mergeCell ref="A15:C15"/>
    <mergeCell ref="A16:C16"/>
    <mergeCell ref="D15:N15"/>
    <mergeCell ref="D16:N16"/>
  </mergeCells>
  <conditionalFormatting sqref="A33:I33">
    <cfRule type="expression" dxfId="10" priority="4">
      <formula>$A$36&lt;&gt;""</formula>
    </cfRule>
  </conditionalFormatting>
  <conditionalFormatting sqref="F21:F32">
    <cfRule type="expression" dxfId="9" priority="25">
      <formula>$F72&gt;0</formula>
    </cfRule>
  </conditionalFormatting>
  <conditionalFormatting sqref="G21:G32">
    <cfRule type="expression" dxfId="8" priority="27">
      <formula>$G72&gt;0</formula>
    </cfRule>
  </conditionalFormatting>
  <conditionalFormatting sqref="M21:M32">
    <cfRule type="expression" dxfId="7" priority="29">
      <formula>$N92&gt;0</formula>
    </cfRule>
  </conditionalFormatting>
  <dataValidations count="13">
    <dataValidation type="list" allowBlank="1" showInputMessage="1" showErrorMessage="1" sqref="F10" xr:uid="{ABDA5FA0-F021-431C-8FFB-BD74D0457D3F}">
      <formula1>"2017,2018,2019,2020,2021,2022,2023"</formula1>
    </dataValidation>
    <dataValidation type="whole" allowBlank="1" showInputMessage="1" showErrorMessage="1" errorTitle="Klaida" error="Įvesta netinkama reikšmė." sqref="E21:E32" xr:uid="{FD67C55D-91AA-48F3-B7DB-10887549D298}">
      <formula1>1</formula1>
      <formula2>1000</formula2>
    </dataValidation>
    <dataValidation type="whole" allowBlank="1" showInputMessage="1" showErrorMessage="1" sqref="C21:C32" xr:uid="{F47E4DF8-F390-4497-83DB-AF7EE0DB3D84}">
      <formula1>1</formula1>
      <formula2>100</formula2>
    </dataValidation>
    <dataValidation type="list" allowBlank="1" showInputMessage="1" showErrorMessage="1" promptTitle="Informacija" prompt="Didieji miestai - Vilniaus Kauno ir Klaipėdos miestų ir rajonų savivaldybių teritorijos. _x000a_Kurortai - Birštono, Druskininkų, Palangos miesto ir Neringos savivaldybių teritorijos." sqref="L21:L32" xr:uid="{1D9A6CCE-97FA-4A2C-A48F-1C2AFF2E39EA}">
      <formula1>"Didysis miestas,Kitas miestas,Kurortas"</formula1>
    </dataValidation>
    <dataValidation type="list" allowBlank="1" showInputMessage="1" showErrorMessage="1" promptTitle="Informacija" prompt="Sezonu laikomas laikas nuo birželio 1 d. iki rugpjūčio 31 d. ir nuo gruodžio 24 d. iki sausio 1 d." sqref="K21:K32" xr:uid="{AC519FEB-6F5D-44B4-9B14-01959305E9E2}">
      <formula1>"Ne sezonas,Sezonas"</formula1>
    </dataValidation>
    <dataValidation type="list" allowBlank="1" showInputMessage="1" showErrorMessage="1" sqref="J21:J32" xr:uid="{CFD721A3-7508-4D1D-9F12-7E93500CFEC1}">
      <formula1>IF(N51="na",I51,$N51:$O51)</formula1>
    </dataValidation>
    <dataValidation type="list" allowBlank="1" showInputMessage="1" showErrorMessage="1" sqref="I21:I32" xr:uid="{A462DF1E-6E6A-43B1-BA6C-B1112888687E}">
      <formula1>IF(L51="na",I51,$L51:$M51)</formula1>
    </dataValidation>
    <dataValidation type="list" allowBlank="1" promptTitle="Informacija" prompt="Pasirinkite vienos arba dviejų kavos pertraukėlių įkainį asmeniui, jei kavos pertraukėlės nedeklaruojamos - rinkitės &quot;Netaikoma&quot;" sqref="H21:H22 H24:H32" xr:uid="{A1F57371-4D4F-4CFA-8925-60E9341ECAEC}">
      <formula1>IF(J51="na",I51,$J51:$K51)</formula1>
    </dataValidation>
    <dataValidation type="list" allowBlank="1" showInputMessage="1" showErrorMessage="1" sqref="M21:M32" xr:uid="{9ECEEB22-458A-422F-AAA1-EFAAE1185A76}">
      <formula1>IF(N72="na",$O$72,$N72:$O72)</formula1>
    </dataValidation>
    <dataValidation type="list" allowBlank="1" showInputMessage="1" showErrorMessage="1" sqref="H10" xr:uid="{8A459BA2-B687-4BE5-9CC3-3B9CF8C0C567}">
      <formula1>"sausio, vasario, kovo, balandžio, gegužės, birželio, liepos, rugpjūčio, rugsėjo, spalio, lapkričio, gruodžio"</formula1>
    </dataValidation>
    <dataValidation type="list" allowBlank="1" showInputMessage="1" showErrorMessage="1" errorTitle="Klaida!" error="Netinkama reikšmė arba neužpildyti renginio duomenys." sqref="F21 F22:F25 F26 F27:F29 F31:F32 F30" xr:uid="{355D14BF-DE45-4D65-ACB1-C07C4C88B5C7}">
      <formula1>IF(F51="na",G51,$F51:$G51)</formula1>
    </dataValidation>
    <dataValidation type="list" allowBlank="1" showInputMessage="1" showErrorMessage="1" sqref="G22:G32 G21" xr:uid="{56595439-A001-41E4-8C81-F62964FA0E45}">
      <formula1>IF(H51="na",I51,$H51:$I51)</formula1>
    </dataValidation>
    <dataValidation type="list" allowBlank="1" promptTitle="Informacija" prompt="Pasirinkite vienos arba dviejų kavos pertraukėlių įkainį asmeniui, jei kavos pertraukėlės nedeklaruojamos - rinkitės &quot;Netaikoma&quot;" sqref="H23" xr:uid="{27BC8354-4D85-4444-8D5B-49A2EC0C9711}">
      <formula1>IF(J53="na",I53,$J53:$K53)</formula1>
    </dataValidation>
  </dataValidations>
  <pageMargins left="0.23622047244094491" right="0.23622047244094491" top="0.23622047244094491" bottom="0.35433070866141736" header="0.19685039370078741" footer="0.23622047244094491"/>
  <pageSetup paperSize="9" scale="71"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43763B7-9EBF-4472-83D9-97C5DF4AFBCF}">
          <x14:formula1>
            <xm:f>'Fiksuotieji įkainiai'!$F$3:$F$4</xm:f>
          </x14:formula1>
          <xm:sqref>D21:D32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63"/>
  <sheetViews>
    <sheetView showGridLines="0" view="pageBreakPreview" zoomScale="80" zoomScaleNormal="80" zoomScaleSheetLayoutView="80" workbookViewId="0"/>
  </sheetViews>
  <sheetFormatPr defaultRowHeight="13.2" x14ac:dyDescent="0.25"/>
  <cols>
    <col min="1" max="1" width="16.7109375" style="6" customWidth="1"/>
    <col min="2" max="2" width="25.85546875" style="6" bestFit="1" customWidth="1"/>
    <col min="3" max="3" width="16.85546875" style="6" customWidth="1"/>
    <col min="4" max="4" width="27" style="6" bestFit="1" customWidth="1"/>
    <col min="5" max="5" width="20.7109375" style="6" customWidth="1"/>
    <col min="6" max="6" width="16" style="6" customWidth="1"/>
    <col min="7" max="7" width="15" style="6" customWidth="1"/>
    <col min="8" max="8" width="15.140625" style="6" customWidth="1"/>
    <col min="9" max="9" width="15" style="6" customWidth="1"/>
    <col min="10" max="10" width="14.42578125" style="6" customWidth="1"/>
    <col min="11" max="11" width="15.140625" style="6" customWidth="1"/>
    <col min="12" max="12" width="16.7109375" style="6" bestFit="1" customWidth="1"/>
    <col min="13" max="13" width="19.42578125" style="6" customWidth="1"/>
    <col min="14" max="14" width="16.85546875" style="6" customWidth="1"/>
    <col min="15" max="15" width="14.7109375" style="6" customWidth="1"/>
    <col min="16" max="226" width="9.28515625" style="6"/>
    <col min="227" max="227" width="8.140625" style="6" customWidth="1"/>
    <col min="228" max="228" width="22.85546875" style="6" customWidth="1"/>
    <col min="229" max="229" width="19" style="6" customWidth="1"/>
    <col min="230" max="230" width="15" style="6" customWidth="1"/>
    <col min="231" max="231" width="19" style="6" customWidth="1"/>
    <col min="232" max="232" width="15.42578125" style="6" customWidth="1"/>
    <col min="233" max="233" width="17" style="6" customWidth="1"/>
    <col min="234" max="234" width="16" style="6" customWidth="1"/>
    <col min="235" max="235" width="12.140625" style="6" customWidth="1"/>
    <col min="236" max="236" width="10.28515625" style="6" customWidth="1"/>
    <col min="237" max="237" width="12.140625" style="6" customWidth="1"/>
    <col min="238" max="238" width="12.42578125" style="6" customWidth="1"/>
    <col min="239" max="240" width="14" style="6" customWidth="1"/>
    <col min="241" max="241" width="25.28515625" style="6" customWidth="1"/>
    <col min="242" max="482" width="9.28515625" style="6"/>
    <col min="483" max="483" width="8.140625" style="6" customWidth="1"/>
    <col min="484" max="484" width="22.85546875" style="6" customWidth="1"/>
    <col min="485" max="485" width="19" style="6" customWidth="1"/>
    <col min="486" max="486" width="15" style="6" customWidth="1"/>
    <col min="487" max="487" width="19" style="6" customWidth="1"/>
    <col min="488" max="488" width="15.42578125" style="6" customWidth="1"/>
    <col min="489" max="489" width="17" style="6" customWidth="1"/>
    <col min="490" max="490" width="16" style="6" customWidth="1"/>
    <col min="491" max="491" width="12.140625" style="6" customWidth="1"/>
    <col min="492" max="492" width="10.28515625" style="6" customWidth="1"/>
    <col min="493" max="493" width="12.140625" style="6" customWidth="1"/>
    <col min="494" max="494" width="12.42578125" style="6" customWidth="1"/>
    <col min="495" max="496" width="14" style="6" customWidth="1"/>
    <col min="497" max="497" width="25.28515625" style="6" customWidth="1"/>
    <col min="498" max="738" width="9.28515625" style="6"/>
    <col min="739" max="739" width="8.140625" style="6" customWidth="1"/>
    <col min="740" max="740" width="22.85546875" style="6" customWidth="1"/>
    <col min="741" max="741" width="19" style="6" customWidth="1"/>
    <col min="742" max="742" width="15" style="6" customWidth="1"/>
    <col min="743" max="743" width="19" style="6" customWidth="1"/>
    <col min="744" max="744" width="15.42578125" style="6" customWidth="1"/>
    <col min="745" max="745" width="17" style="6" customWidth="1"/>
    <col min="746" max="746" width="16" style="6" customWidth="1"/>
    <col min="747" max="747" width="12.140625" style="6" customWidth="1"/>
    <col min="748" max="748" width="10.28515625" style="6" customWidth="1"/>
    <col min="749" max="749" width="12.140625" style="6" customWidth="1"/>
    <col min="750" max="750" width="12.42578125" style="6" customWidth="1"/>
    <col min="751" max="752" width="14" style="6" customWidth="1"/>
    <col min="753" max="753" width="25.28515625" style="6" customWidth="1"/>
    <col min="754" max="994" width="9.28515625" style="6"/>
    <col min="995" max="995" width="8.140625" style="6" customWidth="1"/>
    <col min="996" max="996" width="22.85546875" style="6" customWidth="1"/>
    <col min="997" max="997" width="19" style="6" customWidth="1"/>
    <col min="998" max="998" width="15" style="6" customWidth="1"/>
    <col min="999" max="999" width="19" style="6" customWidth="1"/>
    <col min="1000" max="1000" width="15.42578125" style="6" customWidth="1"/>
    <col min="1001" max="1001" width="17" style="6" customWidth="1"/>
    <col min="1002" max="1002" width="16" style="6" customWidth="1"/>
    <col min="1003" max="1003" width="12.140625" style="6" customWidth="1"/>
    <col min="1004" max="1004" width="10.28515625" style="6" customWidth="1"/>
    <col min="1005" max="1005" width="12.140625" style="6" customWidth="1"/>
    <col min="1006" max="1006" width="12.42578125" style="6" customWidth="1"/>
    <col min="1007" max="1008" width="14" style="6" customWidth="1"/>
    <col min="1009" max="1009" width="25.28515625" style="6" customWidth="1"/>
    <col min="1010" max="1250" width="9.28515625" style="6"/>
    <col min="1251" max="1251" width="8.140625" style="6" customWidth="1"/>
    <col min="1252" max="1252" width="22.85546875" style="6" customWidth="1"/>
    <col min="1253" max="1253" width="19" style="6" customWidth="1"/>
    <col min="1254" max="1254" width="15" style="6" customWidth="1"/>
    <col min="1255" max="1255" width="19" style="6" customWidth="1"/>
    <col min="1256" max="1256" width="15.42578125" style="6" customWidth="1"/>
    <col min="1257" max="1257" width="17" style="6" customWidth="1"/>
    <col min="1258" max="1258" width="16" style="6" customWidth="1"/>
    <col min="1259" max="1259" width="12.140625" style="6" customWidth="1"/>
    <col min="1260" max="1260" width="10.28515625" style="6" customWidth="1"/>
    <col min="1261" max="1261" width="12.140625" style="6" customWidth="1"/>
    <col min="1262" max="1262" width="12.42578125" style="6" customWidth="1"/>
    <col min="1263" max="1264" width="14" style="6" customWidth="1"/>
    <col min="1265" max="1265" width="25.28515625" style="6" customWidth="1"/>
    <col min="1266" max="1506" width="9.28515625" style="6"/>
    <col min="1507" max="1507" width="8.140625" style="6" customWidth="1"/>
    <col min="1508" max="1508" width="22.85546875" style="6" customWidth="1"/>
    <col min="1509" max="1509" width="19" style="6" customWidth="1"/>
    <col min="1510" max="1510" width="15" style="6" customWidth="1"/>
    <col min="1511" max="1511" width="19" style="6" customWidth="1"/>
    <col min="1512" max="1512" width="15.42578125" style="6" customWidth="1"/>
    <col min="1513" max="1513" width="17" style="6" customWidth="1"/>
    <col min="1514" max="1514" width="16" style="6" customWidth="1"/>
    <col min="1515" max="1515" width="12.140625" style="6" customWidth="1"/>
    <col min="1516" max="1516" width="10.28515625" style="6" customWidth="1"/>
    <col min="1517" max="1517" width="12.140625" style="6" customWidth="1"/>
    <col min="1518" max="1518" width="12.42578125" style="6" customWidth="1"/>
    <col min="1519" max="1520" width="14" style="6" customWidth="1"/>
    <col min="1521" max="1521" width="25.28515625" style="6" customWidth="1"/>
    <col min="1522" max="1762" width="9.28515625" style="6"/>
    <col min="1763" max="1763" width="8.140625" style="6" customWidth="1"/>
    <col min="1764" max="1764" width="22.85546875" style="6" customWidth="1"/>
    <col min="1765" max="1765" width="19" style="6" customWidth="1"/>
    <col min="1766" max="1766" width="15" style="6" customWidth="1"/>
    <col min="1767" max="1767" width="19" style="6" customWidth="1"/>
    <col min="1768" max="1768" width="15.42578125" style="6" customWidth="1"/>
    <col min="1769" max="1769" width="17" style="6" customWidth="1"/>
    <col min="1770" max="1770" width="16" style="6" customWidth="1"/>
    <col min="1771" max="1771" width="12.140625" style="6" customWidth="1"/>
    <col min="1772" max="1772" width="10.28515625" style="6" customWidth="1"/>
    <col min="1773" max="1773" width="12.140625" style="6" customWidth="1"/>
    <col min="1774" max="1774" width="12.42578125" style="6" customWidth="1"/>
    <col min="1775" max="1776" width="14" style="6" customWidth="1"/>
    <col min="1777" max="1777" width="25.28515625" style="6" customWidth="1"/>
    <col min="1778" max="2018" width="9.28515625" style="6"/>
    <col min="2019" max="2019" width="8.140625" style="6" customWidth="1"/>
    <col min="2020" max="2020" width="22.85546875" style="6" customWidth="1"/>
    <col min="2021" max="2021" width="19" style="6" customWidth="1"/>
    <col min="2022" max="2022" width="15" style="6" customWidth="1"/>
    <col min="2023" max="2023" width="19" style="6" customWidth="1"/>
    <col min="2024" max="2024" width="15.42578125" style="6" customWidth="1"/>
    <col min="2025" max="2025" width="17" style="6" customWidth="1"/>
    <col min="2026" max="2026" width="16" style="6" customWidth="1"/>
    <col min="2027" max="2027" width="12.140625" style="6" customWidth="1"/>
    <col min="2028" max="2028" width="10.28515625" style="6" customWidth="1"/>
    <col min="2029" max="2029" width="12.140625" style="6" customWidth="1"/>
    <col min="2030" max="2030" width="12.42578125" style="6" customWidth="1"/>
    <col min="2031" max="2032" width="14" style="6" customWidth="1"/>
    <col min="2033" max="2033" width="25.28515625" style="6" customWidth="1"/>
    <col min="2034" max="2274" width="9.28515625" style="6"/>
    <col min="2275" max="2275" width="8.140625" style="6" customWidth="1"/>
    <col min="2276" max="2276" width="22.85546875" style="6" customWidth="1"/>
    <col min="2277" max="2277" width="19" style="6" customWidth="1"/>
    <col min="2278" max="2278" width="15" style="6" customWidth="1"/>
    <col min="2279" max="2279" width="19" style="6" customWidth="1"/>
    <col min="2280" max="2280" width="15.42578125" style="6" customWidth="1"/>
    <col min="2281" max="2281" width="17" style="6" customWidth="1"/>
    <col min="2282" max="2282" width="16" style="6" customWidth="1"/>
    <col min="2283" max="2283" width="12.140625" style="6" customWidth="1"/>
    <col min="2284" max="2284" width="10.28515625" style="6" customWidth="1"/>
    <col min="2285" max="2285" width="12.140625" style="6" customWidth="1"/>
    <col min="2286" max="2286" width="12.42578125" style="6" customWidth="1"/>
    <col min="2287" max="2288" width="14" style="6" customWidth="1"/>
    <col min="2289" max="2289" width="25.28515625" style="6" customWidth="1"/>
    <col min="2290" max="2530" width="9.28515625" style="6"/>
    <col min="2531" max="2531" width="8.140625" style="6" customWidth="1"/>
    <col min="2532" max="2532" width="22.85546875" style="6" customWidth="1"/>
    <col min="2533" max="2533" width="19" style="6" customWidth="1"/>
    <col min="2534" max="2534" width="15" style="6" customWidth="1"/>
    <col min="2535" max="2535" width="19" style="6" customWidth="1"/>
    <col min="2536" max="2536" width="15.42578125" style="6" customWidth="1"/>
    <col min="2537" max="2537" width="17" style="6" customWidth="1"/>
    <col min="2538" max="2538" width="16" style="6" customWidth="1"/>
    <col min="2539" max="2539" width="12.140625" style="6" customWidth="1"/>
    <col min="2540" max="2540" width="10.28515625" style="6" customWidth="1"/>
    <col min="2541" max="2541" width="12.140625" style="6" customWidth="1"/>
    <col min="2542" max="2542" width="12.42578125" style="6" customWidth="1"/>
    <col min="2543" max="2544" width="14" style="6" customWidth="1"/>
    <col min="2545" max="2545" width="25.28515625" style="6" customWidth="1"/>
    <col min="2546" max="2786" width="9.28515625" style="6"/>
    <col min="2787" max="2787" width="8.140625" style="6" customWidth="1"/>
    <col min="2788" max="2788" width="22.85546875" style="6" customWidth="1"/>
    <col min="2789" max="2789" width="19" style="6" customWidth="1"/>
    <col min="2790" max="2790" width="15" style="6" customWidth="1"/>
    <col min="2791" max="2791" width="19" style="6" customWidth="1"/>
    <col min="2792" max="2792" width="15.42578125" style="6" customWidth="1"/>
    <col min="2793" max="2793" width="17" style="6" customWidth="1"/>
    <col min="2794" max="2794" width="16" style="6" customWidth="1"/>
    <col min="2795" max="2795" width="12.140625" style="6" customWidth="1"/>
    <col min="2796" max="2796" width="10.28515625" style="6" customWidth="1"/>
    <col min="2797" max="2797" width="12.140625" style="6" customWidth="1"/>
    <col min="2798" max="2798" width="12.42578125" style="6" customWidth="1"/>
    <col min="2799" max="2800" width="14" style="6" customWidth="1"/>
    <col min="2801" max="2801" width="25.28515625" style="6" customWidth="1"/>
    <col min="2802" max="3042" width="9.28515625" style="6"/>
    <col min="3043" max="3043" width="8.140625" style="6" customWidth="1"/>
    <col min="3044" max="3044" width="22.85546875" style="6" customWidth="1"/>
    <col min="3045" max="3045" width="19" style="6" customWidth="1"/>
    <col min="3046" max="3046" width="15" style="6" customWidth="1"/>
    <col min="3047" max="3047" width="19" style="6" customWidth="1"/>
    <col min="3048" max="3048" width="15.42578125" style="6" customWidth="1"/>
    <col min="3049" max="3049" width="17" style="6" customWidth="1"/>
    <col min="3050" max="3050" width="16" style="6" customWidth="1"/>
    <col min="3051" max="3051" width="12.140625" style="6" customWidth="1"/>
    <col min="3052" max="3052" width="10.28515625" style="6" customWidth="1"/>
    <col min="3053" max="3053" width="12.140625" style="6" customWidth="1"/>
    <col min="3054" max="3054" width="12.42578125" style="6" customWidth="1"/>
    <col min="3055" max="3056" width="14" style="6" customWidth="1"/>
    <col min="3057" max="3057" width="25.28515625" style="6" customWidth="1"/>
    <col min="3058" max="3298" width="9.28515625" style="6"/>
    <col min="3299" max="3299" width="8.140625" style="6" customWidth="1"/>
    <col min="3300" max="3300" width="22.85546875" style="6" customWidth="1"/>
    <col min="3301" max="3301" width="19" style="6" customWidth="1"/>
    <col min="3302" max="3302" width="15" style="6" customWidth="1"/>
    <col min="3303" max="3303" width="19" style="6" customWidth="1"/>
    <col min="3304" max="3304" width="15.42578125" style="6" customWidth="1"/>
    <col min="3305" max="3305" width="17" style="6" customWidth="1"/>
    <col min="3306" max="3306" width="16" style="6" customWidth="1"/>
    <col min="3307" max="3307" width="12.140625" style="6" customWidth="1"/>
    <col min="3308" max="3308" width="10.28515625" style="6" customWidth="1"/>
    <col min="3309" max="3309" width="12.140625" style="6" customWidth="1"/>
    <col min="3310" max="3310" width="12.42578125" style="6" customWidth="1"/>
    <col min="3311" max="3312" width="14" style="6" customWidth="1"/>
    <col min="3313" max="3313" width="25.28515625" style="6" customWidth="1"/>
    <col min="3314" max="3554" width="9.28515625" style="6"/>
    <col min="3555" max="3555" width="8.140625" style="6" customWidth="1"/>
    <col min="3556" max="3556" width="22.85546875" style="6" customWidth="1"/>
    <col min="3557" max="3557" width="19" style="6" customWidth="1"/>
    <col min="3558" max="3558" width="15" style="6" customWidth="1"/>
    <col min="3559" max="3559" width="19" style="6" customWidth="1"/>
    <col min="3560" max="3560" width="15.42578125" style="6" customWidth="1"/>
    <col min="3561" max="3561" width="17" style="6" customWidth="1"/>
    <col min="3562" max="3562" width="16" style="6" customWidth="1"/>
    <col min="3563" max="3563" width="12.140625" style="6" customWidth="1"/>
    <col min="3564" max="3564" width="10.28515625" style="6" customWidth="1"/>
    <col min="3565" max="3565" width="12.140625" style="6" customWidth="1"/>
    <col min="3566" max="3566" width="12.42578125" style="6" customWidth="1"/>
    <col min="3567" max="3568" width="14" style="6" customWidth="1"/>
    <col min="3569" max="3569" width="25.28515625" style="6" customWidth="1"/>
    <col min="3570" max="3810" width="9.28515625" style="6"/>
    <col min="3811" max="3811" width="8.140625" style="6" customWidth="1"/>
    <col min="3812" max="3812" width="22.85546875" style="6" customWidth="1"/>
    <col min="3813" max="3813" width="19" style="6" customWidth="1"/>
    <col min="3814" max="3814" width="15" style="6" customWidth="1"/>
    <col min="3815" max="3815" width="19" style="6" customWidth="1"/>
    <col min="3816" max="3816" width="15.42578125" style="6" customWidth="1"/>
    <col min="3817" max="3817" width="17" style="6" customWidth="1"/>
    <col min="3818" max="3818" width="16" style="6" customWidth="1"/>
    <col min="3819" max="3819" width="12.140625" style="6" customWidth="1"/>
    <col min="3820" max="3820" width="10.28515625" style="6" customWidth="1"/>
    <col min="3821" max="3821" width="12.140625" style="6" customWidth="1"/>
    <col min="3822" max="3822" width="12.42578125" style="6" customWidth="1"/>
    <col min="3823" max="3824" width="14" style="6" customWidth="1"/>
    <col min="3825" max="3825" width="25.28515625" style="6" customWidth="1"/>
    <col min="3826" max="4066" width="9.28515625" style="6"/>
    <col min="4067" max="4067" width="8.140625" style="6" customWidth="1"/>
    <col min="4068" max="4068" width="22.85546875" style="6" customWidth="1"/>
    <col min="4069" max="4069" width="19" style="6" customWidth="1"/>
    <col min="4070" max="4070" width="15" style="6" customWidth="1"/>
    <col min="4071" max="4071" width="19" style="6" customWidth="1"/>
    <col min="4072" max="4072" width="15.42578125" style="6" customWidth="1"/>
    <col min="4073" max="4073" width="17" style="6" customWidth="1"/>
    <col min="4074" max="4074" width="16" style="6" customWidth="1"/>
    <col min="4075" max="4075" width="12.140625" style="6" customWidth="1"/>
    <col min="4076" max="4076" width="10.28515625" style="6" customWidth="1"/>
    <col min="4077" max="4077" width="12.140625" style="6" customWidth="1"/>
    <col min="4078" max="4078" width="12.42578125" style="6" customWidth="1"/>
    <col min="4079" max="4080" width="14" style="6" customWidth="1"/>
    <col min="4081" max="4081" width="25.28515625" style="6" customWidth="1"/>
    <col min="4082" max="4322" width="9.28515625" style="6"/>
    <col min="4323" max="4323" width="8.140625" style="6" customWidth="1"/>
    <col min="4324" max="4324" width="22.85546875" style="6" customWidth="1"/>
    <col min="4325" max="4325" width="19" style="6" customWidth="1"/>
    <col min="4326" max="4326" width="15" style="6" customWidth="1"/>
    <col min="4327" max="4327" width="19" style="6" customWidth="1"/>
    <col min="4328" max="4328" width="15.42578125" style="6" customWidth="1"/>
    <col min="4329" max="4329" width="17" style="6" customWidth="1"/>
    <col min="4330" max="4330" width="16" style="6" customWidth="1"/>
    <col min="4331" max="4331" width="12.140625" style="6" customWidth="1"/>
    <col min="4332" max="4332" width="10.28515625" style="6" customWidth="1"/>
    <col min="4333" max="4333" width="12.140625" style="6" customWidth="1"/>
    <col min="4334" max="4334" width="12.42578125" style="6" customWidth="1"/>
    <col min="4335" max="4336" width="14" style="6" customWidth="1"/>
    <col min="4337" max="4337" width="25.28515625" style="6" customWidth="1"/>
    <col min="4338" max="4578" width="9.28515625" style="6"/>
    <col min="4579" max="4579" width="8.140625" style="6" customWidth="1"/>
    <col min="4580" max="4580" width="22.85546875" style="6" customWidth="1"/>
    <col min="4581" max="4581" width="19" style="6" customWidth="1"/>
    <col min="4582" max="4582" width="15" style="6" customWidth="1"/>
    <col min="4583" max="4583" width="19" style="6" customWidth="1"/>
    <col min="4584" max="4584" width="15.42578125" style="6" customWidth="1"/>
    <col min="4585" max="4585" width="17" style="6" customWidth="1"/>
    <col min="4586" max="4586" width="16" style="6" customWidth="1"/>
    <col min="4587" max="4587" width="12.140625" style="6" customWidth="1"/>
    <col min="4588" max="4588" width="10.28515625" style="6" customWidth="1"/>
    <col min="4589" max="4589" width="12.140625" style="6" customWidth="1"/>
    <col min="4590" max="4590" width="12.42578125" style="6" customWidth="1"/>
    <col min="4591" max="4592" width="14" style="6" customWidth="1"/>
    <col min="4593" max="4593" width="25.28515625" style="6" customWidth="1"/>
    <col min="4594" max="4834" width="9.28515625" style="6"/>
    <col min="4835" max="4835" width="8.140625" style="6" customWidth="1"/>
    <col min="4836" max="4836" width="22.85546875" style="6" customWidth="1"/>
    <col min="4837" max="4837" width="19" style="6" customWidth="1"/>
    <col min="4838" max="4838" width="15" style="6" customWidth="1"/>
    <col min="4839" max="4839" width="19" style="6" customWidth="1"/>
    <col min="4840" max="4840" width="15.42578125" style="6" customWidth="1"/>
    <col min="4841" max="4841" width="17" style="6" customWidth="1"/>
    <col min="4842" max="4842" width="16" style="6" customWidth="1"/>
    <col min="4843" max="4843" width="12.140625" style="6" customWidth="1"/>
    <col min="4844" max="4844" width="10.28515625" style="6" customWidth="1"/>
    <col min="4845" max="4845" width="12.140625" style="6" customWidth="1"/>
    <col min="4846" max="4846" width="12.42578125" style="6" customWidth="1"/>
    <col min="4847" max="4848" width="14" style="6" customWidth="1"/>
    <col min="4849" max="4849" width="25.28515625" style="6" customWidth="1"/>
    <col min="4850" max="5090" width="9.28515625" style="6"/>
    <col min="5091" max="5091" width="8.140625" style="6" customWidth="1"/>
    <col min="5092" max="5092" width="22.85546875" style="6" customWidth="1"/>
    <col min="5093" max="5093" width="19" style="6" customWidth="1"/>
    <col min="5094" max="5094" width="15" style="6" customWidth="1"/>
    <col min="5095" max="5095" width="19" style="6" customWidth="1"/>
    <col min="5096" max="5096" width="15.42578125" style="6" customWidth="1"/>
    <col min="5097" max="5097" width="17" style="6" customWidth="1"/>
    <col min="5098" max="5098" width="16" style="6" customWidth="1"/>
    <col min="5099" max="5099" width="12.140625" style="6" customWidth="1"/>
    <col min="5100" max="5100" width="10.28515625" style="6" customWidth="1"/>
    <col min="5101" max="5101" width="12.140625" style="6" customWidth="1"/>
    <col min="5102" max="5102" width="12.42578125" style="6" customWidth="1"/>
    <col min="5103" max="5104" width="14" style="6" customWidth="1"/>
    <col min="5105" max="5105" width="25.28515625" style="6" customWidth="1"/>
    <col min="5106" max="5346" width="9.28515625" style="6"/>
    <col min="5347" max="5347" width="8.140625" style="6" customWidth="1"/>
    <col min="5348" max="5348" width="22.85546875" style="6" customWidth="1"/>
    <col min="5349" max="5349" width="19" style="6" customWidth="1"/>
    <col min="5350" max="5350" width="15" style="6" customWidth="1"/>
    <col min="5351" max="5351" width="19" style="6" customWidth="1"/>
    <col min="5352" max="5352" width="15.42578125" style="6" customWidth="1"/>
    <col min="5353" max="5353" width="17" style="6" customWidth="1"/>
    <col min="5354" max="5354" width="16" style="6" customWidth="1"/>
    <col min="5355" max="5355" width="12.140625" style="6" customWidth="1"/>
    <col min="5356" max="5356" width="10.28515625" style="6" customWidth="1"/>
    <col min="5357" max="5357" width="12.140625" style="6" customWidth="1"/>
    <col min="5358" max="5358" width="12.42578125" style="6" customWidth="1"/>
    <col min="5359" max="5360" width="14" style="6" customWidth="1"/>
    <col min="5361" max="5361" width="25.28515625" style="6" customWidth="1"/>
    <col min="5362" max="5602" width="9.28515625" style="6"/>
    <col min="5603" max="5603" width="8.140625" style="6" customWidth="1"/>
    <col min="5604" max="5604" width="22.85546875" style="6" customWidth="1"/>
    <col min="5605" max="5605" width="19" style="6" customWidth="1"/>
    <col min="5606" max="5606" width="15" style="6" customWidth="1"/>
    <col min="5607" max="5607" width="19" style="6" customWidth="1"/>
    <col min="5608" max="5608" width="15.42578125" style="6" customWidth="1"/>
    <col min="5609" max="5609" width="17" style="6" customWidth="1"/>
    <col min="5610" max="5610" width="16" style="6" customWidth="1"/>
    <col min="5611" max="5611" width="12.140625" style="6" customWidth="1"/>
    <col min="5612" max="5612" width="10.28515625" style="6" customWidth="1"/>
    <col min="5613" max="5613" width="12.140625" style="6" customWidth="1"/>
    <col min="5614" max="5614" width="12.42578125" style="6" customWidth="1"/>
    <col min="5615" max="5616" width="14" style="6" customWidth="1"/>
    <col min="5617" max="5617" width="25.28515625" style="6" customWidth="1"/>
    <col min="5618" max="5858" width="9.28515625" style="6"/>
    <col min="5859" max="5859" width="8.140625" style="6" customWidth="1"/>
    <col min="5860" max="5860" width="22.85546875" style="6" customWidth="1"/>
    <col min="5861" max="5861" width="19" style="6" customWidth="1"/>
    <col min="5862" max="5862" width="15" style="6" customWidth="1"/>
    <col min="5863" max="5863" width="19" style="6" customWidth="1"/>
    <col min="5864" max="5864" width="15.42578125" style="6" customWidth="1"/>
    <col min="5865" max="5865" width="17" style="6" customWidth="1"/>
    <col min="5866" max="5866" width="16" style="6" customWidth="1"/>
    <col min="5867" max="5867" width="12.140625" style="6" customWidth="1"/>
    <col min="5868" max="5868" width="10.28515625" style="6" customWidth="1"/>
    <col min="5869" max="5869" width="12.140625" style="6" customWidth="1"/>
    <col min="5870" max="5870" width="12.42578125" style="6" customWidth="1"/>
    <col min="5871" max="5872" width="14" style="6" customWidth="1"/>
    <col min="5873" max="5873" width="25.28515625" style="6" customWidth="1"/>
    <col min="5874" max="6114" width="9.28515625" style="6"/>
    <col min="6115" max="6115" width="8.140625" style="6" customWidth="1"/>
    <col min="6116" max="6116" width="22.85546875" style="6" customWidth="1"/>
    <col min="6117" max="6117" width="19" style="6" customWidth="1"/>
    <col min="6118" max="6118" width="15" style="6" customWidth="1"/>
    <col min="6119" max="6119" width="19" style="6" customWidth="1"/>
    <col min="6120" max="6120" width="15.42578125" style="6" customWidth="1"/>
    <col min="6121" max="6121" width="17" style="6" customWidth="1"/>
    <col min="6122" max="6122" width="16" style="6" customWidth="1"/>
    <col min="6123" max="6123" width="12.140625" style="6" customWidth="1"/>
    <col min="6124" max="6124" width="10.28515625" style="6" customWidth="1"/>
    <col min="6125" max="6125" width="12.140625" style="6" customWidth="1"/>
    <col min="6126" max="6126" width="12.42578125" style="6" customWidth="1"/>
    <col min="6127" max="6128" width="14" style="6" customWidth="1"/>
    <col min="6129" max="6129" width="25.28515625" style="6" customWidth="1"/>
    <col min="6130" max="6370" width="9.28515625" style="6"/>
    <col min="6371" max="6371" width="8.140625" style="6" customWidth="1"/>
    <col min="6372" max="6372" width="22.85546875" style="6" customWidth="1"/>
    <col min="6373" max="6373" width="19" style="6" customWidth="1"/>
    <col min="6374" max="6374" width="15" style="6" customWidth="1"/>
    <col min="6375" max="6375" width="19" style="6" customWidth="1"/>
    <col min="6376" max="6376" width="15.42578125" style="6" customWidth="1"/>
    <col min="6377" max="6377" width="17" style="6" customWidth="1"/>
    <col min="6378" max="6378" width="16" style="6" customWidth="1"/>
    <col min="6379" max="6379" width="12.140625" style="6" customWidth="1"/>
    <col min="6380" max="6380" width="10.28515625" style="6" customWidth="1"/>
    <col min="6381" max="6381" width="12.140625" style="6" customWidth="1"/>
    <col min="6382" max="6382" width="12.42578125" style="6" customWidth="1"/>
    <col min="6383" max="6384" width="14" style="6" customWidth="1"/>
    <col min="6385" max="6385" width="25.28515625" style="6" customWidth="1"/>
    <col min="6386" max="6626" width="9.28515625" style="6"/>
    <col min="6627" max="6627" width="8.140625" style="6" customWidth="1"/>
    <col min="6628" max="6628" width="22.85546875" style="6" customWidth="1"/>
    <col min="6629" max="6629" width="19" style="6" customWidth="1"/>
    <col min="6630" max="6630" width="15" style="6" customWidth="1"/>
    <col min="6631" max="6631" width="19" style="6" customWidth="1"/>
    <col min="6632" max="6632" width="15.42578125" style="6" customWidth="1"/>
    <col min="6633" max="6633" width="17" style="6" customWidth="1"/>
    <col min="6634" max="6634" width="16" style="6" customWidth="1"/>
    <col min="6635" max="6635" width="12.140625" style="6" customWidth="1"/>
    <col min="6636" max="6636" width="10.28515625" style="6" customWidth="1"/>
    <col min="6637" max="6637" width="12.140625" style="6" customWidth="1"/>
    <col min="6638" max="6638" width="12.42578125" style="6" customWidth="1"/>
    <col min="6639" max="6640" width="14" style="6" customWidth="1"/>
    <col min="6641" max="6641" width="25.28515625" style="6" customWidth="1"/>
    <col min="6642" max="6882" width="9.28515625" style="6"/>
    <col min="6883" max="6883" width="8.140625" style="6" customWidth="1"/>
    <col min="6884" max="6884" width="22.85546875" style="6" customWidth="1"/>
    <col min="6885" max="6885" width="19" style="6" customWidth="1"/>
    <col min="6886" max="6886" width="15" style="6" customWidth="1"/>
    <col min="6887" max="6887" width="19" style="6" customWidth="1"/>
    <col min="6888" max="6888" width="15.42578125" style="6" customWidth="1"/>
    <col min="6889" max="6889" width="17" style="6" customWidth="1"/>
    <col min="6890" max="6890" width="16" style="6" customWidth="1"/>
    <col min="6891" max="6891" width="12.140625" style="6" customWidth="1"/>
    <col min="6892" max="6892" width="10.28515625" style="6" customWidth="1"/>
    <col min="6893" max="6893" width="12.140625" style="6" customWidth="1"/>
    <col min="6894" max="6894" width="12.42578125" style="6" customWidth="1"/>
    <col min="6895" max="6896" width="14" style="6" customWidth="1"/>
    <col min="6897" max="6897" width="25.28515625" style="6" customWidth="1"/>
    <col min="6898" max="7138" width="9.28515625" style="6"/>
    <col min="7139" max="7139" width="8.140625" style="6" customWidth="1"/>
    <col min="7140" max="7140" width="22.85546875" style="6" customWidth="1"/>
    <col min="7141" max="7141" width="19" style="6" customWidth="1"/>
    <col min="7142" max="7142" width="15" style="6" customWidth="1"/>
    <col min="7143" max="7143" width="19" style="6" customWidth="1"/>
    <col min="7144" max="7144" width="15.42578125" style="6" customWidth="1"/>
    <col min="7145" max="7145" width="17" style="6" customWidth="1"/>
    <col min="7146" max="7146" width="16" style="6" customWidth="1"/>
    <col min="7147" max="7147" width="12.140625" style="6" customWidth="1"/>
    <col min="7148" max="7148" width="10.28515625" style="6" customWidth="1"/>
    <col min="7149" max="7149" width="12.140625" style="6" customWidth="1"/>
    <col min="7150" max="7150" width="12.42578125" style="6" customWidth="1"/>
    <col min="7151" max="7152" width="14" style="6" customWidth="1"/>
    <col min="7153" max="7153" width="25.28515625" style="6" customWidth="1"/>
    <col min="7154" max="7394" width="9.28515625" style="6"/>
    <col min="7395" max="7395" width="8.140625" style="6" customWidth="1"/>
    <col min="7396" max="7396" width="22.85546875" style="6" customWidth="1"/>
    <col min="7397" max="7397" width="19" style="6" customWidth="1"/>
    <col min="7398" max="7398" width="15" style="6" customWidth="1"/>
    <col min="7399" max="7399" width="19" style="6" customWidth="1"/>
    <col min="7400" max="7400" width="15.42578125" style="6" customWidth="1"/>
    <col min="7401" max="7401" width="17" style="6" customWidth="1"/>
    <col min="7402" max="7402" width="16" style="6" customWidth="1"/>
    <col min="7403" max="7403" width="12.140625" style="6" customWidth="1"/>
    <col min="7404" max="7404" width="10.28515625" style="6" customWidth="1"/>
    <col min="7405" max="7405" width="12.140625" style="6" customWidth="1"/>
    <col min="7406" max="7406" width="12.42578125" style="6" customWidth="1"/>
    <col min="7407" max="7408" width="14" style="6" customWidth="1"/>
    <col min="7409" max="7409" width="25.28515625" style="6" customWidth="1"/>
    <col min="7410" max="7650" width="9.28515625" style="6"/>
    <col min="7651" max="7651" width="8.140625" style="6" customWidth="1"/>
    <col min="7652" max="7652" width="22.85546875" style="6" customWidth="1"/>
    <col min="7653" max="7653" width="19" style="6" customWidth="1"/>
    <col min="7654" max="7654" width="15" style="6" customWidth="1"/>
    <col min="7655" max="7655" width="19" style="6" customWidth="1"/>
    <col min="7656" max="7656" width="15.42578125" style="6" customWidth="1"/>
    <col min="7657" max="7657" width="17" style="6" customWidth="1"/>
    <col min="7658" max="7658" width="16" style="6" customWidth="1"/>
    <col min="7659" max="7659" width="12.140625" style="6" customWidth="1"/>
    <col min="7660" max="7660" width="10.28515625" style="6" customWidth="1"/>
    <col min="7661" max="7661" width="12.140625" style="6" customWidth="1"/>
    <col min="7662" max="7662" width="12.42578125" style="6" customWidth="1"/>
    <col min="7663" max="7664" width="14" style="6" customWidth="1"/>
    <col min="7665" max="7665" width="25.28515625" style="6" customWidth="1"/>
    <col min="7666" max="7906" width="9.28515625" style="6"/>
    <col min="7907" max="7907" width="8.140625" style="6" customWidth="1"/>
    <col min="7908" max="7908" width="22.85546875" style="6" customWidth="1"/>
    <col min="7909" max="7909" width="19" style="6" customWidth="1"/>
    <col min="7910" max="7910" width="15" style="6" customWidth="1"/>
    <col min="7911" max="7911" width="19" style="6" customWidth="1"/>
    <col min="7912" max="7912" width="15.42578125" style="6" customWidth="1"/>
    <col min="7913" max="7913" width="17" style="6" customWidth="1"/>
    <col min="7914" max="7914" width="16" style="6" customWidth="1"/>
    <col min="7915" max="7915" width="12.140625" style="6" customWidth="1"/>
    <col min="7916" max="7916" width="10.28515625" style="6" customWidth="1"/>
    <col min="7917" max="7917" width="12.140625" style="6" customWidth="1"/>
    <col min="7918" max="7918" width="12.42578125" style="6" customWidth="1"/>
    <col min="7919" max="7920" width="14" style="6" customWidth="1"/>
    <col min="7921" max="7921" width="25.28515625" style="6" customWidth="1"/>
    <col min="7922" max="8162" width="9.28515625" style="6"/>
    <col min="8163" max="8163" width="8.140625" style="6" customWidth="1"/>
    <col min="8164" max="8164" width="22.85546875" style="6" customWidth="1"/>
    <col min="8165" max="8165" width="19" style="6" customWidth="1"/>
    <col min="8166" max="8166" width="15" style="6" customWidth="1"/>
    <col min="8167" max="8167" width="19" style="6" customWidth="1"/>
    <col min="8168" max="8168" width="15.42578125" style="6" customWidth="1"/>
    <col min="8169" max="8169" width="17" style="6" customWidth="1"/>
    <col min="8170" max="8170" width="16" style="6" customWidth="1"/>
    <col min="8171" max="8171" width="12.140625" style="6" customWidth="1"/>
    <col min="8172" max="8172" width="10.28515625" style="6" customWidth="1"/>
    <col min="8173" max="8173" width="12.140625" style="6" customWidth="1"/>
    <col min="8174" max="8174" width="12.42578125" style="6" customWidth="1"/>
    <col min="8175" max="8176" width="14" style="6" customWidth="1"/>
    <col min="8177" max="8177" width="25.28515625" style="6" customWidth="1"/>
    <col min="8178" max="8418" width="9.28515625" style="6"/>
    <col min="8419" max="8419" width="8.140625" style="6" customWidth="1"/>
    <col min="8420" max="8420" width="22.85546875" style="6" customWidth="1"/>
    <col min="8421" max="8421" width="19" style="6" customWidth="1"/>
    <col min="8422" max="8422" width="15" style="6" customWidth="1"/>
    <col min="8423" max="8423" width="19" style="6" customWidth="1"/>
    <col min="8424" max="8424" width="15.42578125" style="6" customWidth="1"/>
    <col min="8425" max="8425" width="17" style="6" customWidth="1"/>
    <col min="8426" max="8426" width="16" style="6" customWidth="1"/>
    <col min="8427" max="8427" width="12.140625" style="6" customWidth="1"/>
    <col min="8428" max="8428" width="10.28515625" style="6" customWidth="1"/>
    <col min="8429" max="8429" width="12.140625" style="6" customWidth="1"/>
    <col min="8430" max="8430" width="12.42578125" style="6" customWidth="1"/>
    <col min="8431" max="8432" width="14" style="6" customWidth="1"/>
    <col min="8433" max="8433" width="25.28515625" style="6" customWidth="1"/>
    <col min="8434" max="8674" width="9.28515625" style="6"/>
    <col min="8675" max="8675" width="8.140625" style="6" customWidth="1"/>
    <col min="8676" max="8676" width="22.85546875" style="6" customWidth="1"/>
    <col min="8677" max="8677" width="19" style="6" customWidth="1"/>
    <col min="8678" max="8678" width="15" style="6" customWidth="1"/>
    <col min="8679" max="8679" width="19" style="6" customWidth="1"/>
    <col min="8680" max="8680" width="15.42578125" style="6" customWidth="1"/>
    <col min="8681" max="8681" width="17" style="6" customWidth="1"/>
    <col min="8682" max="8682" width="16" style="6" customWidth="1"/>
    <col min="8683" max="8683" width="12.140625" style="6" customWidth="1"/>
    <col min="8684" max="8684" width="10.28515625" style="6" customWidth="1"/>
    <col min="8685" max="8685" width="12.140625" style="6" customWidth="1"/>
    <col min="8686" max="8686" width="12.42578125" style="6" customWidth="1"/>
    <col min="8687" max="8688" width="14" style="6" customWidth="1"/>
    <col min="8689" max="8689" width="25.28515625" style="6" customWidth="1"/>
    <col min="8690" max="8930" width="9.28515625" style="6"/>
    <col min="8931" max="8931" width="8.140625" style="6" customWidth="1"/>
    <col min="8932" max="8932" width="22.85546875" style="6" customWidth="1"/>
    <col min="8933" max="8933" width="19" style="6" customWidth="1"/>
    <col min="8934" max="8934" width="15" style="6" customWidth="1"/>
    <col min="8935" max="8935" width="19" style="6" customWidth="1"/>
    <col min="8936" max="8936" width="15.42578125" style="6" customWidth="1"/>
    <col min="8937" max="8937" width="17" style="6" customWidth="1"/>
    <col min="8938" max="8938" width="16" style="6" customWidth="1"/>
    <col min="8939" max="8939" width="12.140625" style="6" customWidth="1"/>
    <col min="8940" max="8940" width="10.28515625" style="6" customWidth="1"/>
    <col min="8941" max="8941" width="12.140625" style="6" customWidth="1"/>
    <col min="8942" max="8942" width="12.42578125" style="6" customWidth="1"/>
    <col min="8943" max="8944" width="14" style="6" customWidth="1"/>
    <col min="8945" max="8945" width="25.28515625" style="6" customWidth="1"/>
    <col min="8946" max="9186" width="9.28515625" style="6"/>
    <col min="9187" max="9187" width="8.140625" style="6" customWidth="1"/>
    <col min="9188" max="9188" width="22.85546875" style="6" customWidth="1"/>
    <col min="9189" max="9189" width="19" style="6" customWidth="1"/>
    <col min="9190" max="9190" width="15" style="6" customWidth="1"/>
    <col min="9191" max="9191" width="19" style="6" customWidth="1"/>
    <col min="9192" max="9192" width="15.42578125" style="6" customWidth="1"/>
    <col min="9193" max="9193" width="17" style="6" customWidth="1"/>
    <col min="9194" max="9194" width="16" style="6" customWidth="1"/>
    <col min="9195" max="9195" width="12.140625" style="6" customWidth="1"/>
    <col min="9196" max="9196" width="10.28515625" style="6" customWidth="1"/>
    <col min="9197" max="9197" width="12.140625" style="6" customWidth="1"/>
    <col min="9198" max="9198" width="12.42578125" style="6" customWidth="1"/>
    <col min="9199" max="9200" width="14" style="6" customWidth="1"/>
    <col min="9201" max="9201" width="25.28515625" style="6" customWidth="1"/>
    <col min="9202" max="9442" width="9.28515625" style="6"/>
    <col min="9443" max="9443" width="8.140625" style="6" customWidth="1"/>
    <col min="9444" max="9444" width="22.85546875" style="6" customWidth="1"/>
    <col min="9445" max="9445" width="19" style="6" customWidth="1"/>
    <col min="9446" max="9446" width="15" style="6" customWidth="1"/>
    <col min="9447" max="9447" width="19" style="6" customWidth="1"/>
    <col min="9448" max="9448" width="15.42578125" style="6" customWidth="1"/>
    <col min="9449" max="9449" width="17" style="6" customWidth="1"/>
    <col min="9450" max="9450" width="16" style="6" customWidth="1"/>
    <col min="9451" max="9451" width="12.140625" style="6" customWidth="1"/>
    <col min="9452" max="9452" width="10.28515625" style="6" customWidth="1"/>
    <col min="9453" max="9453" width="12.140625" style="6" customWidth="1"/>
    <col min="9454" max="9454" width="12.42578125" style="6" customWidth="1"/>
    <col min="9455" max="9456" width="14" style="6" customWidth="1"/>
    <col min="9457" max="9457" width="25.28515625" style="6" customWidth="1"/>
    <col min="9458" max="9698" width="9.28515625" style="6"/>
    <col min="9699" max="9699" width="8.140625" style="6" customWidth="1"/>
    <col min="9700" max="9700" width="22.85546875" style="6" customWidth="1"/>
    <col min="9701" max="9701" width="19" style="6" customWidth="1"/>
    <col min="9702" max="9702" width="15" style="6" customWidth="1"/>
    <col min="9703" max="9703" width="19" style="6" customWidth="1"/>
    <col min="9704" max="9704" width="15.42578125" style="6" customWidth="1"/>
    <col min="9705" max="9705" width="17" style="6" customWidth="1"/>
    <col min="9706" max="9706" width="16" style="6" customWidth="1"/>
    <col min="9707" max="9707" width="12.140625" style="6" customWidth="1"/>
    <col min="9708" max="9708" width="10.28515625" style="6" customWidth="1"/>
    <col min="9709" max="9709" width="12.140625" style="6" customWidth="1"/>
    <col min="9710" max="9710" width="12.42578125" style="6" customWidth="1"/>
    <col min="9711" max="9712" width="14" style="6" customWidth="1"/>
    <col min="9713" max="9713" width="25.28515625" style="6" customWidth="1"/>
    <col min="9714" max="9954" width="9.28515625" style="6"/>
    <col min="9955" max="9955" width="8.140625" style="6" customWidth="1"/>
    <col min="9956" max="9956" width="22.85546875" style="6" customWidth="1"/>
    <col min="9957" max="9957" width="19" style="6" customWidth="1"/>
    <col min="9958" max="9958" width="15" style="6" customWidth="1"/>
    <col min="9959" max="9959" width="19" style="6" customWidth="1"/>
    <col min="9960" max="9960" width="15.42578125" style="6" customWidth="1"/>
    <col min="9961" max="9961" width="17" style="6" customWidth="1"/>
    <col min="9962" max="9962" width="16" style="6" customWidth="1"/>
    <col min="9963" max="9963" width="12.140625" style="6" customWidth="1"/>
    <col min="9964" max="9964" width="10.28515625" style="6" customWidth="1"/>
    <col min="9965" max="9965" width="12.140625" style="6" customWidth="1"/>
    <col min="9966" max="9966" width="12.42578125" style="6" customWidth="1"/>
    <col min="9967" max="9968" width="14" style="6" customWidth="1"/>
    <col min="9969" max="9969" width="25.28515625" style="6" customWidth="1"/>
    <col min="9970" max="10210" width="9.28515625" style="6"/>
    <col min="10211" max="10211" width="8.140625" style="6" customWidth="1"/>
    <col min="10212" max="10212" width="22.85546875" style="6" customWidth="1"/>
    <col min="10213" max="10213" width="19" style="6" customWidth="1"/>
    <col min="10214" max="10214" width="15" style="6" customWidth="1"/>
    <col min="10215" max="10215" width="19" style="6" customWidth="1"/>
    <col min="10216" max="10216" width="15.42578125" style="6" customWidth="1"/>
    <col min="10217" max="10217" width="17" style="6" customWidth="1"/>
    <col min="10218" max="10218" width="16" style="6" customWidth="1"/>
    <col min="10219" max="10219" width="12.140625" style="6" customWidth="1"/>
    <col min="10220" max="10220" width="10.28515625" style="6" customWidth="1"/>
    <col min="10221" max="10221" width="12.140625" style="6" customWidth="1"/>
    <col min="10222" max="10222" width="12.42578125" style="6" customWidth="1"/>
    <col min="10223" max="10224" width="14" style="6" customWidth="1"/>
    <col min="10225" max="10225" width="25.28515625" style="6" customWidth="1"/>
    <col min="10226" max="10466" width="9.28515625" style="6"/>
    <col min="10467" max="10467" width="8.140625" style="6" customWidth="1"/>
    <col min="10468" max="10468" width="22.85546875" style="6" customWidth="1"/>
    <col min="10469" max="10469" width="19" style="6" customWidth="1"/>
    <col min="10470" max="10470" width="15" style="6" customWidth="1"/>
    <col min="10471" max="10471" width="19" style="6" customWidth="1"/>
    <col min="10472" max="10472" width="15.42578125" style="6" customWidth="1"/>
    <col min="10473" max="10473" width="17" style="6" customWidth="1"/>
    <col min="10474" max="10474" width="16" style="6" customWidth="1"/>
    <col min="10475" max="10475" width="12.140625" style="6" customWidth="1"/>
    <col min="10476" max="10476" width="10.28515625" style="6" customWidth="1"/>
    <col min="10477" max="10477" width="12.140625" style="6" customWidth="1"/>
    <col min="10478" max="10478" width="12.42578125" style="6" customWidth="1"/>
    <col min="10479" max="10480" width="14" style="6" customWidth="1"/>
    <col min="10481" max="10481" width="25.28515625" style="6" customWidth="1"/>
    <col min="10482" max="10722" width="9.28515625" style="6"/>
    <col min="10723" max="10723" width="8.140625" style="6" customWidth="1"/>
    <col min="10724" max="10724" width="22.85546875" style="6" customWidth="1"/>
    <col min="10725" max="10725" width="19" style="6" customWidth="1"/>
    <col min="10726" max="10726" width="15" style="6" customWidth="1"/>
    <col min="10727" max="10727" width="19" style="6" customWidth="1"/>
    <col min="10728" max="10728" width="15.42578125" style="6" customWidth="1"/>
    <col min="10729" max="10729" width="17" style="6" customWidth="1"/>
    <col min="10730" max="10730" width="16" style="6" customWidth="1"/>
    <col min="10731" max="10731" width="12.140625" style="6" customWidth="1"/>
    <col min="10732" max="10732" width="10.28515625" style="6" customWidth="1"/>
    <col min="10733" max="10733" width="12.140625" style="6" customWidth="1"/>
    <col min="10734" max="10734" width="12.42578125" style="6" customWidth="1"/>
    <col min="10735" max="10736" width="14" style="6" customWidth="1"/>
    <col min="10737" max="10737" width="25.28515625" style="6" customWidth="1"/>
    <col min="10738" max="10978" width="9.28515625" style="6"/>
    <col min="10979" max="10979" width="8.140625" style="6" customWidth="1"/>
    <col min="10980" max="10980" width="22.85546875" style="6" customWidth="1"/>
    <col min="10981" max="10981" width="19" style="6" customWidth="1"/>
    <col min="10982" max="10982" width="15" style="6" customWidth="1"/>
    <col min="10983" max="10983" width="19" style="6" customWidth="1"/>
    <col min="10984" max="10984" width="15.42578125" style="6" customWidth="1"/>
    <col min="10985" max="10985" width="17" style="6" customWidth="1"/>
    <col min="10986" max="10986" width="16" style="6" customWidth="1"/>
    <col min="10987" max="10987" width="12.140625" style="6" customWidth="1"/>
    <col min="10988" max="10988" width="10.28515625" style="6" customWidth="1"/>
    <col min="10989" max="10989" width="12.140625" style="6" customWidth="1"/>
    <col min="10990" max="10990" width="12.42578125" style="6" customWidth="1"/>
    <col min="10991" max="10992" width="14" style="6" customWidth="1"/>
    <col min="10993" max="10993" width="25.28515625" style="6" customWidth="1"/>
    <col min="10994" max="11234" width="9.28515625" style="6"/>
    <col min="11235" max="11235" width="8.140625" style="6" customWidth="1"/>
    <col min="11236" max="11236" width="22.85546875" style="6" customWidth="1"/>
    <col min="11237" max="11237" width="19" style="6" customWidth="1"/>
    <col min="11238" max="11238" width="15" style="6" customWidth="1"/>
    <col min="11239" max="11239" width="19" style="6" customWidth="1"/>
    <col min="11240" max="11240" width="15.42578125" style="6" customWidth="1"/>
    <col min="11241" max="11241" width="17" style="6" customWidth="1"/>
    <col min="11242" max="11242" width="16" style="6" customWidth="1"/>
    <col min="11243" max="11243" width="12.140625" style="6" customWidth="1"/>
    <col min="11244" max="11244" width="10.28515625" style="6" customWidth="1"/>
    <col min="11245" max="11245" width="12.140625" style="6" customWidth="1"/>
    <col min="11246" max="11246" width="12.42578125" style="6" customWidth="1"/>
    <col min="11247" max="11248" width="14" style="6" customWidth="1"/>
    <col min="11249" max="11249" width="25.28515625" style="6" customWidth="1"/>
    <col min="11250" max="11490" width="9.28515625" style="6"/>
    <col min="11491" max="11491" width="8.140625" style="6" customWidth="1"/>
    <col min="11492" max="11492" width="22.85546875" style="6" customWidth="1"/>
    <col min="11493" max="11493" width="19" style="6" customWidth="1"/>
    <col min="11494" max="11494" width="15" style="6" customWidth="1"/>
    <col min="11495" max="11495" width="19" style="6" customWidth="1"/>
    <col min="11496" max="11496" width="15.42578125" style="6" customWidth="1"/>
    <col min="11497" max="11497" width="17" style="6" customWidth="1"/>
    <col min="11498" max="11498" width="16" style="6" customWidth="1"/>
    <col min="11499" max="11499" width="12.140625" style="6" customWidth="1"/>
    <col min="11500" max="11500" width="10.28515625" style="6" customWidth="1"/>
    <col min="11501" max="11501" width="12.140625" style="6" customWidth="1"/>
    <col min="11502" max="11502" width="12.42578125" style="6" customWidth="1"/>
    <col min="11503" max="11504" width="14" style="6" customWidth="1"/>
    <col min="11505" max="11505" width="25.28515625" style="6" customWidth="1"/>
    <col min="11506" max="11746" width="9.28515625" style="6"/>
    <col min="11747" max="11747" width="8.140625" style="6" customWidth="1"/>
    <col min="11748" max="11748" width="22.85546875" style="6" customWidth="1"/>
    <col min="11749" max="11749" width="19" style="6" customWidth="1"/>
    <col min="11750" max="11750" width="15" style="6" customWidth="1"/>
    <col min="11751" max="11751" width="19" style="6" customWidth="1"/>
    <col min="11752" max="11752" width="15.42578125" style="6" customWidth="1"/>
    <col min="11753" max="11753" width="17" style="6" customWidth="1"/>
    <col min="11754" max="11754" width="16" style="6" customWidth="1"/>
    <col min="11755" max="11755" width="12.140625" style="6" customWidth="1"/>
    <col min="11756" max="11756" width="10.28515625" style="6" customWidth="1"/>
    <col min="11757" max="11757" width="12.140625" style="6" customWidth="1"/>
    <col min="11758" max="11758" width="12.42578125" style="6" customWidth="1"/>
    <col min="11759" max="11760" width="14" style="6" customWidth="1"/>
    <col min="11761" max="11761" width="25.28515625" style="6" customWidth="1"/>
    <col min="11762" max="12002" width="9.28515625" style="6"/>
    <col min="12003" max="12003" width="8.140625" style="6" customWidth="1"/>
    <col min="12004" max="12004" width="22.85546875" style="6" customWidth="1"/>
    <col min="12005" max="12005" width="19" style="6" customWidth="1"/>
    <col min="12006" max="12006" width="15" style="6" customWidth="1"/>
    <col min="12007" max="12007" width="19" style="6" customWidth="1"/>
    <col min="12008" max="12008" width="15.42578125" style="6" customWidth="1"/>
    <col min="12009" max="12009" width="17" style="6" customWidth="1"/>
    <col min="12010" max="12010" width="16" style="6" customWidth="1"/>
    <col min="12011" max="12011" width="12.140625" style="6" customWidth="1"/>
    <col min="12012" max="12012" width="10.28515625" style="6" customWidth="1"/>
    <col min="12013" max="12013" width="12.140625" style="6" customWidth="1"/>
    <col min="12014" max="12014" width="12.42578125" style="6" customWidth="1"/>
    <col min="12015" max="12016" width="14" style="6" customWidth="1"/>
    <col min="12017" max="12017" width="25.28515625" style="6" customWidth="1"/>
    <col min="12018" max="12258" width="9.28515625" style="6"/>
    <col min="12259" max="12259" width="8.140625" style="6" customWidth="1"/>
    <col min="12260" max="12260" width="22.85546875" style="6" customWidth="1"/>
    <col min="12261" max="12261" width="19" style="6" customWidth="1"/>
    <col min="12262" max="12262" width="15" style="6" customWidth="1"/>
    <col min="12263" max="12263" width="19" style="6" customWidth="1"/>
    <col min="12264" max="12264" width="15.42578125" style="6" customWidth="1"/>
    <col min="12265" max="12265" width="17" style="6" customWidth="1"/>
    <col min="12266" max="12266" width="16" style="6" customWidth="1"/>
    <col min="12267" max="12267" width="12.140625" style="6" customWidth="1"/>
    <col min="12268" max="12268" width="10.28515625" style="6" customWidth="1"/>
    <col min="12269" max="12269" width="12.140625" style="6" customWidth="1"/>
    <col min="12270" max="12270" width="12.42578125" style="6" customWidth="1"/>
    <col min="12271" max="12272" width="14" style="6" customWidth="1"/>
    <col min="12273" max="12273" width="25.28515625" style="6" customWidth="1"/>
    <col min="12274" max="12514" width="9.28515625" style="6"/>
    <col min="12515" max="12515" width="8.140625" style="6" customWidth="1"/>
    <col min="12516" max="12516" width="22.85546875" style="6" customWidth="1"/>
    <col min="12517" max="12517" width="19" style="6" customWidth="1"/>
    <col min="12518" max="12518" width="15" style="6" customWidth="1"/>
    <col min="12519" max="12519" width="19" style="6" customWidth="1"/>
    <col min="12520" max="12520" width="15.42578125" style="6" customWidth="1"/>
    <col min="12521" max="12521" width="17" style="6" customWidth="1"/>
    <col min="12522" max="12522" width="16" style="6" customWidth="1"/>
    <col min="12523" max="12523" width="12.140625" style="6" customWidth="1"/>
    <col min="12524" max="12524" width="10.28515625" style="6" customWidth="1"/>
    <col min="12525" max="12525" width="12.140625" style="6" customWidth="1"/>
    <col min="12526" max="12526" width="12.42578125" style="6" customWidth="1"/>
    <col min="12527" max="12528" width="14" style="6" customWidth="1"/>
    <col min="12529" max="12529" width="25.28515625" style="6" customWidth="1"/>
    <col min="12530" max="12770" width="9.28515625" style="6"/>
    <col min="12771" max="12771" width="8.140625" style="6" customWidth="1"/>
    <col min="12772" max="12772" width="22.85546875" style="6" customWidth="1"/>
    <col min="12773" max="12773" width="19" style="6" customWidth="1"/>
    <col min="12774" max="12774" width="15" style="6" customWidth="1"/>
    <col min="12775" max="12775" width="19" style="6" customWidth="1"/>
    <col min="12776" max="12776" width="15.42578125" style="6" customWidth="1"/>
    <col min="12777" max="12777" width="17" style="6" customWidth="1"/>
    <col min="12778" max="12778" width="16" style="6" customWidth="1"/>
    <col min="12779" max="12779" width="12.140625" style="6" customWidth="1"/>
    <col min="12780" max="12780" width="10.28515625" style="6" customWidth="1"/>
    <col min="12781" max="12781" width="12.140625" style="6" customWidth="1"/>
    <col min="12782" max="12782" width="12.42578125" style="6" customWidth="1"/>
    <col min="12783" max="12784" width="14" style="6" customWidth="1"/>
    <col min="12785" max="12785" width="25.28515625" style="6" customWidth="1"/>
    <col min="12786" max="13026" width="9.28515625" style="6"/>
    <col min="13027" max="13027" width="8.140625" style="6" customWidth="1"/>
    <col min="13028" max="13028" width="22.85546875" style="6" customWidth="1"/>
    <col min="13029" max="13029" width="19" style="6" customWidth="1"/>
    <col min="13030" max="13030" width="15" style="6" customWidth="1"/>
    <col min="13031" max="13031" width="19" style="6" customWidth="1"/>
    <col min="13032" max="13032" width="15.42578125" style="6" customWidth="1"/>
    <col min="13033" max="13033" width="17" style="6" customWidth="1"/>
    <col min="13034" max="13034" width="16" style="6" customWidth="1"/>
    <col min="13035" max="13035" width="12.140625" style="6" customWidth="1"/>
    <col min="13036" max="13036" width="10.28515625" style="6" customWidth="1"/>
    <col min="13037" max="13037" width="12.140625" style="6" customWidth="1"/>
    <col min="13038" max="13038" width="12.42578125" style="6" customWidth="1"/>
    <col min="13039" max="13040" width="14" style="6" customWidth="1"/>
    <col min="13041" max="13041" width="25.28515625" style="6" customWidth="1"/>
    <col min="13042" max="13282" width="9.28515625" style="6"/>
    <col min="13283" max="13283" width="8.140625" style="6" customWidth="1"/>
    <col min="13284" max="13284" width="22.85546875" style="6" customWidth="1"/>
    <col min="13285" max="13285" width="19" style="6" customWidth="1"/>
    <col min="13286" max="13286" width="15" style="6" customWidth="1"/>
    <col min="13287" max="13287" width="19" style="6" customWidth="1"/>
    <col min="13288" max="13288" width="15.42578125" style="6" customWidth="1"/>
    <col min="13289" max="13289" width="17" style="6" customWidth="1"/>
    <col min="13290" max="13290" width="16" style="6" customWidth="1"/>
    <col min="13291" max="13291" width="12.140625" style="6" customWidth="1"/>
    <col min="13292" max="13292" width="10.28515625" style="6" customWidth="1"/>
    <col min="13293" max="13293" width="12.140625" style="6" customWidth="1"/>
    <col min="13294" max="13294" width="12.42578125" style="6" customWidth="1"/>
    <col min="13295" max="13296" width="14" style="6" customWidth="1"/>
    <col min="13297" max="13297" width="25.28515625" style="6" customWidth="1"/>
    <col min="13298" max="13538" width="9.28515625" style="6"/>
    <col min="13539" max="13539" width="8.140625" style="6" customWidth="1"/>
    <col min="13540" max="13540" width="22.85546875" style="6" customWidth="1"/>
    <col min="13541" max="13541" width="19" style="6" customWidth="1"/>
    <col min="13542" max="13542" width="15" style="6" customWidth="1"/>
    <col min="13543" max="13543" width="19" style="6" customWidth="1"/>
    <col min="13544" max="13544" width="15.42578125" style="6" customWidth="1"/>
    <col min="13545" max="13545" width="17" style="6" customWidth="1"/>
    <col min="13546" max="13546" width="16" style="6" customWidth="1"/>
    <col min="13547" max="13547" width="12.140625" style="6" customWidth="1"/>
    <col min="13548" max="13548" width="10.28515625" style="6" customWidth="1"/>
    <col min="13549" max="13549" width="12.140625" style="6" customWidth="1"/>
    <col min="13550" max="13550" width="12.42578125" style="6" customWidth="1"/>
    <col min="13551" max="13552" width="14" style="6" customWidth="1"/>
    <col min="13553" max="13553" width="25.28515625" style="6" customWidth="1"/>
    <col min="13554" max="13794" width="9.28515625" style="6"/>
    <col min="13795" max="13795" width="8.140625" style="6" customWidth="1"/>
    <col min="13796" max="13796" width="22.85546875" style="6" customWidth="1"/>
    <col min="13797" max="13797" width="19" style="6" customWidth="1"/>
    <col min="13798" max="13798" width="15" style="6" customWidth="1"/>
    <col min="13799" max="13799" width="19" style="6" customWidth="1"/>
    <col min="13800" max="13800" width="15.42578125" style="6" customWidth="1"/>
    <col min="13801" max="13801" width="17" style="6" customWidth="1"/>
    <col min="13802" max="13802" width="16" style="6" customWidth="1"/>
    <col min="13803" max="13803" width="12.140625" style="6" customWidth="1"/>
    <col min="13804" max="13804" width="10.28515625" style="6" customWidth="1"/>
    <col min="13805" max="13805" width="12.140625" style="6" customWidth="1"/>
    <col min="13806" max="13806" width="12.42578125" style="6" customWidth="1"/>
    <col min="13807" max="13808" width="14" style="6" customWidth="1"/>
    <col min="13809" max="13809" width="25.28515625" style="6" customWidth="1"/>
    <col min="13810" max="14050" width="9.28515625" style="6"/>
    <col min="14051" max="14051" width="8.140625" style="6" customWidth="1"/>
    <col min="14052" max="14052" width="22.85546875" style="6" customWidth="1"/>
    <col min="14053" max="14053" width="19" style="6" customWidth="1"/>
    <col min="14054" max="14054" width="15" style="6" customWidth="1"/>
    <col min="14055" max="14055" width="19" style="6" customWidth="1"/>
    <col min="14056" max="14056" width="15.42578125" style="6" customWidth="1"/>
    <col min="14057" max="14057" width="17" style="6" customWidth="1"/>
    <col min="14058" max="14058" width="16" style="6" customWidth="1"/>
    <col min="14059" max="14059" width="12.140625" style="6" customWidth="1"/>
    <col min="14060" max="14060" width="10.28515625" style="6" customWidth="1"/>
    <col min="14061" max="14061" width="12.140625" style="6" customWidth="1"/>
    <col min="14062" max="14062" width="12.42578125" style="6" customWidth="1"/>
    <col min="14063" max="14064" width="14" style="6" customWidth="1"/>
    <col min="14065" max="14065" width="25.28515625" style="6" customWidth="1"/>
    <col min="14066" max="14306" width="9.28515625" style="6"/>
    <col min="14307" max="14307" width="8.140625" style="6" customWidth="1"/>
    <col min="14308" max="14308" width="22.85546875" style="6" customWidth="1"/>
    <col min="14309" max="14309" width="19" style="6" customWidth="1"/>
    <col min="14310" max="14310" width="15" style="6" customWidth="1"/>
    <col min="14311" max="14311" width="19" style="6" customWidth="1"/>
    <col min="14312" max="14312" width="15.42578125" style="6" customWidth="1"/>
    <col min="14313" max="14313" width="17" style="6" customWidth="1"/>
    <col min="14314" max="14314" width="16" style="6" customWidth="1"/>
    <col min="14315" max="14315" width="12.140625" style="6" customWidth="1"/>
    <col min="14316" max="14316" width="10.28515625" style="6" customWidth="1"/>
    <col min="14317" max="14317" width="12.140625" style="6" customWidth="1"/>
    <col min="14318" max="14318" width="12.42578125" style="6" customWidth="1"/>
    <col min="14319" max="14320" width="14" style="6" customWidth="1"/>
    <col min="14321" max="14321" width="25.28515625" style="6" customWidth="1"/>
    <col min="14322" max="14562" width="9.28515625" style="6"/>
    <col min="14563" max="14563" width="8.140625" style="6" customWidth="1"/>
    <col min="14564" max="14564" width="22.85546875" style="6" customWidth="1"/>
    <col min="14565" max="14565" width="19" style="6" customWidth="1"/>
    <col min="14566" max="14566" width="15" style="6" customWidth="1"/>
    <col min="14567" max="14567" width="19" style="6" customWidth="1"/>
    <col min="14568" max="14568" width="15.42578125" style="6" customWidth="1"/>
    <col min="14569" max="14569" width="17" style="6" customWidth="1"/>
    <col min="14570" max="14570" width="16" style="6" customWidth="1"/>
    <col min="14571" max="14571" width="12.140625" style="6" customWidth="1"/>
    <col min="14572" max="14572" width="10.28515625" style="6" customWidth="1"/>
    <col min="14573" max="14573" width="12.140625" style="6" customWidth="1"/>
    <col min="14574" max="14574" width="12.42578125" style="6" customWidth="1"/>
    <col min="14575" max="14576" width="14" style="6" customWidth="1"/>
    <col min="14577" max="14577" width="25.28515625" style="6" customWidth="1"/>
    <col min="14578" max="14818" width="9.28515625" style="6"/>
    <col min="14819" max="14819" width="8.140625" style="6" customWidth="1"/>
    <col min="14820" max="14820" width="22.85546875" style="6" customWidth="1"/>
    <col min="14821" max="14821" width="19" style="6" customWidth="1"/>
    <col min="14822" max="14822" width="15" style="6" customWidth="1"/>
    <col min="14823" max="14823" width="19" style="6" customWidth="1"/>
    <col min="14824" max="14824" width="15.42578125" style="6" customWidth="1"/>
    <col min="14825" max="14825" width="17" style="6" customWidth="1"/>
    <col min="14826" max="14826" width="16" style="6" customWidth="1"/>
    <col min="14827" max="14827" width="12.140625" style="6" customWidth="1"/>
    <col min="14828" max="14828" width="10.28515625" style="6" customWidth="1"/>
    <col min="14829" max="14829" width="12.140625" style="6" customWidth="1"/>
    <col min="14830" max="14830" width="12.42578125" style="6" customWidth="1"/>
    <col min="14831" max="14832" width="14" style="6" customWidth="1"/>
    <col min="14833" max="14833" width="25.28515625" style="6" customWidth="1"/>
    <col min="14834" max="15074" width="9.28515625" style="6"/>
    <col min="15075" max="15075" width="8.140625" style="6" customWidth="1"/>
    <col min="15076" max="15076" width="22.85546875" style="6" customWidth="1"/>
    <col min="15077" max="15077" width="19" style="6" customWidth="1"/>
    <col min="15078" max="15078" width="15" style="6" customWidth="1"/>
    <col min="15079" max="15079" width="19" style="6" customWidth="1"/>
    <col min="15080" max="15080" width="15.42578125" style="6" customWidth="1"/>
    <col min="15081" max="15081" width="17" style="6" customWidth="1"/>
    <col min="15082" max="15082" width="16" style="6" customWidth="1"/>
    <col min="15083" max="15083" width="12.140625" style="6" customWidth="1"/>
    <col min="15084" max="15084" width="10.28515625" style="6" customWidth="1"/>
    <col min="15085" max="15085" width="12.140625" style="6" customWidth="1"/>
    <col min="15086" max="15086" width="12.42578125" style="6" customWidth="1"/>
    <col min="15087" max="15088" width="14" style="6" customWidth="1"/>
    <col min="15089" max="15089" width="25.28515625" style="6" customWidth="1"/>
    <col min="15090" max="15330" width="9.28515625" style="6"/>
    <col min="15331" max="15331" width="8.140625" style="6" customWidth="1"/>
    <col min="15332" max="15332" width="22.85546875" style="6" customWidth="1"/>
    <col min="15333" max="15333" width="19" style="6" customWidth="1"/>
    <col min="15334" max="15334" width="15" style="6" customWidth="1"/>
    <col min="15335" max="15335" width="19" style="6" customWidth="1"/>
    <col min="15336" max="15336" width="15.42578125" style="6" customWidth="1"/>
    <col min="15337" max="15337" width="17" style="6" customWidth="1"/>
    <col min="15338" max="15338" width="16" style="6" customWidth="1"/>
    <col min="15339" max="15339" width="12.140625" style="6" customWidth="1"/>
    <col min="15340" max="15340" width="10.28515625" style="6" customWidth="1"/>
    <col min="15341" max="15341" width="12.140625" style="6" customWidth="1"/>
    <col min="15342" max="15342" width="12.42578125" style="6" customWidth="1"/>
    <col min="15343" max="15344" width="14" style="6" customWidth="1"/>
    <col min="15345" max="15345" width="25.28515625" style="6" customWidth="1"/>
    <col min="15346" max="15586" width="9.28515625" style="6"/>
    <col min="15587" max="15587" width="8.140625" style="6" customWidth="1"/>
    <col min="15588" max="15588" width="22.85546875" style="6" customWidth="1"/>
    <col min="15589" max="15589" width="19" style="6" customWidth="1"/>
    <col min="15590" max="15590" width="15" style="6" customWidth="1"/>
    <col min="15591" max="15591" width="19" style="6" customWidth="1"/>
    <col min="15592" max="15592" width="15.42578125" style="6" customWidth="1"/>
    <col min="15593" max="15593" width="17" style="6" customWidth="1"/>
    <col min="15594" max="15594" width="16" style="6" customWidth="1"/>
    <col min="15595" max="15595" width="12.140625" style="6" customWidth="1"/>
    <col min="15596" max="15596" width="10.28515625" style="6" customWidth="1"/>
    <col min="15597" max="15597" width="12.140625" style="6" customWidth="1"/>
    <col min="15598" max="15598" width="12.42578125" style="6" customWidth="1"/>
    <col min="15599" max="15600" width="14" style="6" customWidth="1"/>
    <col min="15601" max="15601" width="25.28515625" style="6" customWidth="1"/>
    <col min="15602" max="15842" width="9.28515625" style="6"/>
    <col min="15843" max="15843" width="8.140625" style="6" customWidth="1"/>
    <col min="15844" max="15844" width="22.85546875" style="6" customWidth="1"/>
    <col min="15845" max="15845" width="19" style="6" customWidth="1"/>
    <col min="15846" max="15846" width="15" style="6" customWidth="1"/>
    <col min="15847" max="15847" width="19" style="6" customWidth="1"/>
    <col min="15848" max="15848" width="15.42578125" style="6" customWidth="1"/>
    <col min="15849" max="15849" width="17" style="6" customWidth="1"/>
    <col min="15850" max="15850" width="16" style="6" customWidth="1"/>
    <col min="15851" max="15851" width="12.140625" style="6" customWidth="1"/>
    <col min="15852" max="15852" width="10.28515625" style="6" customWidth="1"/>
    <col min="15853" max="15853" width="12.140625" style="6" customWidth="1"/>
    <col min="15854" max="15854" width="12.42578125" style="6" customWidth="1"/>
    <col min="15855" max="15856" width="14" style="6" customWidth="1"/>
    <col min="15857" max="15857" width="25.28515625" style="6" customWidth="1"/>
    <col min="15858" max="16098" width="9.28515625" style="6"/>
    <col min="16099" max="16099" width="8.140625" style="6" customWidth="1"/>
    <col min="16100" max="16100" width="22.85546875" style="6" customWidth="1"/>
    <col min="16101" max="16101" width="19" style="6" customWidth="1"/>
    <col min="16102" max="16102" width="15" style="6" customWidth="1"/>
    <col min="16103" max="16103" width="19" style="6" customWidth="1"/>
    <col min="16104" max="16104" width="15.42578125" style="6" customWidth="1"/>
    <col min="16105" max="16105" width="17" style="6" customWidth="1"/>
    <col min="16106" max="16106" width="16" style="6" customWidth="1"/>
    <col min="16107" max="16107" width="12.140625" style="6" customWidth="1"/>
    <col min="16108" max="16108" width="10.28515625" style="6" customWidth="1"/>
    <col min="16109" max="16109" width="12.140625" style="6" customWidth="1"/>
    <col min="16110" max="16110" width="12.42578125" style="6" customWidth="1"/>
    <col min="16111" max="16112" width="14" style="6" customWidth="1"/>
    <col min="16113" max="16113" width="25.28515625" style="6" customWidth="1"/>
    <col min="16114" max="16356" width="9.28515625" style="6"/>
    <col min="16357" max="16361" width="9.28515625" style="6" customWidth="1"/>
    <col min="16362" max="16384" width="9.28515625" style="6"/>
  </cols>
  <sheetData>
    <row r="1" spans="1:19" ht="13.8" x14ac:dyDescent="0.25">
      <c r="A1" s="7"/>
    </row>
    <row r="2" spans="1:19" ht="13.8" x14ac:dyDescent="0.25">
      <c r="A2" s="7"/>
    </row>
    <row r="3" spans="1:19" ht="13.8" x14ac:dyDescent="0.25">
      <c r="A3" s="7"/>
    </row>
    <row r="4" spans="1:19" ht="13.8" x14ac:dyDescent="0.25">
      <c r="A4" s="7"/>
    </row>
    <row r="5" spans="1:19" ht="13.8" x14ac:dyDescent="0.25">
      <c r="A5" s="7"/>
    </row>
    <row r="7" spans="1:19" ht="15.75" customHeight="1" x14ac:dyDescent="0.25">
      <c r="B7" s="5"/>
      <c r="C7" s="5"/>
      <c r="D7" s="5"/>
      <c r="E7" s="5"/>
      <c r="F7" s="5"/>
      <c r="G7" s="5"/>
      <c r="H7" s="5"/>
    </row>
    <row r="8" spans="1:19" ht="35.25" customHeight="1" x14ac:dyDescent="0.25">
      <c r="A8" s="175" t="s">
        <v>81</v>
      </c>
      <c r="B8" s="175"/>
      <c r="C8" s="175"/>
      <c r="D8" s="175"/>
      <c r="E8" s="175"/>
      <c r="F8" s="175"/>
      <c r="G8" s="175"/>
      <c r="H8" s="175"/>
      <c r="I8" s="175"/>
      <c r="J8" s="175"/>
      <c r="K8" s="175"/>
      <c r="L8" s="175"/>
      <c r="M8" s="175"/>
      <c r="N8" s="175"/>
      <c r="O8" s="57"/>
    </row>
    <row r="9" spans="1:19" ht="20.399999999999999" x14ac:dyDescent="0.35">
      <c r="E9" s="4"/>
      <c r="F9" s="4"/>
      <c r="G9" s="4"/>
      <c r="H9" s="4"/>
    </row>
    <row r="10" spans="1:19" s="122" customFormat="1" x14ac:dyDescent="0.25">
      <c r="A10" s="119"/>
      <c r="B10" s="119"/>
      <c r="C10" s="119"/>
      <c r="E10" s="120" t="s">
        <v>64</v>
      </c>
      <c r="F10" s="152">
        <v>2017</v>
      </c>
      <c r="G10" s="119" t="s">
        <v>65</v>
      </c>
      <c r="H10" s="152" t="s">
        <v>82</v>
      </c>
      <c r="I10" s="119" t="s">
        <v>66</v>
      </c>
      <c r="J10" s="119"/>
      <c r="K10" s="119"/>
      <c r="L10" s="119"/>
      <c r="M10" s="119"/>
      <c r="N10" s="121"/>
      <c r="O10" s="121"/>
      <c r="P10" s="121"/>
      <c r="Q10" s="121"/>
      <c r="R10" s="121"/>
      <c r="S10" s="121"/>
    </row>
    <row r="11" spans="1:19" s="116" customFormat="1" x14ac:dyDescent="0.25">
      <c r="A11" s="123"/>
      <c r="B11" s="123"/>
      <c r="C11" s="123"/>
      <c r="D11" s="123"/>
      <c r="E11" s="123"/>
      <c r="F11" s="123"/>
      <c r="G11" s="123"/>
      <c r="H11" s="123"/>
      <c r="I11" s="123"/>
      <c r="J11" s="123"/>
      <c r="K11" s="123"/>
      <c r="L11" s="123"/>
      <c r="M11" s="123"/>
      <c r="N11" s="124"/>
      <c r="O11" s="124"/>
      <c r="P11" s="124"/>
      <c r="Q11" s="124"/>
      <c r="R11" s="124"/>
      <c r="S11" s="124"/>
    </row>
    <row r="12" spans="1:19" s="116" customFormat="1" x14ac:dyDescent="0.25">
      <c r="A12" s="125"/>
      <c r="B12" s="125"/>
      <c r="C12" s="125"/>
      <c r="D12" s="125"/>
      <c r="F12" s="126" t="s">
        <v>67</v>
      </c>
      <c r="G12" s="154">
        <v>2</v>
      </c>
      <c r="H12" s="127"/>
    </row>
    <row r="13" spans="1:19" ht="15.6" x14ac:dyDescent="0.3">
      <c r="A13" s="191"/>
      <c r="B13" s="191"/>
      <c r="C13" s="191"/>
      <c r="D13" s="191"/>
      <c r="E13" s="191"/>
      <c r="F13" s="191"/>
      <c r="G13" s="191"/>
      <c r="H13" s="191"/>
      <c r="I13" s="191"/>
      <c r="J13" s="191"/>
      <c r="K13" s="191"/>
      <c r="L13" s="191"/>
      <c r="M13" s="191"/>
      <c r="N13" s="191"/>
    </row>
    <row r="14" spans="1:19" x14ac:dyDescent="0.25">
      <c r="A14" s="177" t="s">
        <v>76</v>
      </c>
      <c r="B14" s="177"/>
      <c r="C14" s="177"/>
      <c r="D14" s="177"/>
      <c r="E14" s="177"/>
      <c r="F14" s="177"/>
      <c r="G14" s="177"/>
      <c r="H14" s="177"/>
    </row>
    <row r="15" spans="1:19" x14ac:dyDescent="0.25">
      <c r="A15" s="178" t="s">
        <v>6</v>
      </c>
      <c r="B15" s="178"/>
      <c r="C15" s="178"/>
      <c r="D15" s="179"/>
      <c r="E15" s="179"/>
      <c r="F15" s="179"/>
      <c r="G15" s="179"/>
      <c r="H15" s="179"/>
      <c r="I15" s="179"/>
      <c r="J15" s="179"/>
      <c r="K15" s="179"/>
      <c r="L15" s="179"/>
      <c r="M15" s="179"/>
      <c r="N15" s="179"/>
    </row>
    <row r="16" spans="1:19" x14ac:dyDescent="0.25">
      <c r="A16" s="180" t="s">
        <v>7</v>
      </c>
      <c r="B16" s="180"/>
      <c r="C16" s="180"/>
      <c r="D16" s="179"/>
      <c r="E16" s="179"/>
      <c r="F16" s="179"/>
      <c r="G16" s="179"/>
      <c r="H16" s="179"/>
      <c r="I16" s="179"/>
      <c r="J16" s="179"/>
      <c r="K16" s="179"/>
      <c r="L16" s="179"/>
      <c r="M16" s="179"/>
      <c r="N16" s="179"/>
    </row>
    <row r="17" spans="1:15" ht="13.8" x14ac:dyDescent="0.25">
      <c r="A17" s="3"/>
      <c r="B17" s="3"/>
      <c r="C17" s="3"/>
      <c r="D17" s="3"/>
      <c r="E17" s="2"/>
      <c r="F17" s="2"/>
      <c r="G17" s="2"/>
      <c r="H17" s="2"/>
    </row>
    <row r="18" spans="1:15" x14ac:dyDescent="0.25">
      <c r="A18" s="174" t="s">
        <v>77</v>
      </c>
      <c r="B18" s="174"/>
      <c r="C18" s="174"/>
      <c r="D18" s="174"/>
      <c r="E18" s="174"/>
      <c r="F18" s="174"/>
      <c r="G18" s="174"/>
      <c r="H18" s="174"/>
      <c r="I18" s="174"/>
      <c r="J18" s="174"/>
    </row>
    <row r="19" spans="1:15" s="22" customFormat="1" ht="52.8" x14ac:dyDescent="0.25">
      <c r="A19" s="103" t="s">
        <v>9</v>
      </c>
      <c r="B19" s="103" t="s">
        <v>19</v>
      </c>
      <c r="C19" s="103" t="s">
        <v>30</v>
      </c>
      <c r="D19" s="103" t="s">
        <v>20</v>
      </c>
      <c r="E19" s="103" t="s">
        <v>61</v>
      </c>
      <c r="F19" s="103" t="s">
        <v>21</v>
      </c>
      <c r="G19" s="103" t="s">
        <v>10</v>
      </c>
      <c r="H19" s="103" t="s">
        <v>32</v>
      </c>
      <c r="I19" s="103" t="s">
        <v>11</v>
      </c>
      <c r="J19" s="103" t="s">
        <v>23</v>
      </c>
      <c r="K19" s="103" t="s">
        <v>48</v>
      </c>
      <c r="L19" s="103" t="s">
        <v>49</v>
      </c>
      <c r="M19" s="103" t="s">
        <v>50</v>
      </c>
      <c r="N19" s="103" t="s">
        <v>8</v>
      </c>
    </row>
    <row r="20" spans="1:15" ht="12" customHeight="1" x14ac:dyDescent="0.25">
      <c r="A20" s="104">
        <v>1</v>
      </c>
      <c r="B20" s="104">
        <v>2</v>
      </c>
      <c r="C20" s="104">
        <v>3</v>
      </c>
      <c r="D20" s="104">
        <v>4</v>
      </c>
      <c r="E20" s="104">
        <v>5</v>
      </c>
      <c r="F20" s="104">
        <v>6</v>
      </c>
      <c r="G20" s="104">
        <v>7</v>
      </c>
      <c r="H20" s="104">
        <v>8</v>
      </c>
      <c r="I20" s="104">
        <v>9</v>
      </c>
      <c r="J20" s="104">
        <v>10</v>
      </c>
      <c r="K20" s="104">
        <v>11</v>
      </c>
      <c r="L20" s="104">
        <v>12</v>
      </c>
      <c r="M20" s="104">
        <v>13</v>
      </c>
      <c r="N20" s="104">
        <v>14</v>
      </c>
    </row>
    <row r="21" spans="1:15" s="9" customFormat="1" ht="12" customHeight="1" x14ac:dyDescent="0.25">
      <c r="A21" s="108" t="s">
        <v>51</v>
      </c>
      <c r="B21" s="29" t="s">
        <v>52</v>
      </c>
      <c r="C21" s="97">
        <v>1</v>
      </c>
      <c r="D21" s="98" t="s">
        <v>25</v>
      </c>
      <c r="E21" s="97">
        <v>15</v>
      </c>
      <c r="F21" s="98">
        <v>1066.77</v>
      </c>
      <c r="G21" s="98">
        <v>99.08</v>
      </c>
      <c r="H21" s="98">
        <v>2.15</v>
      </c>
      <c r="I21" s="98">
        <v>7.87</v>
      </c>
      <c r="J21" s="98" t="s">
        <v>18</v>
      </c>
      <c r="K21" s="98" t="s">
        <v>56</v>
      </c>
      <c r="L21" s="98" t="s">
        <v>58</v>
      </c>
      <c r="M21" s="98" t="s">
        <v>18</v>
      </c>
      <c r="N21" s="99">
        <f t="shared" ref="N21:N27" si="0">SUM(F21:G21)*C21+SUM(H21)*2*C21*E21+SUM(I21)*C21*E21+SUM(J21)*(C21-1)*E21+SUM(M21)*(C21-1)*E21</f>
        <v>1348.3999999999999</v>
      </c>
    </row>
    <row r="22" spans="1:15" s="9" customFormat="1" ht="12" customHeight="1" x14ac:dyDescent="0.25">
      <c r="A22" s="108" t="s">
        <v>53</v>
      </c>
      <c r="B22" s="29" t="s">
        <v>54</v>
      </c>
      <c r="C22" s="97">
        <v>2</v>
      </c>
      <c r="D22" s="98" t="s">
        <v>25</v>
      </c>
      <c r="E22" s="97">
        <v>20</v>
      </c>
      <c r="F22" s="98">
        <v>1066.77</v>
      </c>
      <c r="G22" s="98">
        <v>99.08</v>
      </c>
      <c r="H22" s="98">
        <v>2.15</v>
      </c>
      <c r="I22" s="98">
        <v>7.87</v>
      </c>
      <c r="J22" s="98">
        <v>11.47</v>
      </c>
      <c r="K22" s="98" t="s">
        <v>57</v>
      </c>
      <c r="L22" s="98" t="s">
        <v>59</v>
      </c>
      <c r="M22" s="98">
        <v>56.93</v>
      </c>
      <c r="N22" s="99">
        <f t="shared" si="0"/>
        <v>4186.5</v>
      </c>
    </row>
    <row r="23" spans="1:15" ht="12" customHeight="1" x14ac:dyDescent="0.25">
      <c r="A23" s="108"/>
      <c r="B23" s="29"/>
      <c r="C23" s="97"/>
      <c r="D23" s="98"/>
      <c r="E23" s="97"/>
      <c r="F23" s="98"/>
      <c r="G23" s="98"/>
      <c r="H23" s="98"/>
      <c r="I23" s="98"/>
      <c r="J23" s="98"/>
      <c r="K23" s="98"/>
      <c r="L23" s="98"/>
      <c r="M23" s="98"/>
      <c r="N23" s="99">
        <f t="shared" si="0"/>
        <v>0</v>
      </c>
    </row>
    <row r="24" spans="1:15" ht="12" customHeight="1" x14ac:dyDescent="0.25">
      <c r="A24" s="108"/>
      <c r="B24" s="29"/>
      <c r="C24" s="97"/>
      <c r="D24" s="98"/>
      <c r="E24" s="97"/>
      <c r="F24" s="98"/>
      <c r="G24" s="98"/>
      <c r="H24" s="98"/>
      <c r="I24" s="98"/>
      <c r="J24" s="98"/>
      <c r="K24" s="98"/>
      <c r="L24" s="98"/>
      <c r="M24" s="98"/>
      <c r="N24" s="99">
        <f t="shared" si="0"/>
        <v>0</v>
      </c>
    </row>
    <row r="25" spans="1:15" ht="12" customHeight="1" x14ac:dyDescent="0.25">
      <c r="A25" s="108"/>
      <c r="B25" s="29"/>
      <c r="C25" s="97"/>
      <c r="D25" s="98"/>
      <c r="E25" s="97"/>
      <c r="F25" s="98"/>
      <c r="G25" s="98"/>
      <c r="H25" s="98"/>
      <c r="I25" s="98"/>
      <c r="J25" s="98"/>
      <c r="K25" s="98"/>
      <c r="L25" s="98"/>
      <c r="M25" s="98"/>
      <c r="N25" s="99">
        <f t="shared" si="0"/>
        <v>0</v>
      </c>
    </row>
    <row r="26" spans="1:15" ht="12" customHeight="1" x14ac:dyDescent="0.25">
      <c r="A26" s="108"/>
      <c r="B26" s="29"/>
      <c r="C26" s="97"/>
      <c r="D26" s="98"/>
      <c r="E26" s="97"/>
      <c r="F26" s="98"/>
      <c r="G26" s="98"/>
      <c r="H26" s="98"/>
      <c r="I26" s="98"/>
      <c r="J26" s="98"/>
      <c r="K26" s="98"/>
      <c r="L26" s="98"/>
      <c r="M26" s="98"/>
      <c r="N26" s="99">
        <f t="shared" si="0"/>
        <v>0</v>
      </c>
    </row>
    <row r="27" spans="1:15" ht="12" customHeight="1" x14ac:dyDescent="0.25">
      <c r="A27" s="108"/>
      <c r="B27" s="29"/>
      <c r="C27" s="97"/>
      <c r="D27" s="98"/>
      <c r="E27" s="97"/>
      <c r="F27" s="98"/>
      <c r="G27" s="98"/>
      <c r="H27" s="98"/>
      <c r="I27" s="98"/>
      <c r="J27" s="98"/>
      <c r="K27" s="98"/>
      <c r="L27" s="98"/>
      <c r="M27" s="98"/>
      <c r="N27" s="99">
        <f t="shared" si="0"/>
        <v>0</v>
      </c>
    </row>
    <row r="28" spans="1:15" s="55" customFormat="1" ht="12" customHeight="1" x14ac:dyDescent="0.25">
      <c r="A28" s="105" t="str">
        <f ca="1">IF(SUM(F50:J56)&gt;0,"Jei pakeitėte PVM požymį, tikslinę grupę ar dalyvių skaičių, atnaujinkite lektoriaus paslaugų kainą ir (arba) salės nuomos bei kavos pertraukų kainą.","")</f>
        <v/>
      </c>
      <c r="B28" s="105"/>
      <c r="C28" s="105"/>
      <c r="D28" s="105"/>
      <c r="E28" s="105"/>
      <c r="F28" s="105"/>
      <c r="G28" s="105"/>
      <c r="H28" s="105"/>
      <c r="I28" s="105"/>
      <c r="J28" s="106"/>
      <c r="K28" s="106"/>
      <c r="L28" s="106"/>
      <c r="M28" s="107" t="s">
        <v>0</v>
      </c>
      <c r="N28" s="114">
        <f>SUM(N21:N27)</f>
        <v>5534.9</v>
      </c>
    </row>
    <row r="29" spans="1:15" x14ac:dyDescent="0.25">
      <c r="A29" s="172" t="s">
        <v>62</v>
      </c>
      <c r="B29" s="172"/>
      <c r="C29" s="172"/>
      <c r="D29" s="172"/>
      <c r="E29" s="172"/>
      <c r="F29" s="172"/>
      <c r="G29" s="172"/>
      <c r="H29" s="172"/>
      <c r="I29" s="172"/>
      <c r="J29" s="172"/>
      <c r="K29" s="172"/>
      <c r="L29" s="172"/>
      <c r="M29" s="172"/>
      <c r="N29" s="172"/>
    </row>
    <row r="30" spans="1:15" ht="13.8" x14ac:dyDescent="0.25">
      <c r="A30" s="58"/>
      <c r="B30" s="58"/>
      <c r="C30" s="58"/>
      <c r="D30" s="58"/>
      <c r="E30" s="58"/>
      <c r="F30" s="58"/>
      <c r="G30" s="58"/>
      <c r="H30" s="58"/>
    </row>
    <row r="31" spans="1:15" ht="16.5" customHeight="1" x14ac:dyDescent="0.3">
      <c r="A31" s="176" t="s">
        <v>78</v>
      </c>
      <c r="B31" s="176"/>
      <c r="C31" s="176"/>
      <c r="D31" s="176"/>
      <c r="E31" s="176"/>
      <c r="F31" s="176"/>
      <c r="G31" s="176"/>
      <c r="H31" s="176"/>
      <c r="I31" s="176"/>
      <c r="J31" s="176"/>
      <c r="K31" s="110"/>
      <c r="L31" s="56"/>
      <c r="M31" s="56"/>
      <c r="N31" s="56"/>
      <c r="O31" s="10"/>
    </row>
    <row r="32" spans="1:15" ht="87" customHeight="1" x14ac:dyDescent="0.3">
      <c r="A32" s="173" t="s">
        <v>60</v>
      </c>
      <c r="B32" s="173"/>
      <c r="C32" s="173"/>
      <c r="D32" s="173"/>
      <c r="E32" s="173"/>
      <c r="F32" s="173"/>
      <c r="G32" s="173"/>
      <c r="H32" s="173"/>
      <c r="I32" s="173"/>
      <c r="J32" s="173"/>
      <c r="K32" s="173"/>
      <c r="L32" s="173"/>
      <c r="M32" s="173"/>
      <c r="N32" s="173"/>
      <c r="O32" s="14"/>
    </row>
    <row r="33" spans="1:15" ht="13.8" x14ac:dyDescent="0.25">
      <c r="A33" s="1"/>
      <c r="B33" s="11"/>
      <c r="C33" s="11"/>
      <c r="D33" s="11"/>
      <c r="E33" s="11"/>
      <c r="F33" s="11"/>
      <c r="G33" s="11"/>
      <c r="H33" s="11"/>
    </row>
    <row r="34" spans="1:15" s="63" customFormat="1" ht="21" customHeight="1" x14ac:dyDescent="0.25">
      <c r="A34" s="163"/>
      <c r="B34" s="163"/>
      <c r="C34" s="163"/>
      <c r="D34" s="100"/>
      <c r="E34" s="100"/>
      <c r="F34" s="163"/>
      <c r="G34" s="163"/>
      <c r="H34" s="163"/>
      <c r="I34" s="100"/>
      <c r="J34" s="78"/>
      <c r="K34" s="78"/>
      <c r="L34" s="166"/>
      <c r="M34" s="166"/>
      <c r="N34" s="166"/>
    </row>
    <row r="35" spans="1:15" s="102" customFormat="1" ht="15.75" customHeight="1" x14ac:dyDescent="0.25">
      <c r="A35" s="164" t="s">
        <v>71</v>
      </c>
      <c r="B35" s="164"/>
      <c r="C35" s="164"/>
      <c r="D35" s="101"/>
      <c r="E35" s="101"/>
      <c r="F35" s="164" t="s">
        <v>73</v>
      </c>
      <c r="G35" s="164"/>
      <c r="H35" s="164"/>
      <c r="L35" s="167" t="s">
        <v>74</v>
      </c>
      <c r="M35" s="167"/>
      <c r="N35" s="167"/>
    </row>
    <row r="36" spans="1:15" x14ac:dyDescent="0.25">
      <c r="A36" s="11"/>
      <c r="B36" s="11"/>
      <c r="C36" s="11"/>
      <c r="D36" s="11"/>
      <c r="E36" s="11"/>
      <c r="F36" s="11"/>
      <c r="G36" s="11"/>
      <c r="H36" s="11"/>
    </row>
    <row r="38" spans="1:15" hidden="1" x14ac:dyDescent="0.25">
      <c r="F38" s="20"/>
      <c r="H38" s="20"/>
    </row>
    <row r="39" spans="1:15" hidden="1" x14ac:dyDescent="0.25">
      <c r="F39" s="21"/>
      <c r="H39" s="21"/>
    </row>
    <row r="40" spans="1:15" ht="39.6" hidden="1" x14ac:dyDescent="0.25">
      <c r="F40" s="18" t="s">
        <v>21</v>
      </c>
      <c r="H40" s="18" t="s">
        <v>10</v>
      </c>
      <c r="J40" s="19" t="s">
        <v>22</v>
      </c>
      <c r="L40" s="18" t="s">
        <v>11</v>
      </c>
      <c r="N40" s="18" t="s">
        <v>23</v>
      </c>
    </row>
    <row r="41" spans="1:15" hidden="1" x14ac:dyDescent="0.25">
      <c r="F41" s="13">
        <v>6</v>
      </c>
      <c r="H41" s="13">
        <v>7</v>
      </c>
    </row>
    <row r="42" spans="1:15" hidden="1" x14ac:dyDescent="0.25">
      <c r="C42" s="6">
        <f t="shared" ref="C42:C48" si="1">IF(C21="","",C21)</f>
        <v>1</v>
      </c>
      <c r="D42" s="6">
        <f>IF(D21='Fiksuotieji įkainiai'!$F$3,0,IF(D21='Fiksuotieji įkainiai'!$F$4,2,""))</f>
        <v>2</v>
      </c>
      <c r="E42" s="6">
        <f t="shared" ref="E42:E48" si="2">IF(AND(E21&gt;0,E21&lt;=25),0,IF(AND(E21&gt;25,E21&lt;=50),1,IF(E21&gt;50,2,"")))</f>
        <v>0</v>
      </c>
      <c r="F42" s="12">
        <f ca="1">IF(OR(C42="",D42="",E42=""),"na",INDIRECT("'Fiksuotieji įkainiai'!C"&amp;IF(E42&lt;2,SUM(D42:E42)+4,SUM(D42:E42)+3)))</f>
        <v>1066.77</v>
      </c>
      <c r="G42" s="6" t="s">
        <v>18</v>
      </c>
      <c r="H42" s="12">
        <f ca="1">IF(OR(C42="", E42=""),"na",INDIRECT("'Fiksuotieji įkainiai'!B"&amp;SUM(E42)+11))</f>
        <v>99.08</v>
      </c>
      <c r="I42" s="6" t="s">
        <v>18</v>
      </c>
      <c r="J42" s="49">
        <f>IF(OR(C42="",E42=""),"na",'Fiksuotieji įkainiai'!$B$17)</f>
        <v>2.15</v>
      </c>
      <c r="K42" s="6" t="s">
        <v>18</v>
      </c>
      <c r="L42" s="6">
        <f>IF(OR(C42="",E42=""),"na",'Fiksuotieji įkainiai'!$C$18)</f>
        <v>7.87</v>
      </c>
      <c r="M42" s="6" t="s">
        <v>18</v>
      </c>
      <c r="N42" s="6" t="str">
        <f>IF(OR(C42="",E42="",C42&lt;2),"na",'Fiksuotieji įkainiai'!$C$19)</f>
        <v>na</v>
      </c>
      <c r="O42" s="6" t="s">
        <v>18</v>
      </c>
    </row>
    <row r="43" spans="1:15" hidden="1" x14ac:dyDescent="0.25">
      <c r="C43" s="6">
        <f t="shared" si="1"/>
        <v>2</v>
      </c>
      <c r="D43" s="6">
        <f>IF(D22='Fiksuotieji įkainiai'!$F$3,0,IF(D22='Fiksuotieji įkainiai'!$F$4,2,""))</f>
        <v>2</v>
      </c>
      <c r="E43" s="6">
        <f t="shared" si="2"/>
        <v>0</v>
      </c>
      <c r="F43" s="12">
        <f t="shared" ref="F43:F48" ca="1" si="3">IF(OR(C43="",D43="",E43=""),"na",INDIRECT("'Fiksuotieji įkainiai'!C"&amp;IF(E43&lt;2,SUM(D43:E43)+4,SUM(D43:E43)+3)))</f>
        <v>1066.77</v>
      </c>
      <c r="G43" s="6" t="s">
        <v>18</v>
      </c>
      <c r="H43" s="12">
        <f t="shared" ref="H43:H48" ca="1" si="4">IF(OR(C43="", E43=""),"na",INDIRECT("'Fiksuotieji įkainiai'!B"&amp;SUM(E43)+11))</f>
        <v>99.08</v>
      </c>
      <c r="I43" s="6" t="s">
        <v>18</v>
      </c>
      <c r="J43" s="49">
        <f>IF(OR(C43="",E43=""),"na",'Fiksuotieji įkainiai'!$B$17)</f>
        <v>2.15</v>
      </c>
      <c r="K43" s="6" t="s">
        <v>18</v>
      </c>
      <c r="L43" s="6">
        <f>IF(OR(C43="",E43=""),"na",'Fiksuotieji įkainiai'!$C$18)</f>
        <v>7.87</v>
      </c>
      <c r="M43" s="6" t="s">
        <v>18</v>
      </c>
      <c r="N43" s="6">
        <f>IF(OR(C43="",E43="",C43&lt;2),"na",'Fiksuotieji įkainiai'!$C$19)</f>
        <v>11.47</v>
      </c>
      <c r="O43" s="6" t="s">
        <v>18</v>
      </c>
    </row>
    <row r="44" spans="1:15" hidden="1" x14ac:dyDescent="0.25">
      <c r="C44" s="6" t="str">
        <f t="shared" si="1"/>
        <v/>
      </c>
      <c r="D44" s="6" t="str">
        <f>IF(D23='Fiksuotieji įkainiai'!$F$3,0,IF(D23='Fiksuotieji įkainiai'!$F$4,2,""))</f>
        <v/>
      </c>
      <c r="E44" s="6" t="str">
        <f t="shared" si="2"/>
        <v/>
      </c>
      <c r="F44" s="12" t="str">
        <f t="shared" ca="1" si="3"/>
        <v>na</v>
      </c>
      <c r="G44" s="6" t="s">
        <v>18</v>
      </c>
      <c r="H44" s="12" t="str">
        <f t="shared" ca="1" si="4"/>
        <v>na</v>
      </c>
      <c r="I44" s="6" t="s">
        <v>18</v>
      </c>
      <c r="J44" s="49" t="str">
        <f>IF(OR(C44="",E44=""),"na",'Fiksuotieji įkainiai'!$B$17)</f>
        <v>na</v>
      </c>
      <c r="K44" s="6" t="s">
        <v>18</v>
      </c>
      <c r="L44" s="6" t="str">
        <f>IF(OR(C44="",E44=""),"na",'Fiksuotieji įkainiai'!$C$18)</f>
        <v>na</v>
      </c>
      <c r="M44" s="6" t="s">
        <v>18</v>
      </c>
      <c r="N44" s="6" t="str">
        <f>IF(OR(C44="",E44="",C44&lt;2),"na",'Fiksuotieji įkainiai'!$C$19)</f>
        <v>na</v>
      </c>
      <c r="O44" s="6" t="s">
        <v>18</v>
      </c>
    </row>
    <row r="45" spans="1:15" hidden="1" x14ac:dyDescent="0.25">
      <c r="C45" s="6" t="str">
        <f t="shared" si="1"/>
        <v/>
      </c>
      <c r="D45" s="6" t="str">
        <f>IF(D24='Fiksuotieji įkainiai'!$F$3,0,IF(D24='Fiksuotieji įkainiai'!$F$4,2,""))</f>
        <v/>
      </c>
      <c r="E45" s="6" t="str">
        <f t="shared" si="2"/>
        <v/>
      </c>
      <c r="F45" s="12" t="str">
        <f t="shared" ca="1" si="3"/>
        <v>na</v>
      </c>
      <c r="G45" s="6" t="s">
        <v>18</v>
      </c>
      <c r="H45" s="12" t="str">
        <f t="shared" ca="1" si="4"/>
        <v>na</v>
      </c>
      <c r="I45" s="6" t="s">
        <v>18</v>
      </c>
      <c r="J45" s="49" t="str">
        <f>IF(OR(C45="",E45=""),"na",'Fiksuotieji įkainiai'!$B$17)</f>
        <v>na</v>
      </c>
      <c r="K45" s="6" t="s">
        <v>18</v>
      </c>
      <c r="L45" s="6" t="str">
        <f>IF(OR(C45="",E45=""),"na",'Fiksuotieji įkainiai'!$C$18)</f>
        <v>na</v>
      </c>
      <c r="M45" s="6" t="s">
        <v>18</v>
      </c>
      <c r="N45" s="6" t="str">
        <f>IF(OR(C45="",E45="",C45&lt;2),"na",'Fiksuotieji įkainiai'!$C$19)</f>
        <v>na</v>
      </c>
      <c r="O45" s="6" t="s">
        <v>18</v>
      </c>
    </row>
    <row r="46" spans="1:15" hidden="1" x14ac:dyDescent="0.25">
      <c r="C46" s="6" t="str">
        <f t="shared" si="1"/>
        <v/>
      </c>
      <c r="D46" s="6" t="str">
        <f>IF(D25='Fiksuotieji įkainiai'!$F$3,0,IF(D25='Fiksuotieji įkainiai'!$F$4,2,""))</f>
        <v/>
      </c>
      <c r="E46" s="6" t="str">
        <f t="shared" si="2"/>
        <v/>
      </c>
      <c r="F46" s="12" t="str">
        <f t="shared" ca="1" si="3"/>
        <v>na</v>
      </c>
      <c r="G46" s="6" t="s">
        <v>18</v>
      </c>
      <c r="H46" s="12" t="str">
        <f t="shared" ca="1" si="4"/>
        <v>na</v>
      </c>
      <c r="I46" s="6" t="s">
        <v>18</v>
      </c>
      <c r="J46" s="49" t="str">
        <f>IF(OR(C46="",E46=""),"na",'Fiksuotieji įkainiai'!$B$17)</f>
        <v>na</v>
      </c>
      <c r="K46" s="6" t="s">
        <v>18</v>
      </c>
      <c r="L46" s="6" t="str">
        <f>IF(OR(C46="",E46=""),"na",'Fiksuotieji įkainiai'!$C$18)</f>
        <v>na</v>
      </c>
      <c r="M46" s="6" t="s">
        <v>18</v>
      </c>
      <c r="N46" s="6" t="str">
        <f>IF(OR(C46="",E46="",C46&lt;2),"na",'Fiksuotieji įkainiai'!$C$19)</f>
        <v>na</v>
      </c>
      <c r="O46" s="6" t="s">
        <v>18</v>
      </c>
    </row>
    <row r="47" spans="1:15" hidden="1" x14ac:dyDescent="0.25">
      <c r="C47" s="6" t="str">
        <f t="shared" si="1"/>
        <v/>
      </c>
      <c r="D47" s="6" t="str">
        <f>IF(D26='Fiksuotieji įkainiai'!$F$3,0,IF(D26='Fiksuotieji įkainiai'!$F$4,2,""))</f>
        <v/>
      </c>
      <c r="E47" s="6" t="str">
        <f t="shared" si="2"/>
        <v/>
      </c>
      <c r="F47" s="12" t="str">
        <f t="shared" ca="1" si="3"/>
        <v>na</v>
      </c>
      <c r="G47" s="6" t="s">
        <v>18</v>
      </c>
      <c r="H47" s="12" t="str">
        <f t="shared" ca="1" si="4"/>
        <v>na</v>
      </c>
      <c r="I47" s="6" t="s">
        <v>18</v>
      </c>
      <c r="J47" s="49" t="str">
        <f>IF(OR(C47="",E47=""),"na",'Fiksuotieji įkainiai'!$B$17)</f>
        <v>na</v>
      </c>
      <c r="K47" s="6" t="s">
        <v>18</v>
      </c>
      <c r="L47" s="6" t="str">
        <f>IF(OR(C47="",E47=""),"na",'Fiksuotieji įkainiai'!$C$18)</f>
        <v>na</v>
      </c>
      <c r="M47" s="6" t="s">
        <v>18</v>
      </c>
      <c r="N47" s="6" t="str">
        <f>IF(OR(C47="",E47="",C47&lt;2),"na",'Fiksuotieji įkainiai'!$C$19)</f>
        <v>na</v>
      </c>
      <c r="O47" s="6" t="s">
        <v>18</v>
      </c>
    </row>
    <row r="48" spans="1:15" hidden="1" x14ac:dyDescent="0.25">
      <c r="C48" s="6" t="str">
        <f t="shared" si="1"/>
        <v/>
      </c>
      <c r="D48" s="6" t="str">
        <f>IF(D27='Fiksuotieji įkainiai'!$F$3,0,IF(D27='Fiksuotieji įkainiai'!$F$4,2,""))</f>
        <v/>
      </c>
      <c r="E48" s="6" t="str">
        <f t="shared" si="2"/>
        <v/>
      </c>
      <c r="F48" s="12" t="str">
        <f t="shared" ca="1" si="3"/>
        <v>na</v>
      </c>
      <c r="G48" s="6" t="s">
        <v>18</v>
      </c>
      <c r="H48" s="12" t="str">
        <f t="shared" ca="1" si="4"/>
        <v>na</v>
      </c>
      <c r="I48" s="6" t="s">
        <v>18</v>
      </c>
      <c r="J48" s="49" t="str">
        <f>IF(OR(C48="",E48=""),"na",'Fiksuotieji įkainiai'!$B$17)</f>
        <v>na</v>
      </c>
      <c r="K48" s="6" t="s">
        <v>18</v>
      </c>
      <c r="L48" s="6" t="str">
        <f>IF(OR(C48="",E48=""),"na",'Fiksuotieji įkainiai'!$C$18)</f>
        <v>na</v>
      </c>
      <c r="M48" s="6" t="s">
        <v>18</v>
      </c>
      <c r="N48" s="6" t="str">
        <f>IF(OR(C48="",E48="",C48&lt;2),"na",'Fiksuotieji įkainiai'!$C$19)</f>
        <v>na</v>
      </c>
      <c r="O48" s="6" t="s">
        <v>18</v>
      </c>
    </row>
    <row r="49" spans="6:15" hidden="1" x14ac:dyDescent="0.25"/>
    <row r="50" spans="6:15" hidden="1" x14ac:dyDescent="0.25">
      <c r="F50" s="48">
        <f t="shared" ref="F50:F56" ca="1" si="5">IF(OR(F21="Netaikoma",F21=""),0,IF(F21&lt;&gt;F42,1,0))</f>
        <v>0</v>
      </c>
      <c r="G50" s="48">
        <f t="shared" ref="G50:G56" ca="1" si="6">IF(OR(G21="Netaikoma",G21=""),0,IF(G21&lt;&gt;H42,1,0))</f>
        <v>0</v>
      </c>
      <c r="H50" s="48"/>
      <c r="I50" s="48"/>
      <c r="J50" s="48">
        <f t="shared" ref="J50:J56" si="7">IF(OR(H21="Netaikoma",H21=""),0,IF(H21&lt;&gt;J42,1,0))</f>
        <v>0</v>
      </c>
      <c r="K50" s="48"/>
      <c r="L50" s="48" t="str">
        <f t="shared" ref="L50:L56" si="8">IF(K21="Ne sezonas","D",IF(K21="Sezonas","E",""))</f>
        <v>D</v>
      </c>
      <c r="M50" s="6">
        <f t="shared" ref="M50:M56" si="9">IF(L21="Didysis miestas",1,IF(L21="Kitas miestas",2,IF(L21="Kurortas",3,"")))</f>
        <v>1</v>
      </c>
      <c r="N50" s="49" t="str">
        <f ca="1">IF(OR(C42="",L50="",M50="",E42="",C42&lt;2),"na",INDIRECT("'Fiksuotieji įkainiai'!$" &amp; L50 &amp;"$" &amp; M50 +22))</f>
        <v>na</v>
      </c>
      <c r="O50" s="6" t="s">
        <v>18</v>
      </c>
    </row>
    <row r="51" spans="6:15" hidden="1" x14ac:dyDescent="0.25">
      <c r="F51" s="48">
        <f t="shared" ca="1" si="5"/>
        <v>0</v>
      </c>
      <c r="G51" s="48">
        <f t="shared" ca="1" si="6"/>
        <v>0</v>
      </c>
      <c r="H51" s="48"/>
      <c r="I51" s="48"/>
      <c r="J51" s="48">
        <f t="shared" si="7"/>
        <v>0</v>
      </c>
      <c r="K51" s="48"/>
      <c r="L51" s="48" t="str">
        <f t="shared" si="8"/>
        <v>E</v>
      </c>
      <c r="M51" s="6">
        <f t="shared" si="9"/>
        <v>3</v>
      </c>
      <c r="N51" s="49">
        <f t="shared" ref="N51:N56" ca="1" si="10">IF(OR(C43="",L51="",M51="",E43="",C43&lt;2),"na",INDIRECT("'Fiksuotieji įkainiai'!$" &amp; L51 &amp;"$" &amp; M51 +22))</f>
        <v>56.93</v>
      </c>
      <c r="O51" s="6" t="s">
        <v>18</v>
      </c>
    </row>
    <row r="52" spans="6:15" hidden="1" x14ac:dyDescent="0.25">
      <c r="F52" s="48">
        <f t="shared" si="5"/>
        <v>0</v>
      </c>
      <c r="G52" s="48">
        <f t="shared" si="6"/>
        <v>0</v>
      </c>
      <c r="H52" s="48"/>
      <c r="I52" s="48"/>
      <c r="J52" s="48">
        <f t="shared" si="7"/>
        <v>0</v>
      </c>
      <c r="K52" s="48"/>
      <c r="L52" s="48" t="str">
        <f t="shared" si="8"/>
        <v/>
      </c>
      <c r="M52" s="6" t="str">
        <f t="shared" si="9"/>
        <v/>
      </c>
      <c r="N52" s="49" t="str">
        <f t="shared" ca="1" si="10"/>
        <v>na</v>
      </c>
      <c r="O52" s="6" t="s">
        <v>18</v>
      </c>
    </row>
    <row r="53" spans="6:15" hidden="1" x14ac:dyDescent="0.25">
      <c r="F53" s="48">
        <f t="shared" si="5"/>
        <v>0</v>
      </c>
      <c r="G53" s="48">
        <f t="shared" si="6"/>
        <v>0</v>
      </c>
      <c r="H53" s="48"/>
      <c r="I53" s="48"/>
      <c r="J53" s="48">
        <f t="shared" si="7"/>
        <v>0</v>
      </c>
      <c r="K53" s="48"/>
      <c r="L53" s="48" t="str">
        <f t="shared" si="8"/>
        <v/>
      </c>
      <c r="M53" s="6" t="str">
        <f t="shared" si="9"/>
        <v/>
      </c>
      <c r="N53" s="49" t="str">
        <f t="shared" ca="1" si="10"/>
        <v>na</v>
      </c>
      <c r="O53" s="6" t="s">
        <v>18</v>
      </c>
    </row>
    <row r="54" spans="6:15" hidden="1" x14ac:dyDescent="0.25">
      <c r="F54" s="48">
        <f t="shared" si="5"/>
        <v>0</v>
      </c>
      <c r="G54" s="48">
        <f t="shared" si="6"/>
        <v>0</v>
      </c>
      <c r="H54" s="48"/>
      <c r="I54" s="48"/>
      <c r="J54" s="48">
        <f t="shared" si="7"/>
        <v>0</v>
      </c>
      <c r="K54" s="48"/>
      <c r="L54" s="48" t="str">
        <f t="shared" si="8"/>
        <v/>
      </c>
      <c r="M54" s="6" t="str">
        <f t="shared" si="9"/>
        <v/>
      </c>
      <c r="N54" s="49" t="str">
        <f t="shared" ca="1" si="10"/>
        <v>na</v>
      </c>
      <c r="O54" s="6" t="s">
        <v>18</v>
      </c>
    </row>
    <row r="55" spans="6:15" hidden="1" x14ac:dyDescent="0.25">
      <c r="F55" s="48">
        <f t="shared" si="5"/>
        <v>0</v>
      </c>
      <c r="G55" s="48">
        <f t="shared" si="6"/>
        <v>0</v>
      </c>
      <c r="H55" s="48"/>
      <c r="I55" s="48"/>
      <c r="J55" s="48">
        <f t="shared" si="7"/>
        <v>0</v>
      </c>
      <c r="K55" s="48"/>
      <c r="L55" s="48" t="str">
        <f t="shared" si="8"/>
        <v/>
      </c>
      <c r="M55" s="6" t="str">
        <f t="shared" si="9"/>
        <v/>
      </c>
      <c r="N55" s="49" t="str">
        <f t="shared" ca="1" si="10"/>
        <v>na</v>
      </c>
      <c r="O55" s="6" t="s">
        <v>18</v>
      </c>
    </row>
    <row r="56" spans="6:15" hidden="1" x14ac:dyDescent="0.25">
      <c r="F56" s="48">
        <f t="shared" si="5"/>
        <v>0</v>
      </c>
      <c r="G56" s="48">
        <f t="shared" si="6"/>
        <v>0</v>
      </c>
      <c r="H56" s="48"/>
      <c r="I56" s="48"/>
      <c r="J56" s="48">
        <f t="shared" si="7"/>
        <v>0</v>
      </c>
      <c r="K56" s="48"/>
      <c r="L56" s="48" t="str">
        <f t="shared" si="8"/>
        <v/>
      </c>
      <c r="M56" s="6" t="str">
        <f t="shared" si="9"/>
        <v/>
      </c>
      <c r="N56" s="49" t="str">
        <f t="shared" ca="1" si="10"/>
        <v>na</v>
      </c>
      <c r="O56" s="6" t="s">
        <v>18</v>
      </c>
    </row>
    <row r="57" spans="6:15" hidden="1" x14ac:dyDescent="0.25">
      <c r="N57" s="6">
        <f t="shared" ref="N57:N63" si="11">IF(OR(M21="Netaikoma",M21=""),0,IF(M21&lt;&gt;N50,1,0))</f>
        <v>0</v>
      </c>
    </row>
    <row r="58" spans="6:15" hidden="1" x14ac:dyDescent="0.25">
      <c r="N58" s="6">
        <f t="shared" ca="1" si="11"/>
        <v>0</v>
      </c>
    </row>
    <row r="59" spans="6:15" hidden="1" x14ac:dyDescent="0.25">
      <c r="N59" s="6">
        <f t="shared" si="11"/>
        <v>0</v>
      </c>
    </row>
    <row r="60" spans="6:15" hidden="1" x14ac:dyDescent="0.25">
      <c r="N60" s="6">
        <f t="shared" si="11"/>
        <v>0</v>
      </c>
    </row>
    <row r="61" spans="6:15" hidden="1" x14ac:dyDescent="0.25">
      <c r="N61" s="6">
        <f t="shared" si="11"/>
        <v>0</v>
      </c>
    </row>
    <row r="62" spans="6:15" hidden="1" x14ac:dyDescent="0.25">
      <c r="N62" s="6">
        <f t="shared" si="11"/>
        <v>0</v>
      </c>
    </row>
    <row r="63" spans="6:15" hidden="1" x14ac:dyDescent="0.25">
      <c r="N63" s="6">
        <f t="shared" si="11"/>
        <v>0</v>
      </c>
    </row>
  </sheetData>
  <sheetProtection selectLockedCells="1"/>
  <mergeCells count="17">
    <mergeCell ref="A15:C15"/>
    <mergeCell ref="D15:N15"/>
    <mergeCell ref="A8:N8"/>
    <mergeCell ref="A13:N13"/>
    <mergeCell ref="A14:H14"/>
    <mergeCell ref="A32:N32"/>
    <mergeCell ref="A34:C34"/>
    <mergeCell ref="F34:H34"/>
    <mergeCell ref="L34:N34"/>
    <mergeCell ref="A35:C35"/>
    <mergeCell ref="F35:H35"/>
    <mergeCell ref="L35:N35"/>
    <mergeCell ref="A16:C16"/>
    <mergeCell ref="D16:N16"/>
    <mergeCell ref="A18:J18"/>
    <mergeCell ref="A31:J31"/>
    <mergeCell ref="A29:N29"/>
  </mergeCells>
  <conditionalFormatting sqref="A28:H28">
    <cfRule type="expression" dxfId="4" priority="5">
      <formula>$A$31&lt;&gt;""</formula>
    </cfRule>
  </conditionalFormatting>
  <conditionalFormatting sqref="F21:F27">
    <cfRule type="expression" dxfId="3" priority="4">
      <formula>$F50&gt;0</formula>
    </cfRule>
  </conditionalFormatting>
  <conditionalFormatting sqref="G21:G27">
    <cfRule type="expression" dxfId="2" priority="3">
      <formula>$G50&gt;0</formula>
    </cfRule>
  </conditionalFormatting>
  <conditionalFormatting sqref="M21:M27">
    <cfRule type="expression" dxfId="1" priority="2">
      <formula>$N57&gt;0</formula>
    </cfRule>
  </conditionalFormatting>
  <conditionalFormatting sqref="H21:H27">
    <cfRule type="expression" dxfId="0" priority="1">
      <formula>$J50&gt;0</formula>
    </cfRule>
  </conditionalFormatting>
  <dataValidations count="12">
    <dataValidation type="list" allowBlank="1" showInputMessage="1" showErrorMessage="1" sqref="M21:M27" xr:uid="{00000000-0002-0000-0300-000000000000}">
      <formula1>IF(N50="na",$O$50,$N50:$O50)</formula1>
    </dataValidation>
    <dataValidation type="list" allowBlank="1" showInputMessage="1" showErrorMessage="1" promptTitle="Informacija" prompt="Didieji miestai - Vilniaus Kauno ir Klaipėdos miestų ir rajonų savivaldybių teritorijos. _x000a_Kurortai - Birštono, Druskininkų, Palangos miesto ir Neringos savivaldybių teritorijos." sqref="L21:L27" xr:uid="{00000000-0002-0000-0300-000001000000}">
      <formula1>"Didysis miestas,Kitas miestas,Kurortas"</formula1>
    </dataValidation>
    <dataValidation type="list" allowBlank="1" showInputMessage="1" showErrorMessage="1" promptTitle="Informacija" prompt="Sezonu laikomas laikas nuo birželio 1 d. iki rugpjūčio 31 d. ir nuo gruodžio 24 d. iki sausio 1 d." sqref="K21:K27" xr:uid="{00000000-0002-0000-0300-000002000000}">
      <formula1>"Ne sezonas,Sezonas"</formula1>
    </dataValidation>
    <dataValidation type="list" allowBlank="1" showInputMessage="1" showErrorMessage="1" sqref="J21:J27" xr:uid="{00000000-0002-0000-0300-000003000000}">
      <formula1>IF(N42="na",I42,$N42:$O42)</formula1>
    </dataValidation>
    <dataValidation type="list" allowBlank="1" showInputMessage="1" showErrorMessage="1" sqref="I21:I27" xr:uid="{00000000-0002-0000-0300-000004000000}">
      <formula1>IF(L42="na",I42,$L42:$M42)</formula1>
    </dataValidation>
    <dataValidation type="list" allowBlank="1" promptTitle="Informacija" prompt="Pasirinkite vienos arba dviejų kavos pertraukėlių įkainį asmeniui, jei kavos pertraukėlės nedeklaruojamos - rinkitės &quot;Netaikoma&quot;" sqref="H21:H27" xr:uid="{00000000-0002-0000-0300-000005000000}">
      <formula1>IF(J42="na",I42,$J42:$K42)</formula1>
    </dataValidation>
    <dataValidation type="list" allowBlank="1" showInputMessage="1" showErrorMessage="1" sqref="G21:G27" xr:uid="{00000000-0002-0000-0300-000007000000}">
      <formula1>IF(H42="na",I42,$H42:$I42)</formula1>
    </dataValidation>
    <dataValidation type="whole" allowBlank="1" showInputMessage="1" showErrorMessage="1" sqref="C21:C27" xr:uid="{00000000-0002-0000-0300-000008000000}">
      <formula1>1</formula1>
      <formula2>100</formula2>
    </dataValidation>
    <dataValidation type="whole" allowBlank="1" showInputMessage="1" showErrorMessage="1" errorTitle="Klaida" error="Įvesta netinkama reikšmė." sqref="E21:E27" xr:uid="{00000000-0002-0000-0300-000009000000}">
      <formula1>1</formula1>
      <formula2>1000</formula2>
    </dataValidation>
    <dataValidation type="list" allowBlank="1" showInputMessage="1" showErrorMessage="1" errorTitle="Klaida!" error="Netinkama reikšmė arba neužpildyti renginio duomenys." sqref="F21:F27" xr:uid="{00000000-0002-0000-0300-00000A000000}">
      <formula1>IF(F42="na",G42,$F42:$G42)</formula1>
    </dataValidation>
    <dataValidation type="list" allowBlank="1" showInputMessage="1" showErrorMessage="1" sqref="H10" xr:uid="{130481AD-C5A5-4307-99CB-7186B3249213}">
      <formula1>"sausio, vasario, kovo, balandžio, gegužės, birželio, liepos, rugpjūčio, rugsėjo, spalio, lapkričio, gruodžio"</formula1>
    </dataValidation>
    <dataValidation type="list" allowBlank="1" showInputMessage="1" showErrorMessage="1" sqref="F10" xr:uid="{5E85A9F9-DBA6-4B46-A81C-8DE43B58A06B}">
      <formula1>"2017,2018,2019,2020,2021,2022,2023"</formula1>
    </dataValidation>
  </dataValidations>
  <pageMargins left="0.23622047244094491" right="0.23622047244094491" top="0.23622047244094491" bottom="0.35433070866141736" header="0.19685039370078741" footer="0.23622047244094491"/>
  <pageSetup paperSize="9" scale="70"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B000000}">
          <x14:formula1>
            <xm:f>'Fiksuotieji įkainiai'!$F$3:$F$4</xm:f>
          </x14:formula1>
          <xm:sqref>D21:D27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F27"/>
  <sheetViews>
    <sheetView zoomScale="80" zoomScaleNormal="80" workbookViewId="0">
      <selection activeCell="J42" sqref="J42"/>
    </sheetView>
  </sheetViews>
  <sheetFormatPr defaultColWidth="9.28515625" defaultRowHeight="12" x14ac:dyDescent="0.25"/>
  <cols>
    <col min="1" max="1" width="49.85546875" style="10" bestFit="1" customWidth="1"/>
    <col min="2" max="2" width="28.42578125" style="10" customWidth="1"/>
    <col min="3" max="5" width="18.7109375" style="10" customWidth="1"/>
    <col min="6" max="6" width="22.28515625" style="10" hidden="1" customWidth="1"/>
    <col min="7" max="16384" width="9.28515625" style="10"/>
  </cols>
  <sheetData>
    <row r="1" spans="1:6" ht="12.6" thickBot="1" x14ac:dyDescent="0.3">
      <c r="A1" s="10" t="s">
        <v>26</v>
      </c>
    </row>
    <row r="2" spans="1:6" ht="26.4" x14ac:dyDescent="0.25">
      <c r="A2" s="24" t="s">
        <v>12</v>
      </c>
      <c r="B2" s="25" t="s">
        <v>13</v>
      </c>
      <c r="C2" s="25" t="s">
        <v>14</v>
      </c>
      <c r="D2" s="26" t="s">
        <v>33</v>
      </c>
      <c r="F2" s="16" t="s">
        <v>20</v>
      </c>
    </row>
    <row r="3" spans="1:6" ht="13.2" x14ac:dyDescent="0.25">
      <c r="A3" s="27">
        <v>1</v>
      </c>
      <c r="B3" s="23">
        <v>2</v>
      </c>
      <c r="C3" s="23">
        <v>3</v>
      </c>
      <c r="D3" s="28">
        <v>4</v>
      </c>
      <c r="F3" s="17" t="s">
        <v>24</v>
      </c>
    </row>
    <row r="4" spans="1:6" ht="13.8" x14ac:dyDescent="0.25">
      <c r="A4" s="53" t="s">
        <v>24</v>
      </c>
      <c r="B4" s="51" t="s">
        <v>27</v>
      </c>
      <c r="C4" s="59">
        <v>1173.44</v>
      </c>
      <c r="D4" s="60">
        <v>1419.86</v>
      </c>
      <c r="F4" s="17" t="s">
        <v>25</v>
      </c>
    </row>
    <row r="5" spans="1:6" ht="13.8" x14ac:dyDescent="0.25">
      <c r="A5" s="53" t="s">
        <v>24</v>
      </c>
      <c r="B5" s="51" t="s">
        <v>28</v>
      </c>
      <c r="C5" s="59">
        <v>1546.81</v>
      </c>
      <c r="D5" s="60">
        <v>1871.64</v>
      </c>
    </row>
    <row r="6" spans="1:6" ht="13.8" x14ac:dyDescent="0.25">
      <c r="A6" s="53" t="s">
        <v>25</v>
      </c>
      <c r="B6" s="51" t="s">
        <v>27</v>
      </c>
      <c r="C6" s="59">
        <v>1066.77</v>
      </c>
      <c r="D6" s="60">
        <v>1290.79</v>
      </c>
    </row>
    <row r="7" spans="1:6" ht="14.4" thickBot="1" x14ac:dyDescent="0.3">
      <c r="A7" s="54" t="s">
        <v>25</v>
      </c>
      <c r="B7" s="52" t="s">
        <v>28</v>
      </c>
      <c r="C7" s="61">
        <v>1280.1199999999999</v>
      </c>
      <c r="D7" s="62">
        <v>1548.95</v>
      </c>
    </row>
    <row r="8" spans="1:6" x14ac:dyDescent="0.25">
      <c r="A8" s="39"/>
    </row>
    <row r="9" spans="1:6" ht="12.6" thickBot="1" x14ac:dyDescent="0.3">
      <c r="A9" s="39" t="s">
        <v>17</v>
      </c>
    </row>
    <row r="10" spans="1:6" ht="26.4" x14ac:dyDescent="0.25">
      <c r="A10" s="40" t="s">
        <v>15</v>
      </c>
      <c r="B10" s="24" t="s">
        <v>34</v>
      </c>
      <c r="C10" s="38" t="s">
        <v>35</v>
      </c>
    </row>
    <row r="11" spans="1:6" ht="13.2" x14ac:dyDescent="0.25">
      <c r="A11" s="41" t="s">
        <v>31</v>
      </c>
      <c r="B11" s="30">
        <v>99.08</v>
      </c>
      <c r="C11" s="36">
        <v>119.89</v>
      </c>
    </row>
    <row r="12" spans="1:6" ht="13.2" x14ac:dyDescent="0.25">
      <c r="A12" s="42" t="s">
        <v>36</v>
      </c>
      <c r="B12" s="30">
        <v>118.6</v>
      </c>
      <c r="C12" s="36">
        <v>143.51</v>
      </c>
    </row>
    <row r="13" spans="1:6" ht="13.8" thickBot="1" x14ac:dyDescent="0.3">
      <c r="A13" s="43" t="s">
        <v>37</v>
      </c>
      <c r="B13" s="32">
        <v>148</v>
      </c>
      <c r="C13" s="37">
        <v>179.08</v>
      </c>
    </row>
    <row r="14" spans="1:6" x14ac:dyDescent="0.25">
      <c r="A14" s="39"/>
    </row>
    <row r="15" spans="1:6" ht="12.6" thickBot="1" x14ac:dyDescent="0.3">
      <c r="A15" s="39" t="s">
        <v>16</v>
      </c>
    </row>
    <row r="16" spans="1:6" ht="13.2" x14ac:dyDescent="0.25">
      <c r="A16" s="40" t="s">
        <v>1</v>
      </c>
      <c r="B16" s="24" t="s">
        <v>2</v>
      </c>
      <c r="C16" s="24" t="s">
        <v>3</v>
      </c>
    </row>
    <row r="17" spans="1:5" ht="13.2" x14ac:dyDescent="0.25">
      <c r="A17" s="44" t="s">
        <v>4</v>
      </c>
      <c r="B17" s="30">
        <v>2.15</v>
      </c>
      <c r="C17" s="31">
        <v>2.6</v>
      </c>
    </row>
    <row r="18" spans="1:5" ht="13.2" x14ac:dyDescent="0.25">
      <c r="A18" s="44" t="s">
        <v>5</v>
      </c>
      <c r="B18" s="30">
        <v>6.5</v>
      </c>
      <c r="C18" s="31">
        <v>7.87</v>
      </c>
    </row>
    <row r="19" spans="1:5" ht="13.8" thickBot="1" x14ac:dyDescent="0.3">
      <c r="A19" s="45" t="s">
        <v>29</v>
      </c>
      <c r="B19" s="32">
        <v>9.48</v>
      </c>
      <c r="C19" s="33">
        <v>11.47</v>
      </c>
    </row>
    <row r="20" spans="1:5" x14ac:dyDescent="0.25">
      <c r="A20" s="39"/>
    </row>
    <row r="21" spans="1:5" ht="12.6" thickBot="1" x14ac:dyDescent="0.3">
      <c r="A21" s="39" t="s">
        <v>47</v>
      </c>
    </row>
    <row r="22" spans="1:5" ht="52.8" x14ac:dyDescent="0.25">
      <c r="A22" s="40" t="s">
        <v>38</v>
      </c>
      <c r="B22" s="24" t="s">
        <v>39</v>
      </c>
      <c r="C22" s="24" t="s">
        <v>40</v>
      </c>
      <c r="D22" s="24" t="s">
        <v>41</v>
      </c>
      <c r="E22" s="38" t="s">
        <v>42</v>
      </c>
    </row>
    <row r="23" spans="1:5" ht="26.4" x14ac:dyDescent="0.25">
      <c r="A23" s="46" t="s">
        <v>43</v>
      </c>
      <c r="B23" s="30">
        <v>35.950000000000003</v>
      </c>
      <c r="C23" s="30">
        <v>40.71</v>
      </c>
      <c r="D23" s="30">
        <v>39.19</v>
      </c>
      <c r="E23" s="36">
        <v>44.37</v>
      </c>
    </row>
    <row r="24" spans="1:5" ht="13.2" x14ac:dyDescent="0.25">
      <c r="A24" s="46" t="s">
        <v>44</v>
      </c>
      <c r="B24" s="30">
        <v>29</v>
      </c>
      <c r="C24" s="30">
        <v>29.15</v>
      </c>
      <c r="D24" s="30">
        <v>31.61</v>
      </c>
      <c r="E24" s="36">
        <v>31.77</v>
      </c>
    </row>
    <row r="25" spans="1:5" ht="27" thickBot="1" x14ac:dyDescent="0.3">
      <c r="A25" s="47" t="s">
        <v>45</v>
      </c>
      <c r="B25" s="32">
        <v>38.1</v>
      </c>
      <c r="C25" s="32">
        <v>52.23</v>
      </c>
      <c r="D25" s="32">
        <v>41.53</v>
      </c>
      <c r="E25" s="37">
        <v>56.93</v>
      </c>
    </row>
    <row r="26" spans="1:5" x14ac:dyDescent="0.25">
      <c r="A26" s="34"/>
      <c r="B26" s="34"/>
      <c r="C26" s="34"/>
      <c r="D26" s="34"/>
      <c r="E26" s="34"/>
    </row>
    <row r="27" spans="1:5" x14ac:dyDescent="0.25">
      <c r="A27" s="35" t="s">
        <v>46</v>
      </c>
      <c r="B27" s="34"/>
      <c r="C27" s="34"/>
      <c r="D27" s="34"/>
      <c r="E27" s="3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Pažyma ne amato mok. su PVM</vt:lpstr>
      <vt:lpstr>Pažyma amato mok. be PVM</vt:lpstr>
      <vt:lpstr>Pažyma bendr. be PVM</vt:lpstr>
      <vt:lpstr>Pildymo pavyzdys</vt:lpstr>
      <vt:lpstr>Fiksuotieji įkainiai</vt:lpstr>
      <vt:lpstr>'Pažyma amato mok. be PVM'!_ftn1</vt:lpstr>
      <vt:lpstr>'Pažyma bendr. be PVM'!_ftn1</vt:lpstr>
      <vt:lpstr>'Pažyma ne amato mok. su PVM'!_ftn1</vt:lpstr>
      <vt:lpstr>'Pildymo pavyzdys'!_ftn1</vt:lpstr>
      <vt:lpstr>'Pažyma amato mok. be PVM'!Print_Area</vt:lpstr>
      <vt:lpstr>'Pažyma bendr. be PVM'!Print_Area</vt:lpstr>
      <vt:lpstr>'Pažyma ne amato mok. su PVM'!Print_Area</vt:lpstr>
      <vt:lpstr>'Pildymo pavyzdys'!Print_Area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Ekspertė Renata Padalevičiūtė</dc:creator>
  <cp:lastModifiedBy>Edita Česnulienė</cp:lastModifiedBy>
  <cp:lastPrinted>2017-07-04T08:11:40Z</cp:lastPrinted>
  <dcterms:created xsi:type="dcterms:W3CDTF">2015-11-19T13:09:21Z</dcterms:created>
  <dcterms:modified xsi:type="dcterms:W3CDTF">2018-12-06T16:33:47Z</dcterms:modified>
</cp:coreProperties>
</file>