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ocuments\Dokai\Projektai\2020\Kvarcas_PV\Galutiniai\"/>
    </mc:Choice>
  </mc:AlternateContent>
  <workbookProtection workbookAlgorithmName="SHA-512" workbookHashValue="fM67tu7TdrTpXHsSl+Pcq/58svqw31JrdzwqnhLZ0KSpsxn9AEbgKvmgxqwSKNsnp8926RTqLXYDoSpfcsT8ng==" workbookSaltValue="ODnlUX1GFSOy3auyflt4DQ==" workbookSpinCount="100000" lockStructure="1"/>
  <bookViews>
    <workbookView xWindow="0" yWindow="0" windowWidth="28800" windowHeight="11535" activeTab="2"/>
  </bookViews>
  <sheets>
    <sheet name="Prielaidos" sheetId="3" r:id="rId1"/>
    <sheet name="1 elektrines gamyba" sheetId="1" r:id="rId2"/>
    <sheet name="2 elektrines gamyba" sheetId="2" r:id="rId3"/>
    <sheet name="Suvestine lentele" sheetId="4" r:id="rId4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6" i="4" l="1"/>
  <c r="C5" i="4"/>
  <c r="C4" i="4"/>
  <c r="D5" i="4"/>
  <c r="D4" i="4"/>
  <c r="C10" i="4"/>
  <c r="AB8" i="2" l="1"/>
  <c r="AB9" i="2"/>
  <c r="AB10" i="2"/>
  <c r="AB7" i="2"/>
  <c r="W7" i="2"/>
  <c r="X7" i="2"/>
  <c r="Y7" i="2"/>
  <c r="Z7" i="2"/>
  <c r="Z9" i="2" s="1"/>
  <c r="Z10" i="2" s="1"/>
  <c r="AA7" i="2"/>
  <c r="W8" i="2"/>
  <c r="W9" i="2" s="1"/>
  <c r="W10" i="2" s="1"/>
  <c r="X8" i="2"/>
  <c r="Y8" i="2"/>
  <c r="Y9" i="2" s="1"/>
  <c r="Y10" i="2" s="1"/>
  <c r="Z8" i="2"/>
  <c r="AA8" i="2"/>
  <c r="AA9" i="2" s="1"/>
  <c r="AA10" i="2" s="1"/>
  <c r="X9" i="2"/>
  <c r="X10" i="2" s="1"/>
  <c r="E6" i="2"/>
  <c r="F6" i="2" s="1"/>
  <c r="G6" i="2" s="1"/>
  <c r="H6" i="2" s="1"/>
  <c r="I6" i="2" s="1"/>
  <c r="J6" i="2" s="1"/>
  <c r="K6" i="2" s="1"/>
  <c r="L6" i="2" s="1"/>
  <c r="M6" i="2" s="1"/>
  <c r="N6" i="2" s="1"/>
  <c r="O6" i="2" s="1"/>
  <c r="P6" i="2" s="1"/>
  <c r="Q6" i="2" s="1"/>
  <c r="R6" i="2" s="1"/>
  <c r="S6" i="2" s="1"/>
  <c r="T6" i="2" s="1"/>
  <c r="U6" i="2" s="1"/>
  <c r="V6" i="2" s="1"/>
  <c r="W6" i="2" s="1"/>
  <c r="X6" i="2" s="1"/>
  <c r="Y6" i="2" s="1"/>
  <c r="Z6" i="2" s="1"/>
  <c r="D6" i="2"/>
  <c r="AA6" i="2"/>
  <c r="AB8" i="1"/>
  <c r="AB9" i="1"/>
  <c r="AB10" i="1"/>
  <c r="AB7" i="1"/>
  <c r="W7" i="1"/>
  <c r="X7" i="1"/>
  <c r="Y7" i="1"/>
  <c r="Z7" i="1"/>
  <c r="Z9" i="1" s="1"/>
  <c r="Z10" i="1" s="1"/>
  <c r="AA7" i="1"/>
  <c r="W8" i="1"/>
  <c r="X8" i="1"/>
  <c r="Y8" i="1"/>
  <c r="Y9" i="1" s="1"/>
  <c r="Y10" i="1" s="1"/>
  <c r="Z8" i="1"/>
  <c r="AA8" i="1"/>
  <c r="W9" i="1"/>
  <c r="X9" i="1"/>
  <c r="X10" i="1" s="1"/>
  <c r="AA9" i="1"/>
  <c r="W10" i="1"/>
  <c r="AA10" i="1"/>
  <c r="E6" i="1"/>
  <c r="F6" i="1" s="1"/>
  <c r="G6" i="1" s="1"/>
  <c r="H6" i="1" s="1"/>
  <c r="I6" i="1" s="1"/>
  <c r="J6" i="1" s="1"/>
  <c r="K6" i="1" s="1"/>
  <c r="L6" i="1" s="1"/>
  <c r="M6" i="1" s="1"/>
  <c r="N6" i="1" s="1"/>
  <c r="O6" i="1" s="1"/>
  <c r="P6" i="1" s="1"/>
  <c r="Q6" i="1" s="1"/>
  <c r="R6" i="1" s="1"/>
  <c r="S6" i="1" s="1"/>
  <c r="T6" i="1" s="1"/>
  <c r="U6" i="1" s="1"/>
  <c r="V6" i="1" s="1"/>
  <c r="W6" i="1" s="1"/>
  <c r="X6" i="1" s="1"/>
  <c r="Y6" i="1" s="1"/>
  <c r="Z6" i="1" s="1"/>
  <c r="D6" i="1"/>
  <c r="AA6" i="1"/>
  <c r="B17" i="4" l="1"/>
  <c r="B38" i="2"/>
  <c r="B38" i="1"/>
  <c r="D26" i="2"/>
  <c r="C26" i="2"/>
  <c r="E25" i="2"/>
  <c r="F25" i="2" s="1"/>
  <c r="E24" i="2"/>
  <c r="F24" i="2" s="1"/>
  <c r="E23" i="2"/>
  <c r="F23" i="2" s="1"/>
  <c r="E22" i="2"/>
  <c r="F22" i="2" s="1"/>
  <c r="E21" i="2"/>
  <c r="F21" i="2" s="1"/>
  <c r="E20" i="2"/>
  <c r="F20" i="2" s="1"/>
  <c r="E19" i="2"/>
  <c r="F19" i="2" s="1"/>
  <c r="E18" i="2"/>
  <c r="F18" i="2" s="1"/>
  <c r="E17" i="2"/>
  <c r="F17" i="2" s="1"/>
  <c r="E16" i="2"/>
  <c r="F16" i="2" s="1"/>
  <c r="E15" i="2"/>
  <c r="F15" i="2" s="1"/>
  <c r="E14" i="2"/>
  <c r="V7" i="2"/>
  <c r="E15" i="1"/>
  <c r="F15" i="1" s="1"/>
  <c r="E16" i="1"/>
  <c r="F16" i="1" s="1"/>
  <c r="E17" i="1"/>
  <c r="F17" i="1" s="1"/>
  <c r="E18" i="1"/>
  <c r="E19" i="1"/>
  <c r="F19" i="1" s="1"/>
  <c r="E20" i="1"/>
  <c r="F20" i="1" s="1"/>
  <c r="E21" i="1"/>
  <c r="E22" i="1"/>
  <c r="E23" i="1"/>
  <c r="F23" i="1" s="1"/>
  <c r="E24" i="1"/>
  <c r="F24" i="1" s="1"/>
  <c r="E25" i="1"/>
  <c r="E14" i="1"/>
  <c r="F18" i="1"/>
  <c r="F21" i="1"/>
  <c r="F22" i="1"/>
  <c r="F25" i="1"/>
  <c r="D26" i="1"/>
  <c r="C26" i="1"/>
  <c r="F18" i="3"/>
  <c r="F17" i="3"/>
  <c r="F16" i="3"/>
  <c r="F15" i="3"/>
  <c r="F14" i="3"/>
  <c r="F13" i="3"/>
  <c r="F12" i="3"/>
  <c r="F11" i="3"/>
  <c r="F10" i="3"/>
  <c r="F9" i="3"/>
  <c r="F8" i="3"/>
  <c r="F7" i="3"/>
  <c r="E26" i="1" l="1"/>
  <c r="E26" i="2"/>
  <c r="F14" i="2"/>
  <c r="F26" i="2" s="1"/>
  <c r="C8" i="2" s="1"/>
  <c r="C8" i="4" s="1"/>
  <c r="F14" i="1"/>
  <c r="F26" i="1" s="1"/>
  <c r="C8" i="1" s="1"/>
  <c r="C7" i="4" s="1"/>
  <c r="C9" i="4" l="1"/>
  <c r="E8" i="2"/>
  <c r="D7" i="2"/>
  <c r="C9" i="2"/>
  <c r="D8" i="2"/>
  <c r="V8" i="2"/>
  <c r="V9" i="2" s="1"/>
  <c r="V10" i="2" s="1"/>
  <c r="D9" i="2" l="1"/>
  <c r="D10" i="2" s="1"/>
  <c r="C10" i="2"/>
  <c r="E7" i="2"/>
  <c r="E9" i="2" s="1"/>
  <c r="E10" i="2" s="1"/>
  <c r="C9" i="1"/>
  <c r="U7" i="1"/>
  <c r="C6" i="4" l="1"/>
  <c r="F7" i="2"/>
  <c r="F8" i="2"/>
  <c r="P7" i="1"/>
  <c r="H7" i="1"/>
  <c r="U8" i="1"/>
  <c r="U9" i="1" s="1"/>
  <c r="U10" i="1" s="1"/>
  <c r="Q8" i="1"/>
  <c r="M8" i="1"/>
  <c r="I8" i="1"/>
  <c r="E8" i="1"/>
  <c r="M7" i="1"/>
  <c r="P8" i="1"/>
  <c r="H8" i="1"/>
  <c r="T7" i="1"/>
  <c r="L7" i="1"/>
  <c r="S8" i="1"/>
  <c r="O8" i="1"/>
  <c r="K8" i="1"/>
  <c r="G8" i="1"/>
  <c r="E7" i="1"/>
  <c r="T8" i="1"/>
  <c r="L8" i="1"/>
  <c r="F7" i="1"/>
  <c r="D8" i="1"/>
  <c r="Q7" i="1"/>
  <c r="I7" i="1"/>
  <c r="V8" i="1"/>
  <c r="R8" i="1"/>
  <c r="N8" i="1"/>
  <c r="J8" i="1"/>
  <c r="F8" i="1"/>
  <c r="D7" i="1"/>
  <c r="S7" i="1"/>
  <c r="O7" i="1"/>
  <c r="K7" i="1"/>
  <c r="G7" i="1"/>
  <c r="V7" i="1"/>
  <c r="R7" i="1"/>
  <c r="N7" i="1"/>
  <c r="J7" i="1"/>
  <c r="C10" i="1"/>
  <c r="R9" i="1" l="1"/>
  <c r="R10" i="1" s="1"/>
  <c r="T9" i="1"/>
  <c r="T10" i="1" s="1"/>
  <c r="J9" i="1"/>
  <c r="J10" i="1" s="1"/>
  <c r="G7" i="2"/>
  <c r="G8" i="2"/>
  <c r="F9" i="2"/>
  <c r="H9" i="1"/>
  <c r="H10" i="1" s="1"/>
  <c r="I9" i="1"/>
  <c r="I10" i="1" s="1"/>
  <c r="E9" i="1"/>
  <c r="E10" i="1" s="1"/>
  <c r="P9" i="1"/>
  <c r="P10" i="1" s="1"/>
  <c r="F9" i="1"/>
  <c r="F10" i="1" s="1"/>
  <c r="L9" i="1"/>
  <c r="L10" i="1" s="1"/>
  <c r="M9" i="1"/>
  <c r="M10" i="1" s="1"/>
  <c r="Q9" i="1"/>
  <c r="Q10" i="1" s="1"/>
  <c r="V9" i="1"/>
  <c r="V10" i="1" s="1"/>
  <c r="S9" i="1"/>
  <c r="S10" i="1" s="1"/>
  <c r="G9" i="1"/>
  <c r="G10" i="1" s="1"/>
  <c r="D9" i="1"/>
  <c r="D10" i="1" s="1"/>
  <c r="N9" i="1"/>
  <c r="N10" i="1" s="1"/>
  <c r="K9" i="1"/>
  <c r="K10" i="1" s="1"/>
  <c r="O9" i="1"/>
  <c r="O10" i="1" s="1"/>
  <c r="G9" i="2" l="1"/>
  <c r="G10" i="2" s="1"/>
  <c r="F10" i="2"/>
  <c r="H7" i="2"/>
  <c r="H8" i="2"/>
  <c r="H9" i="2" l="1"/>
  <c r="H10" i="2" s="1"/>
  <c r="I7" i="2"/>
  <c r="I8" i="2"/>
  <c r="I9" i="2" l="1"/>
  <c r="J7" i="2"/>
  <c r="J8" i="2"/>
  <c r="K7" i="2" l="1"/>
  <c r="K8" i="2"/>
  <c r="J9" i="2"/>
  <c r="J10" i="2" s="1"/>
  <c r="I10" i="2"/>
  <c r="K9" i="2" l="1"/>
  <c r="K10" i="2" s="1"/>
  <c r="L7" i="2"/>
  <c r="L8" i="2"/>
  <c r="L9" i="2" l="1"/>
  <c r="L10" i="2" s="1"/>
  <c r="M7" i="2"/>
  <c r="M8" i="2"/>
  <c r="M9" i="2" l="1"/>
  <c r="M10" i="2" s="1"/>
  <c r="N7" i="2"/>
  <c r="N8" i="2"/>
  <c r="N9" i="2" l="1"/>
  <c r="N10" i="2" s="1"/>
  <c r="O7" i="2"/>
  <c r="O8" i="2"/>
  <c r="O9" i="2" l="1"/>
  <c r="O10" i="2" s="1"/>
  <c r="P7" i="2"/>
  <c r="P8" i="2"/>
  <c r="P9" i="2" l="1"/>
  <c r="P10" i="2" s="1"/>
  <c r="Q7" i="2"/>
  <c r="Q8" i="2"/>
  <c r="Q9" i="2" l="1"/>
  <c r="Q10" i="2" s="1"/>
  <c r="R7" i="2"/>
  <c r="R8" i="2"/>
  <c r="R9" i="2" l="1"/>
  <c r="R10" i="2" s="1"/>
  <c r="S7" i="2"/>
  <c r="S8" i="2"/>
  <c r="S9" i="2" s="1"/>
  <c r="S10" i="2" s="1"/>
  <c r="T7" i="2" l="1"/>
  <c r="T8" i="2"/>
  <c r="T9" i="2" l="1"/>
  <c r="T10" i="2" s="1"/>
  <c r="U7" i="2"/>
  <c r="U8" i="2"/>
  <c r="U9" i="2" l="1"/>
  <c r="U10" i="2" l="1"/>
</calcChain>
</file>

<file path=xl/comments1.xml><?xml version="1.0" encoding="utf-8"?>
<comments xmlns="http://schemas.openxmlformats.org/spreadsheetml/2006/main">
  <authors>
    <author>User</author>
  </authors>
  <commentList>
    <comment ref="B2" authorId="0" shapeId="0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Energetiniame Audite nustatyta elektros vidutinė kaina</t>
        </r>
      </text>
    </comment>
  </commentList>
</comments>
</file>

<file path=xl/comments2.xml><?xml version="1.0" encoding="utf-8"?>
<comments xmlns="http://schemas.openxmlformats.org/spreadsheetml/2006/main">
  <authors>
    <author>User</author>
  </authors>
  <commentList>
    <comment ref="C1" authorId="0" shapeId="0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Įrašo Tiekėjas</t>
        </r>
      </text>
    </comment>
    <comment ref="C3" authorId="0" shapeId="0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Įrašo Tiekėjas</t>
        </r>
      </text>
    </comment>
    <comment ref="C7" authorId="0" shapeId="0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Įrašo Tiekėjas</t>
        </r>
      </text>
    </comment>
  </commentList>
</comments>
</file>

<file path=xl/comments3.xml><?xml version="1.0" encoding="utf-8"?>
<comments xmlns="http://schemas.openxmlformats.org/spreadsheetml/2006/main">
  <authors>
    <author>User</author>
  </authors>
  <commentList>
    <comment ref="C1" authorId="0" shapeId="0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Įrašo Tiekėjas</t>
        </r>
      </text>
    </comment>
    <comment ref="C3" authorId="0" shapeId="0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Įrašo Tiekėjas</t>
        </r>
      </text>
    </comment>
    <comment ref="C7" authorId="0" shapeId="0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Įrašo Tiekėjas</t>
        </r>
      </text>
    </comment>
  </commentList>
</comments>
</file>

<file path=xl/sharedStrings.xml><?xml version="1.0" encoding="utf-8"?>
<sst xmlns="http://schemas.openxmlformats.org/spreadsheetml/2006/main" count="118" uniqueCount="57">
  <si>
    <t>Elektrinės eksploatavimo metai</t>
  </si>
  <si>
    <t>Nr.</t>
  </si>
  <si>
    <t>Elektros kaina</t>
  </si>
  <si>
    <t>Eur/kWh</t>
  </si>
  <si>
    <t>proc.</t>
  </si>
  <si>
    <t>Rodiklis</t>
  </si>
  <si>
    <t>Vnt.</t>
  </si>
  <si>
    <t>Vertė</t>
  </si>
  <si>
    <t>Elektros  tiekimas į tinklą, proc.</t>
  </si>
  <si>
    <t>Elektrinės adresas:</t>
  </si>
  <si>
    <t>Troškūnų g. 5, Anykščiai</t>
  </si>
  <si>
    <t>Elektrinės siūloma galia, kWp</t>
  </si>
  <si>
    <t>Faktiškai pasiektas po pirmųjų eksploatacijos metų elektros tiekimas iš elektrinės į tinklą, kWh/metus</t>
  </si>
  <si>
    <t>Faktiškai nepagamintas elektros kiekis, kWh/metus</t>
  </si>
  <si>
    <t>Suma:</t>
  </si>
  <si>
    <t>Tiekėjas</t>
  </si>
  <si>
    <t>Siūlomos nepagamintos dėl ESO tinklo gedimo saulės elektrinės suderintos sutartinės gamybos vertės</t>
  </si>
  <si>
    <t>Mėnuo</t>
  </si>
  <si>
    <t>Mėnesio valandos, val.</t>
  </si>
  <si>
    <t>Saulės virš horizonto valandos, val.</t>
  </si>
  <si>
    <t>Elektrinės darbas nominaliu galingumu, val.</t>
  </si>
  <si>
    <t>Vienos valandos elektrinės gamyba  šviesiu paros metu, kWh/kW</t>
  </si>
  <si>
    <t>Sausis</t>
  </si>
  <si>
    <t>Vasaris</t>
  </si>
  <si>
    <t>Kovas</t>
  </si>
  <si>
    <t>Balandis</t>
  </si>
  <si>
    <t>Gegužė</t>
  </si>
  <si>
    <t>Birželis</t>
  </si>
  <si>
    <t>Liepa</t>
  </si>
  <si>
    <t>Rugpjūtis</t>
  </si>
  <si>
    <t>Rugsėjis</t>
  </si>
  <si>
    <t>Spalis</t>
  </si>
  <si>
    <t>Lapkritis</t>
  </si>
  <si>
    <t>Gruodis</t>
  </si>
  <si>
    <t>Pagaminta el. energija, kWh</t>
  </si>
  <si>
    <t>Nustatyta el. energijos gamyba, kWh</t>
  </si>
  <si>
    <t>Elektrinės neveikimo valandos dėl trečiųjų asmenų kaltės, val.</t>
  </si>
  <si>
    <t>Nepagaminta el. energija dėl trečiųjų asmenų, kWh</t>
  </si>
  <si>
    <t>Viso:</t>
  </si>
  <si>
    <t>Pirmų elektrinės eksploatavimo metų monitoringo duomenys</t>
  </si>
  <si>
    <t>Faktinė elektros gamyba 1 elektrinėje [E1 kWh], kWh/metus</t>
  </si>
  <si>
    <t>Faktinė elektros gamyba 2 elektrinėje [E2 kWh], kWh/metus</t>
  </si>
  <si>
    <t>Bendra faktinė elekros gamyba elektrinėse [E kWh], kWh/metus</t>
  </si>
  <si>
    <t>AB "Anykščių kvarcas" vardu:</t>
  </si>
  <si>
    <t>Vardas, Pavardė</t>
  </si>
  <si>
    <t>Parašas</t>
  </si>
  <si>
    <t>Elektros gamyba po 25 eksploatavimo metų</t>
  </si>
  <si>
    <t>Bauda, Eur/metus</t>
  </si>
  <si>
    <t>Mokama bauda Užsakovui dėl nepasiektos elektros gamybos, Eur be PVM</t>
  </si>
  <si>
    <t>Suvestinė lentelė dėl deklaruotos ir faktinės el. energijos gamybos bei mokamos baudos dydžio nustatymo</t>
  </si>
  <si>
    <t>Garantuojamas elektros tiekimas iš elektrinės į tinklą, kWh/metus</t>
  </si>
  <si>
    <t>Kiekis</t>
  </si>
  <si>
    <t>Kiekis per 25 metus (pasiūlymų vertinimui)</t>
  </si>
  <si>
    <t>Deklaruota elektros gamyba 1 elektrinėje [E1], kWh/metus</t>
  </si>
  <si>
    <t>Deklaruota elektros gamyba 2 elektrinėje [E2], kWh/metus</t>
  </si>
  <si>
    <t>Bendra deklaruota elekros gamyba elektrinėse [E], kWh/metus</t>
  </si>
  <si>
    <t>Lagedžių k. 2, Anykščių r. sav.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</si>
</sst>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%"/>
    <numFmt numFmtId="165" formatCode="0.0000"/>
  </numFmts>
  <fonts count="6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1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6">
    <xf numFmtId="0" fontId="0" fillId="0" borderId="0" xfId="0"/>
    <xf numFmtId="0" fontId="0" fillId="0" borderId="1" xfId="0" applyBorder="1" applyAlignment="1">
      <alignment horizontal="center" vertical="center"/>
    </xf>
    <xf numFmtId="9" fontId="0" fillId="0" borderId="1" xfId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2" borderId="0" xfId="0" applyFill="1"/>
    <xf numFmtId="0" fontId="2" fillId="0" borderId="1" xfId="0" applyFont="1" applyBorder="1"/>
    <xf numFmtId="0" fontId="2" fillId="0" borderId="1" xfId="0" applyFont="1" applyBorder="1" applyAlignment="1">
      <alignment wrapText="1"/>
    </xf>
    <xf numFmtId="0" fontId="0" fillId="0" borderId="1" xfId="0" applyBorder="1" applyAlignment="1">
      <alignment horizontal="left" vertical="center" wrapText="1"/>
    </xf>
    <xf numFmtId="164" fontId="0" fillId="0" borderId="1" xfId="1" applyNumberFormat="1" applyFont="1" applyBorder="1" applyAlignment="1">
      <alignment horizontal="center" vertical="center"/>
    </xf>
    <xf numFmtId="0" fontId="0" fillId="0" borderId="1" xfId="0" applyBorder="1"/>
    <xf numFmtId="3" fontId="0" fillId="0" borderId="1" xfId="0" applyNumberFormat="1" applyBorder="1" applyAlignment="1">
      <alignment horizontal="center" vertical="center"/>
    </xf>
    <xf numFmtId="3" fontId="2" fillId="0" borderId="1" xfId="0" applyNumberFormat="1" applyFont="1" applyBorder="1" applyAlignment="1">
      <alignment horizontal="center" vertical="center"/>
    </xf>
    <xf numFmtId="3" fontId="0" fillId="2" borderId="1" xfId="0" applyNumberFormat="1" applyFill="1" applyBorder="1" applyAlignment="1">
      <alignment horizontal="center" vertical="center"/>
    </xf>
    <xf numFmtId="0" fontId="0" fillId="2" borderId="1" xfId="0" applyFill="1" applyBorder="1"/>
    <xf numFmtId="0" fontId="2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165" fontId="0" fillId="3" borderId="1" xfId="0" applyNumberFormat="1" applyFill="1" applyBorder="1" applyAlignment="1">
      <alignment horizontal="center" vertical="center"/>
    </xf>
    <xf numFmtId="3" fontId="0" fillId="0" borderId="1" xfId="0" applyNumberFormat="1" applyFill="1" applyBorder="1" applyAlignment="1">
      <alignment horizontal="center" vertical="center"/>
    </xf>
    <xf numFmtId="0" fontId="2" fillId="0" borderId="1" xfId="0" applyFont="1" applyBorder="1" applyAlignment="1">
      <alignment horizontal="right"/>
    </xf>
    <xf numFmtId="0" fontId="2" fillId="0" borderId="0" xfId="0" applyFont="1" applyFill="1" applyBorder="1" applyAlignment="1">
      <alignment horizontal="left" vertical="center"/>
    </xf>
    <xf numFmtId="3" fontId="5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0" fillId="0" borderId="1" xfId="0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2" fillId="0" borderId="0" xfId="0" applyFont="1" applyAlignment="1">
      <alignment horizontal="left"/>
    </xf>
    <xf numFmtId="0" fontId="0" fillId="0" borderId="0" xfId="0" applyAlignment="1">
      <alignment horizontal="left" vertical="center" wrapText="1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center" vertical="center"/>
    </xf>
    <xf numFmtId="3" fontId="0" fillId="4" borderId="1" xfId="0" applyNumberFormat="1" applyFill="1" applyBorder="1" applyAlignment="1">
      <alignment horizontal="center" vertical="center"/>
    </xf>
    <xf numFmtId="3" fontId="2" fillId="4" borderId="1" xfId="0" applyNumberFormat="1" applyFont="1" applyFill="1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 vertical="center"/>
    </xf>
    <xf numFmtId="0" fontId="0" fillId="0" borderId="0" xfId="0" applyAlignment="1">
      <alignment horizontal="left" vertical="center" wrapText="1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4"/>
  </sheetPr>
  <dimension ref="A1:F18"/>
  <sheetViews>
    <sheetView view="pageBreakPreview" zoomScale="130" zoomScaleNormal="100" zoomScaleSheetLayoutView="130" workbookViewId="0">
      <selection activeCell="B4" sqref="B4"/>
    </sheetView>
  </sheetViews>
  <sheetFormatPr defaultRowHeight="15" x14ac:dyDescent="0.25"/>
  <cols>
    <col min="1" max="1" width="3.7109375" bestFit="1" customWidth="1"/>
    <col min="2" max="2" width="30.42578125" customWidth="1"/>
    <col min="4" max="5" width="18" customWidth="1"/>
    <col min="6" max="6" width="17.7109375" customWidth="1"/>
  </cols>
  <sheetData>
    <row r="1" spans="1:6" x14ac:dyDescent="0.25">
      <c r="A1" s="3" t="s">
        <v>1</v>
      </c>
      <c r="B1" s="3" t="s">
        <v>5</v>
      </c>
      <c r="C1" s="3" t="s">
        <v>6</v>
      </c>
      <c r="D1" s="3" t="s">
        <v>7</v>
      </c>
    </row>
    <row r="2" spans="1:6" x14ac:dyDescent="0.25">
      <c r="A2" s="1">
        <v>1</v>
      </c>
      <c r="B2" s="7" t="s">
        <v>2</v>
      </c>
      <c r="C2" s="1" t="s">
        <v>3</v>
      </c>
      <c r="D2" s="1">
        <v>8.7999999999999995E-2</v>
      </c>
    </row>
    <row r="3" spans="1:6" ht="30.75" customHeight="1" x14ac:dyDescent="0.25">
      <c r="A3" s="1">
        <v>2</v>
      </c>
      <c r="B3" s="7" t="s">
        <v>46</v>
      </c>
      <c r="C3" s="1" t="s">
        <v>4</v>
      </c>
      <c r="D3" s="2">
        <v>0.8</v>
      </c>
    </row>
    <row r="5" spans="1:6" x14ac:dyDescent="0.25">
      <c r="A5" s="14" t="s">
        <v>16</v>
      </c>
    </row>
    <row r="6" spans="1:6" ht="60" x14ac:dyDescent="0.25">
      <c r="A6" s="15" t="s">
        <v>1</v>
      </c>
      <c r="B6" s="15" t="s">
        <v>17</v>
      </c>
      <c r="C6" s="15" t="s">
        <v>18</v>
      </c>
      <c r="D6" s="16" t="s">
        <v>19</v>
      </c>
      <c r="E6" s="15" t="s">
        <v>20</v>
      </c>
      <c r="F6" s="17" t="s">
        <v>21</v>
      </c>
    </row>
    <row r="7" spans="1:6" x14ac:dyDescent="0.25">
      <c r="A7" s="1">
        <v>1</v>
      </c>
      <c r="B7" s="9" t="s">
        <v>22</v>
      </c>
      <c r="C7" s="1">
        <v>744</v>
      </c>
      <c r="D7" s="1">
        <v>231</v>
      </c>
      <c r="E7" s="1">
        <v>3</v>
      </c>
      <c r="F7" s="18">
        <f>ROUND(E7/D7,4)</f>
        <v>1.2999999999999999E-2</v>
      </c>
    </row>
    <row r="8" spans="1:6" x14ac:dyDescent="0.25">
      <c r="A8" s="1">
        <v>2</v>
      </c>
      <c r="B8" s="9" t="s">
        <v>23</v>
      </c>
      <c r="C8" s="1">
        <v>672</v>
      </c>
      <c r="D8" s="1">
        <v>260</v>
      </c>
      <c r="E8" s="1">
        <v>12</v>
      </c>
      <c r="F8" s="18">
        <f t="shared" ref="F8:F18" si="0">ROUND(E8/D8,4)</f>
        <v>4.6199999999999998E-2</v>
      </c>
    </row>
    <row r="9" spans="1:6" x14ac:dyDescent="0.25">
      <c r="A9" s="1">
        <v>3</v>
      </c>
      <c r="B9" s="9" t="s">
        <v>24</v>
      </c>
      <c r="C9" s="1">
        <v>744</v>
      </c>
      <c r="D9" s="1">
        <v>357</v>
      </c>
      <c r="E9" s="1">
        <v>64</v>
      </c>
      <c r="F9" s="18">
        <f t="shared" si="0"/>
        <v>0.17929999999999999</v>
      </c>
    </row>
    <row r="10" spans="1:6" x14ac:dyDescent="0.25">
      <c r="A10" s="1">
        <v>4</v>
      </c>
      <c r="B10" s="9" t="s">
        <v>25</v>
      </c>
      <c r="C10" s="1">
        <v>720</v>
      </c>
      <c r="D10" s="1">
        <v>415</v>
      </c>
      <c r="E10" s="1">
        <v>120</v>
      </c>
      <c r="F10" s="18">
        <f t="shared" si="0"/>
        <v>0.28920000000000001</v>
      </c>
    </row>
    <row r="11" spans="1:6" x14ac:dyDescent="0.25">
      <c r="A11" s="1">
        <v>5</v>
      </c>
      <c r="B11" s="9" t="s">
        <v>26</v>
      </c>
      <c r="C11" s="1">
        <v>744</v>
      </c>
      <c r="D11" s="1">
        <v>493</v>
      </c>
      <c r="E11" s="1">
        <v>133</v>
      </c>
      <c r="F11" s="18">
        <f t="shared" si="0"/>
        <v>0.26979999999999998</v>
      </c>
    </row>
    <row r="12" spans="1:6" x14ac:dyDescent="0.25">
      <c r="A12" s="1">
        <v>6</v>
      </c>
      <c r="B12" s="9" t="s">
        <v>27</v>
      </c>
      <c r="C12" s="1">
        <v>720</v>
      </c>
      <c r="D12" s="1">
        <v>513</v>
      </c>
      <c r="E12" s="1">
        <v>136</v>
      </c>
      <c r="F12" s="18">
        <f t="shared" si="0"/>
        <v>0.2651</v>
      </c>
    </row>
    <row r="13" spans="1:6" x14ac:dyDescent="0.25">
      <c r="A13" s="1">
        <v>7</v>
      </c>
      <c r="B13" s="9" t="s">
        <v>28</v>
      </c>
      <c r="C13" s="1">
        <v>744</v>
      </c>
      <c r="D13" s="1">
        <v>516</v>
      </c>
      <c r="E13" s="1">
        <v>118</v>
      </c>
      <c r="F13" s="18">
        <f t="shared" si="0"/>
        <v>0.22869999999999999</v>
      </c>
    </row>
    <row r="14" spans="1:6" x14ac:dyDescent="0.25">
      <c r="A14" s="1">
        <v>8</v>
      </c>
      <c r="B14" s="9" t="s">
        <v>29</v>
      </c>
      <c r="C14" s="1">
        <v>744</v>
      </c>
      <c r="D14" s="1">
        <v>462</v>
      </c>
      <c r="E14" s="1">
        <v>112</v>
      </c>
      <c r="F14" s="18">
        <f t="shared" si="0"/>
        <v>0.2424</v>
      </c>
    </row>
    <row r="15" spans="1:6" x14ac:dyDescent="0.25">
      <c r="A15" s="1">
        <v>9</v>
      </c>
      <c r="B15" s="9" t="s">
        <v>30</v>
      </c>
      <c r="C15" s="1">
        <v>720</v>
      </c>
      <c r="D15" s="1">
        <v>381</v>
      </c>
      <c r="E15" s="1">
        <v>70</v>
      </c>
      <c r="F15" s="18">
        <f t="shared" si="0"/>
        <v>0.1837</v>
      </c>
    </row>
    <row r="16" spans="1:6" x14ac:dyDescent="0.25">
      <c r="A16" s="1">
        <v>10</v>
      </c>
      <c r="B16" s="9" t="s">
        <v>31</v>
      </c>
      <c r="C16" s="1">
        <v>744</v>
      </c>
      <c r="D16" s="1">
        <v>322</v>
      </c>
      <c r="E16" s="1">
        <v>29</v>
      </c>
      <c r="F16" s="18">
        <f t="shared" si="0"/>
        <v>9.01E-2</v>
      </c>
    </row>
    <row r="17" spans="1:6" x14ac:dyDescent="0.25">
      <c r="A17" s="1">
        <v>11</v>
      </c>
      <c r="B17" s="9" t="s">
        <v>32</v>
      </c>
      <c r="C17" s="1">
        <v>720</v>
      </c>
      <c r="D17" s="1">
        <v>247</v>
      </c>
      <c r="E17" s="1">
        <v>7</v>
      </c>
      <c r="F17" s="18">
        <f t="shared" si="0"/>
        <v>2.8299999999999999E-2</v>
      </c>
    </row>
    <row r="18" spans="1:6" x14ac:dyDescent="0.25">
      <c r="A18" s="1">
        <v>12</v>
      </c>
      <c r="B18" s="9" t="s">
        <v>33</v>
      </c>
      <c r="C18" s="1">
        <v>744</v>
      </c>
      <c r="D18" s="1">
        <v>215</v>
      </c>
      <c r="E18" s="1">
        <v>2</v>
      </c>
      <c r="F18" s="18">
        <f t="shared" si="0"/>
        <v>9.2999999999999992E-3</v>
      </c>
    </row>
  </sheetData>
  <sheetProtection algorithmName="SHA-512" hashValue="SuvCli9M5inhAAtVv6JuaCrxxCx6G916YKhlQNlbBo7wnOGi/XNycd3+Zt/ndvglAFTiEGtsTJdvViGKK/4JTg==" saltValue="vTzSJX0cajzBHnO4rlL5Fw==" spinCount="100000" sheet="1" objects="1" scenarios="1"/>
  <pageMargins left="0.7" right="0.7" top="0.75" bottom="0.75" header="0.3" footer="0.3"/>
  <pageSetup orientation="landscape" horizontalDpi="300" verticalDpi="30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B39"/>
  <sheetViews>
    <sheetView zoomScale="70" zoomScaleNormal="70" workbookViewId="0">
      <selection activeCell="C8" sqref="C8"/>
    </sheetView>
  </sheetViews>
  <sheetFormatPr defaultRowHeight="15" x14ac:dyDescent="0.25"/>
  <cols>
    <col min="1" max="1" width="3.7109375" bestFit="1" customWidth="1"/>
    <col min="2" max="2" width="32" customWidth="1"/>
    <col min="3" max="3" width="13.28515625" customWidth="1"/>
    <col min="4" max="4" width="15.7109375" customWidth="1"/>
    <col min="5" max="5" width="12.5703125" customWidth="1"/>
    <col min="6" max="6" width="15" customWidth="1"/>
  </cols>
  <sheetData>
    <row r="1" spans="1:28" x14ac:dyDescent="0.25">
      <c r="B1" t="s">
        <v>15</v>
      </c>
      <c r="C1" s="4"/>
    </row>
    <row r="2" spans="1:28" x14ac:dyDescent="0.25">
      <c r="B2" t="s">
        <v>9</v>
      </c>
      <c r="C2" t="s">
        <v>10</v>
      </c>
    </row>
    <row r="3" spans="1:28" x14ac:dyDescent="0.25">
      <c r="B3" t="s">
        <v>11</v>
      </c>
      <c r="C3" s="4"/>
    </row>
    <row r="5" spans="1:28" x14ac:dyDescent="0.25">
      <c r="A5" s="5" t="s">
        <v>1</v>
      </c>
      <c r="B5" s="6" t="s">
        <v>0</v>
      </c>
      <c r="C5" s="3">
        <v>1</v>
      </c>
      <c r="D5" s="3">
        <v>2</v>
      </c>
      <c r="E5" s="3">
        <v>3</v>
      </c>
      <c r="F5" s="3">
        <v>4</v>
      </c>
      <c r="G5" s="3">
        <v>5</v>
      </c>
      <c r="H5" s="3">
        <v>6</v>
      </c>
      <c r="I5" s="3">
        <v>7</v>
      </c>
      <c r="J5" s="3">
        <v>8</v>
      </c>
      <c r="K5" s="3">
        <v>9</v>
      </c>
      <c r="L5" s="3">
        <v>10</v>
      </c>
      <c r="M5" s="3">
        <v>11</v>
      </c>
      <c r="N5" s="3">
        <v>12</v>
      </c>
      <c r="O5" s="3">
        <v>13</v>
      </c>
      <c r="P5" s="3">
        <v>14</v>
      </c>
      <c r="Q5" s="3">
        <v>15</v>
      </c>
      <c r="R5" s="3">
        <v>16</v>
      </c>
      <c r="S5" s="3">
        <v>17</v>
      </c>
      <c r="T5" s="3">
        <v>18</v>
      </c>
      <c r="U5" s="3">
        <v>19</v>
      </c>
      <c r="V5" s="3">
        <v>20</v>
      </c>
      <c r="W5" s="3">
        <v>21</v>
      </c>
      <c r="X5" s="3">
        <v>22</v>
      </c>
      <c r="Y5" s="3">
        <v>23</v>
      </c>
      <c r="Z5" s="3">
        <v>24</v>
      </c>
      <c r="AA5" s="3">
        <v>25</v>
      </c>
      <c r="AB5" s="3" t="s">
        <v>14</v>
      </c>
    </row>
    <row r="6" spans="1:28" x14ac:dyDescent="0.25">
      <c r="A6" s="1">
        <v>1</v>
      </c>
      <c r="B6" s="7" t="s">
        <v>8</v>
      </c>
      <c r="C6" s="2">
        <v>1</v>
      </c>
      <c r="D6" s="8">
        <f>C6+($AA$6-$C$6)/24</f>
        <v>0.9916666666666667</v>
      </c>
      <c r="E6" s="8">
        <f t="shared" ref="E6:Z6" si="0">D6+($AA$6-$C$6)/24</f>
        <v>0.98333333333333339</v>
      </c>
      <c r="F6" s="8">
        <f t="shared" si="0"/>
        <v>0.97500000000000009</v>
      </c>
      <c r="G6" s="8">
        <f t="shared" si="0"/>
        <v>0.96666666666666679</v>
      </c>
      <c r="H6" s="8">
        <f t="shared" si="0"/>
        <v>0.95833333333333348</v>
      </c>
      <c r="I6" s="8">
        <f t="shared" si="0"/>
        <v>0.95000000000000018</v>
      </c>
      <c r="J6" s="8">
        <f t="shared" si="0"/>
        <v>0.94166666666666687</v>
      </c>
      <c r="K6" s="8">
        <f t="shared" si="0"/>
        <v>0.93333333333333357</v>
      </c>
      <c r="L6" s="8">
        <f t="shared" si="0"/>
        <v>0.92500000000000027</v>
      </c>
      <c r="M6" s="8">
        <f t="shared" si="0"/>
        <v>0.91666666666666696</v>
      </c>
      <c r="N6" s="8">
        <f t="shared" si="0"/>
        <v>0.90833333333333366</v>
      </c>
      <c r="O6" s="8">
        <f t="shared" si="0"/>
        <v>0.90000000000000036</v>
      </c>
      <c r="P6" s="8">
        <f t="shared" si="0"/>
        <v>0.89166666666666705</v>
      </c>
      <c r="Q6" s="8">
        <f t="shared" si="0"/>
        <v>0.88333333333333375</v>
      </c>
      <c r="R6" s="8">
        <f t="shared" si="0"/>
        <v>0.87500000000000044</v>
      </c>
      <c r="S6" s="8">
        <f t="shared" si="0"/>
        <v>0.86666666666666714</v>
      </c>
      <c r="T6" s="8">
        <f t="shared" si="0"/>
        <v>0.85833333333333384</v>
      </c>
      <c r="U6" s="8">
        <f t="shared" si="0"/>
        <v>0.85000000000000053</v>
      </c>
      <c r="V6" s="8">
        <f t="shared" si="0"/>
        <v>0.84166666666666723</v>
      </c>
      <c r="W6" s="8">
        <f t="shared" si="0"/>
        <v>0.83333333333333393</v>
      </c>
      <c r="X6" s="8">
        <f t="shared" si="0"/>
        <v>0.82500000000000062</v>
      </c>
      <c r="Y6" s="8">
        <f t="shared" si="0"/>
        <v>0.81666666666666732</v>
      </c>
      <c r="Z6" s="8">
        <f t="shared" si="0"/>
        <v>0.80833333333333401</v>
      </c>
      <c r="AA6" s="2">
        <f>Prielaidos!$D$3</f>
        <v>0.8</v>
      </c>
      <c r="AB6" s="9"/>
    </row>
    <row r="7" spans="1:28" ht="30" x14ac:dyDescent="0.25">
      <c r="A7" s="1">
        <v>2</v>
      </c>
      <c r="B7" s="7" t="s">
        <v>50</v>
      </c>
      <c r="C7" s="12"/>
      <c r="D7" s="10">
        <f>ROUND($C$7*D6,0)</f>
        <v>0</v>
      </c>
      <c r="E7" s="10">
        <f t="shared" ref="E7:V7" si="1">ROUND($C$7*E6,0)</f>
        <v>0</v>
      </c>
      <c r="F7" s="10">
        <f t="shared" si="1"/>
        <v>0</v>
      </c>
      <c r="G7" s="10">
        <f t="shared" si="1"/>
        <v>0</v>
      </c>
      <c r="H7" s="10">
        <f t="shared" si="1"/>
        <v>0</v>
      </c>
      <c r="I7" s="10">
        <f t="shared" si="1"/>
        <v>0</v>
      </c>
      <c r="J7" s="10">
        <f t="shared" si="1"/>
        <v>0</v>
      </c>
      <c r="K7" s="10">
        <f t="shared" si="1"/>
        <v>0</v>
      </c>
      <c r="L7" s="10">
        <f t="shared" si="1"/>
        <v>0</v>
      </c>
      <c r="M7" s="10">
        <f t="shared" si="1"/>
        <v>0</v>
      </c>
      <c r="N7" s="10">
        <f t="shared" si="1"/>
        <v>0</v>
      </c>
      <c r="O7" s="10">
        <f t="shared" si="1"/>
        <v>0</v>
      </c>
      <c r="P7" s="10">
        <f t="shared" si="1"/>
        <v>0</v>
      </c>
      <c r="Q7" s="10">
        <f t="shared" si="1"/>
        <v>0</v>
      </c>
      <c r="R7" s="10">
        <f t="shared" si="1"/>
        <v>0</v>
      </c>
      <c r="S7" s="10">
        <f t="shared" si="1"/>
        <v>0</v>
      </c>
      <c r="T7" s="10">
        <f t="shared" si="1"/>
        <v>0</v>
      </c>
      <c r="U7" s="10">
        <f t="shared" si="1"/>
        <v>0</v>
      </c>
      <c r="V7" s="10">
        <f t="shared" si="1"/>
        <v>0</v>
      </c>
      <c r="W7" s="10">
        <f t="shared" ref="W7:AA7" si="2">ROUND($C$7*W6,0)</f>
        <v>0</v>
      </c>
      <c r="X7" s="10">
        <f t="shared" si="2"/>
        <v>0</v>
      </c>
      <c r="Y7" s="10">
        <f t="shared" si="2"/>
        <v>0</v>
      </c>
      <c r="Z7" s="10">
        <f t="shared" si="2"/>
        <v>0</v>
      </c>
      <c r="AA7" s="10">
        <f t="shared" si="2"/>
        <v>0</v>
      </c>
      <c r="AB7" s="11">
        <f>SUM(C7:AA7)</f>
        <v>0</v>
      </c>
    </row>
    <row r="8" spans="1:28" ht="60" x14ac:dyDescent="0.25">
      <c r="A8" s="1">
        <v>3</v>
      </c>
      <c r="B8" s="7" t="s">
        <v>12</v>
      </c>
      <c r="C8" s="19">
        <f>F26</f>
        <v>0</v>
      </c>
      <c r="D8" s="10">
        <f>ROUND($C$8*D6,0)</f>
        <v>0</v>
      </c>
      <c r="E8" s="10">
        <f t="shared" ref="E8:V8" si="3">ROUND($C$8*E6,0)</f>
        <v>0</v>
      </c>
      <c r="F8" s="10">
        <f t="shared" si="3"/>
        <v>0</v>
      </c>
      <c r="G8" s="10">
        <f t="shared" si="3"/>
        <v>0</v>
      </c>
      <c r="H8" s="10">
        <f t="shared" si="3"/>
        <v>0</v>
      </c>
      <c r="I8" s="10">
        <f t="shared" si="3"/>
        <v>0</v>
      </c>
      <c r="J8" s="10">
        <f t="shared" si="3"/>
        <v>0</v>
      </c>
      <c r="K8" s="10">
        <f t="shared" si="3"/>
        <v>0</v>
      </c>
      <c r="L8" s="10">
        <f t="shared" si="3"/>
        <v>0</v>
      </c>
      <c r="M8" s="10">
        <f t="shared" si="3"/>
        <v>0</v>
      </c>
      <c r="N8" s="10">
        <f t="shared" si="3"/>
        <v>0</v>
      </c>
      <c r="O8" s="10">
        <f t="shared" si="3"/>
        <v>0</v>
      </c>
      <c r="P8" s="10">
        <f t="shared" si="3"/>
        <v>0</v>
      </c>
      <c r="Q8" s="10">
        <f t="shared" si="3"/>
        <v>0</v>
      </c>
      <c r="R8" s="10">
        <f t="shared" si="3"/>
        <v>0</v>
      </c>
      <c r="S8" s="10">
        <f t="shared" si="3"/>
        <v>0</v>
      </c>
      <c r="T8" s="10">
        <f t="shared" si="3"/>
        <v>0</v>
      </c>
      <c r="U8" s="10">
        <f t="shared" si="3"/>
        <v>0</v>
      </c>
      <c r="V8" s="10">
        <f t="shared" si="3"/>
        <v>0</v>
      </c>
      <c r="W8" s="10">
        <f t="shared" ref="W8:AA8" si="4">ROUND($C$8*W6,0)</f>
        <v>0</v>
      </c>
      <c r="X8" s="10">
        <f t="shared" si="4"/>
        <v>0</v>
      </c>
      <c r="Y8" s="10">
        <f t="shared" si="4"/>
        <v>0</v>
      </c>
      <c r="Z8" s="10">
        <f t="shared" si="4"/>
        <v>0</v>
      </c>
      <c r="AA8" s="10">
        <f t="shared" si="4"/>
        <v>0</v>
      </c>
      <c r="AB8" s="11">
        <f t="shared" ref="AB8:AB10" si="5">SUM(C8:AA8)</f>
        <v>0</v>
      </c>
    </row>
    <row r="9" spans="1:28" ht="30" x14ac:dyDescent="0.25">
      <c r="A9" s="1">
        <v>4</v>
      </c>
      <c r="B9" s="7" t="s">
        <v>13</v>
      </c>
      <c r="C9" s="10">
        <f>IF(C8&gt;C7,0,C7-C8)*IF($C$8="",0,1)</f>
        <v>0</v>
      </c>
      <c r="D9" s="10">
        <f t="shared" ref="D9:V9" si="6">IF(D8&gt;D7,0,D7-D8)*IF($C$8="",0,1)</f>
        <v>0</v>
      </c>
      <c r="E9" s="10">
        <f t="shared" si="6"/>
        <v>0</v>
      </c>
      <c r="F9" s="10">
        <f t="shared" si="6"/>
        <v>0</v>
      </c>
      <c r="G9" s="10">
        <f t="shared" si="6"/>
        <v>0</v>
      </c>
      <c r="H9" s="10">
        <f t="shared" si="6"/>
        <v>0</v>
      </c>
      <c r="I9" s="10">
        <f t="shared" si="6"/>
        <v>0</v>
      </c>
      <c r="J9" s="10">
        <f t="shared" si="6"/>
        <v>0</v>
      </c>
      <c r="K9" s="10">
        <f t="shared" si="6"/>
        <v>0</v>
      </c>
      <c r="L9" s="10">
        <f t="shared" si="6"/>
        <v>0</v>
      </c>
      <c r="M9" s="10">
        <f t="shared" si="6"/>
        <v>0</v>
      </c>
      <c r="N9" s="10">
        <f t="shared" si="6"/>
        <v>0</v>
      </c>
      <c r="O9" s="10">
        <f t="shared" si="6"/>
        <v>0</v>
      </c>
      <c r="P9" s="10">
        <f t="shared" si="6"/>
        <v>0</v>
      </c>
      <c r="Q9" s="10">
        <f t="shared" si="6"/>
        <v>0</v>
      </c>
      <c r="R9" s="10">
        <f t="shared" si="6"/>
        <v>0</v>
      </c>
      <c r="S9" s="10">
        <f t="shared" si="6"/>
        <v>0</v>
      </c>
      <c r="T9" s="10">
        <f t="shared" si="6"/>
        <v>0</v>
      </c>
      <c r="U9" s="10">
        <f t="shared" si="6"/>
        <v>0</v>
      </c>
      <c r="V9" s="10">
        <f t="shared" si="6"/>
        <v>0</v>
      </c>
      <c r="W9" s="10">
        <f t="shared" ref="W9:AA9" si="7">IF(W8&gt;W7,0,W7-W8)*IF($C$8="",0,1)</f>
        <v>0</v>
      </c>
      <c r="X9" s="10">
        <f t="shared" si="7"/>
        <v>0</v>
      </c>
      <c r="Y9" s="10">
        <f t="shared" si="7"/>
        <v>0</v>
      </c>
      <c r="Z9" s="10">
        <f t="shared" si="7"/>
        <v>0</v>
      </c>
      <c r="AA9" s="10">
        <f t="shared" si="7"/>
        <v>0</v>
      </c>
      <c r="AB9" s="11">
        <f t="shared" si="5"/>
        <v>0</v>
      </c>
    </row>
    <row r="10" spans="1:28" x14ac:dyDescent="0.25">
      <c r="A10" s="1">
        <v>5</v>
      </c>
      <c r="B10" s="7" t="s">
        <v>47</v>
      </c>
      <c r="C10" s="10">
        <f>ROUND(C9*Prielaidos!$D$2,0)</f>
        <v>0</v>
      </c>
      <c r="D10" s="10">
        <f>ROUND(D9*Prielaidos!$D$2,0)</f>
        <v>0</v>
      </c>
      <c r="E10" s="10">
        <f>ROUND(E9*Prielaidos!$D$2,0)</f>
        <v>0</v>
      </c>
      <c r="F10" s="10">
        <f>ROUND(F9*Prielaidos!$D$2,0)</f>
        <v>0</v>
      </c>
      <c r="G10" s="10">
        <f>ROUND(G9*Prielaidos!$D$2,0)</f>
        <v>0</v>
      </c>
      <c r="H10" s="10">
        <f>ROUND(H9*Prielaidos!$D$2,0)</f>
        <v>0</v>
      </c>
      <c r="I10" s="10">
        <f>ROUND(I9*Prielaidos!$D$2,0)</f>
        <v>0</v>
      </c>
      <c r="J10" s="10">
        <f>ROUND(J9*Prielaidos!$D$2,0)</f>
        <v>0</v>
      </c>
      <c r="K10" s="10">
        <f>ROUND(K9*Prielaidos!$D$2,0)</f>
        <v>0</v>
      </c>
      <c r="L10" s="10">
        <f>ROUND(L9*Prielaidos!$D$2,0)</f>
        <v>0</v>
      </c>
      <c r="M10" s="10">
        <f>ROUND(M9*Prielaidos!$D$2,0)</f>
        <v>0</v>
      </c>
      <c r="N10" s="10">
        <f>ROUND(N9*Prielaidos!$D$2,0)</f>
        <v>0</v>
      </c>
      <c r="O10" s="10">
        <f>ROUND(O9*Prielaidos!$D$2,0)</f>
        <v>0</v>
      </c>
      <c r="P10" s="10">
        <f>ROUND(P9*Prielaidos!$D$2,0)</f>
        <v>0</v>
      </c>
      <c r="Q10" s="10">
        <f>ROUND(Q9*Prielaidos!$D$2,0)</f>
        <v>0</v>
      </c>
      <c r="R10" s="10">
        <f>ROUND(R9*Prielaidos!$D$2,0)</f>
        <v>0</v>
      </c>
      <c r="S10" s="10">
        <f>ROUND(S9*Prielaidos!$D$2,0)</f>
        <v>0</v>
      </c>
      <c r="T10" s="10">
        <f>ROUND(T9*Prielaidos!$D$2,0)</f>
        <v>0</v>
      </c>
      <c r="U10" s="10">
        <f>ROUND(U9*Prielaidos!$D$2,0)</f>
        <v>0</v>
      </c>
      <c r="V10" s="10">
        <f>ROUND(V9*Prielaidos!$D$2,0)</f>
        <v>0</v>
      </c>
      <c r="W10" s="10">
        <f>ROUND(W9*Prielaidos!$D$2,0)</f>
        <v>0</v>
      </c>
      <c r="X10" s="10">
        <f>ROUND(X9*Prielaidos!$D$2,0)</f>
        <v>0</v>
      </c>
      <c r="Y10" s="10">
        <f>ROUND(Y9*Prielaidos!$D$2,0)</f>
        <v>0</v>
      </c>
      <c r="Z10" s="10">
        <f>ROUND(Z9*Prielaidos!$D$2,0)</f>
        <v>0</v>
      </c>
      <c r="AA10" s="10">
        <f>ROUND(AA9*Prielaidos!$D$2,0)</f>
        <v>0</v>
      </c>
      <c r="AB10" s="11">
        <f t="shared" si="5"/>
        <v>0</v>
      </c>
    </row>
    <row r="12" spans="1:28" x14ac:dyDescent="0.25">
      <c r="B12" s="21" t="s">
        <v>39</v>
      </c>
    </row>
    <row r="13" spans="1:28" ht="75" x14ac:dyDescent="0.25">
      <c r="A13" s="3" t="s">
        <v>1</v>
      </c>
      <c r="B13" s="3" t="s">
        <v>17</v>
      </c>
      <c r="C13" s="15" t="s">
        <v>35</v>
      </c>
      <c r="D13" s="15" t="s">
        <v>36</v>
      </c>
      <c r="E13" s="15" t="s">
        <v>37</v>
      </c>
      <c r="F13" s="15" t="s">
        <v>34</v>
      </c>
    </row>
    <row r="14" spans="1:28" x14ac:dyDescent="0.25">
      <c r="A14" s="9">
        <v>1</v>
      </c>
      <c r="B14" s="9" t="s">
        <v>22</v>
      </c>
      <c r="C14" s="13"/>
      <c r="D14" s="13"/>
      <c r="E14" s="1">
        <f>ROUND($C$3*D14*Prielaidos!F7,0)</f>
        <v>0</v>
      </c>
      <c r="F14" s="1">
        <f>C14+E14</f>
        <v>0</v>
      </c>
    </row>
    <row r="15" spans="1:28" x14ac:dyDescent="0.25">
      <c r="A15" s="9">
        <v>2</v>
      </c>
      <c r="B15" s="9" t="s">
        <v>23</v>
      </c>
      <c r="C15" s="13"/>
      <c r="D15" s="13"/>
      <c r="E15" s="1">
        <f>ROUND($C$3*D15*Prielaidos!F8,0)</f>
        <v>0</v>
      </c>
      <c r="F15" s="1">
        <f t="shared" ref="F15:F25" si="8">C15+E15</f>
        <v>0</v>
      </c>
    </row>
    <row r="16" spans="1:28" x14ac:dyDescent="0.25">
      <c r="A16" s="9">
        <v>3</v>
      </c>
      <c r="B16" s="9" t="s">
        <v>24</v>
      </c>
      <c r="C16" s="13"/>
      <c r="D16" s="13"/>
      <c r="E16" s="1">
        <f>ROUND($C$3*D16*Prielaidos!F9,0)</f>
        <v>0</v>
      </c>
      <c r="F16" s="1">
        <f t="shared" si="8"/>
        <v>0</v>
      </c>
    </row>
    <row r="17" spans="1:6" x14ac:dyDescent="0.25">
      <c r="A17" s="9">
        <v>4</v>
      </c>
      <c r="B17" s="9" t="s">
        <v>25</v>
      </c>
      <c r="C17" s="13"/>
      <c r="D17" s="13"/>
      <c r="E17" s="1">
        <f>ROUND($C$3*D17*Prielaidos!F10,0)</f>
        <v>0</v>
      </c>
      <c r="F17" s="1">
        <f t="shared" si="8"/>
        <v>0</v>
      </c>
    </row>
    <row r="18" spans="1:6" x14ac:dyDescent="0.25">
      <c r="A18" s="9">
        <v>5</v>
      </c>
      <c r="B18" s="9" t="s">
        <v>26</v>
      </c>
      <c r="C18" s="13"/>
      <c r="D18" s="13"/>
      <c r="E18" s="1">
        <f>ROUND($C$3*D18*Prielaidos!F11,0)</f>
        <v>0</v>
      </c>
      <c r="F18" s="1">
        <f t="shared" si="8"/>
        <v>0</v>
      </c>
    </row>
    <row r="19" spans="1:6" x14ac:dyDescent="0.25">
      <c r="A19" s="9">
        <v>6</v>
      </c>
      <c r="B19" s="9" t="s">
        <v>27</v>
      </c>
      <c r="C19" s="13"/>
      <c r="D19" s="13"/>
      <c r="E19" s="1">
        <f>ROUND($C$3*D19*Prielaidos!F12,0)</f>
        <v>0</v>
      </c>
      <c r="F19" s="1">
        <f t="shared" si="8"/>
        <v>0</v>
      </c>
    </row>
    <row r="20" spans="1:6" x14ac:dyDescent="0.25">
      <c r="A20" s="9">
        <v>7</v>
      </c>
      <c r="B20" s="9" t="s">
        <v>28</v>
      </c>
      <c r="C20" s="13"/>
      <c r="D20" s="13"/>
      <c r="E20" s="1">
        <f>ROUND($C$3*D20*Prielaidos!F13,0)</f>
        <v>0</v>
      </c>
      <c r="F20" s="1">
        <f t="shared" si="8"/>
        <v>0</v>
      </c>
    </row>
    <row r="21" spans="1:6" x14ac:dyDescent="0.25">
      <c r="A21" s="9">
        <v>8</v>
      </c>
      <c r="B21" s="9" t="s">
        <v>29</v>
      </c>
      <c r="C21" s="13"/>
      <c r="D21" s="13"/>
      <c r="E21" s="1">
        <f>ROUND($C$3*D21*Prielaidos!F14,0)</f>
        <v>0</v>
      </c>
      <c r="F21" s="1">
        <f t="shared" si="8"/>
        <v>0</v>
      </c>
    </row>
    <row r="22" spans="1:6" x14ac:dyDescent="0.25">
      <c r="A22" s="9">
        <v>9</v>
      </c>
      <c r="B22" s="9" t="s">
        <v>30</v>
      </c>
      <c r="C22" s="13"/>
      <c r="D22" s="13"/>
      <c r="E22" s="1">
        <f>ROUND($C$3*D22*Prielaidos!F15,0)</f>
        <v>0</v>
      </c>
      <c r="F22" s="1">
        <f t="shared" si="8"/>
        <v>0</v>
      </c>
    </row>
    <row r="23" spans="1:6" x14ac:dyDescent="0.25">
      <c r="A23" s="9">
        <v>10</v>
      </c>
      <c r="B23" s="9" t="s">
        <v>31</v>
      </c>
      <c r="C23" s="13"/>
      <c r="D23" s="13"/>
      <c r="E23" s="1">
        <f>ROUND($C$3*D23*Prielaidos!F16,0)</f>
        <v>0</v>
      </c>
      <c r="F23" s="1">
        <f t="shared" si="8"/>
        <v>0</v>
      </c>
    </row>
    <row r="24" spans="1:6" x14ac:dyDescent="0.25">
      <c r="A24" s="9">
        <v>11</v>
      </c>
      <c r="B24" s="9" t="s">
        <v>32</v>
      </c>
      <c r="C24" s="13"/>
      <c r="D24" s="13"/>
      <c r="E24" s="1">
        <f>ROUND($C$3*D24*Prielaidos!F17,0)</f>
        <v>0</v>
      </c>
      <c r="F24" s="1">
        <f t="shared" si="8"/>
        <v>0</v>
      </c>
    </row>
    <row r="25" spans="1:6" x14ac:dyDescent="0.25">
      <c r="A25" s="9">
        <v>12</v>
      </c>
      <c r="B25" s="9" t="s">
        <v>33</v>
      </c>
      <c r="C25" s="13"/>
      <c r="D25" s="13"/>
      <c r="E25" s="1">
        <f>ROUND($C$3*D25*Prielaidos!F18,0)</f>
        <v>0</v>
      </c>
      <c r="F25" s="1">
        <f t="shared" si="8"/>
        <v>0</v>
      </c>
    </row>
    <row r="26" spans="1:6" x14ac:dyDescent="0.25">
      <c r="A26" s="9"/>
      <c r="B26" s="20" t="s">
        <v>38</v>
      </c>
      <c r="C26" s="3">
        <f>SUM(C14:C25)</f>
        <v>0</v>
      </c>
      <c r="D26" s="3">
        <f>SUM(D14:D25)</f>
        <v>0</v>
      </c>
      <c r="E26" s="3">
        <f t="shared" ref="E26:F26" si="9">SUM(E14:E25)</f>
        <v>0</v>
      </c>
      <c r="F26" s="3">
        <f t="shared" si="9"/>
        <v>0</v>
      </c>
    </row>
    <row r="32" spans="1:6" x14ac:dyDescent="0.25">
      <c r="B32" s="35" t="s">
        <v>43</v>
      </c>
    </row>
    <row r="33" spans="2:8" x14ac:dyDescent="0.25">
      <c r="B33" s="35"/>
      <c r="C33" s="33" t="s">
        <v>44</v>
      </c>
      <c r="D33" s="33"/>
      <c r="E33" s="33"/>
      <c r="G33" s="34" t="s">
        <v>45</v>
      </c>
      <c r="H33" s="34"/>
    </row>
    <row r="34" spans="2:8" x14ac:dyDescent="0.25">
      <c r="B34" s="28"/>
      <c r="C34" s="29"/>
      <c r="D34" s="29"/>
      <c r="E34" s="29"/>
      <c r="G34" s="30"/>
      <c r="H34" s="30"/>
    </row>
    <row r="35" spans="2:8" x14ac:dyDescent="0.25">
      <c r="B35" s="28"/>
      <c r="C35" s="29"/>
      <c r="D35" s="29"/>
      <c r="E35" s="29"/>
      <c r="G35" s="30"/>
      <c r="H35" s="30"/>
    </row>
    <row r="36" spans="2:8" x14ac:dyDescent="0.25">
      <c r="B36" s="28"/>
    </row>
    <row r="37" spans="2:8" x14ac:dyDescent="0.25">
      <c r="B37" s="28"/>
    </row>
    <row r="38" spans="2:8" x14ac:dyDescent="0.25">
      <c r="B38" s="35" t="str">
        <f>CONCATENATE('1 elektrines gamyba'!$C$1," vardu:")</f>
        <v xml:space="preserve"> vardu:</v>
      </c>
    </row>
    <row r="39" spans="2:8" x14ac:dyDescent="0.25">
      <c r="B39" s="35"/>
      <c r="C39" s="33" t="s">
        <v>44</v>
      </c>
      <c r="D39" s="33"/>
      <c r="E39" s="33"/>
      <c r="G39" s="34" t="s">
        <v>45</v>
      </c>
      <c r="H39" s="34"/>
    </row>
  </sheetData>
  <protectedRanges>
    <protectedRange sqref="C1 C3 C7 C14:D25" name="Elektrine1"/>
  </protectedRanges>
  <mergeCells count="6">
    <mergeCell ref="C39:E39"/>
    <mergeCell ref="G39:H39"/>
    <mergeCell ref="B32:B33"/>
    <mergeCell ref="B38:B39"/>
    <mergeCell ref="C33:E33"/>
    <mergeCell ref="G33:H33"/>
  </mergeCells>
  <pageMargins left="0.7" right="0.7" top="0.75" bottom="0.75" header="0.3" footer="0.3"/>
  <pageSetup scale="50" fitToHeight="0" orientation="landscape" horizontalDpi="300" verticalDpi="300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B39"/>
  <sheetViews>
    <sheetView tabSelected="1" zoomScale="70" zoomScaleNormal="70" workbookViewId="0">
      <selection activeCell="C3" sqref="C3"/>
    </sheetView>
  </sheetViews>
  <sheetFormatPr defaultRowHeight="15" x14ac:dyDescent="0.25"/>
  <cols>
    <col min="1" max="1" width="3.7109375" bestFit="1" customWidth="1"/>
    <col min="2" max="2" width="32.28515625" customWidth="1"/>
    <col min="3" max="3" width="13.28515625" customWidth="1"/>
    <col min="4" max="4" width="16.7109375" customWidth="1"/>
    <col min="5" max="5" width="15.5703125" customWidth="1"/>
    <col min="6" max="6" width="12.140625" customWidth="1"/>
  </cols>
  <sheetData>
    <row r="1" spans="1:28" x14ac:dyDescent="0.25">
      <c r="B1" t="s">
        <v>15</v>
      </c>
      <c r="C1" s="4"/>
    </row>
    <row r="2" spans="1:28" x14ac:dyDescent="0.25">
      <c r="B2" t="s">
        <v>9</v>
      </c>
      <c r="C2" t="s">
        <v>56</v>
      </c>
    </row>
    <row r="3" spans="1:28" x14ac:dyDescent="0.25">
      <c r="B3" t="s">
        <v>11</v>
      </c>
      <c r="C3" s="4"/>
    </row>
    <row r="5" spans="1:28" x14ac:dyDescent="0.25">
      <c r="A5" s="5" t="s">
        <v>1</v>
      </c>
      <c r="B5" s="6" t="s">
        <v>0</v>
      </c>
      <c r="C5" s="3">
        <v>1</v>
      </c>
      <c r="D5" s="3">
        <v>2</v>
      </c>
      <c r="E5" s="3">
        <v>3</v>
      </c>
      <c r="F5" s="3">
        <v>4</v>
      </c>
      <c r="G5" s="3">
        <v>5</v>
      </c>
      <c r="H5" s="3">
        <v>6</v>
      </c>
      <c r="I5" s="3">
        <v>7</v>
      </c>
      <c r="J5" s="3">
        <v>8</v>
      </c>
      <c r="K5" s="3">
        <v>9</v>
      </c>
      <c r="L5" s="3">
        <v>10</v>
      </c>
      <c r="M5" s="3">
        <v>11</v>
      </c>
      <c r="N5" s="3">
        <v>12</v>
      </c>
      <c r="O5" s="3">
        <v>13</v>
      </c>
      <c r="P5" s="3">
        <v>14</v>
      </c>
      <c r="Q5" s="3">
        <v>15</v>
      </c>
      <c r="R5" s="3">
        <v>16</v>
      </c>
      <c r="S5" s="3">
        <v>17</v>
      </c>
      <c r="T5" s="3">
        <v>18</v>
      </c>
      <c r="U5" s="3">
        <v>19</v>
      </c>
      <c r="V5" s="3">
        <v>20</v>
      </c>
      <c r="W5" s="3">
        <v>21</v>
      </c>
      <c r="X5" s="3">
        <v>22</v>
      </c>
      <c r="Y5" s="3">
        <v>23</v>
      </c>
      <c r="Z5" s="3">
        <v>24</v>
      </c>
      <c r="AA5" s="3">
        <v>25</v>
      </c>
      <c r="AB5" s="3" t="s">
        <v>14</v>
      </c>
    </row>
    <row r="6" spans="1:28" x14ac:dyDescent="0.25">
      <c r="A6" s="1">
        <v>1</v>
      </c>
      <c r="B6" s="7" t="s">
        <v>8</v>
      </c>
      <c r="C6" s="2">
        <v>1</v>
      </c>
      <c r="D6" s="8">
        <f>C6+($AA$6-$C$6)/24</f>
        <v>0.9916666666666667</v>
      </c>
      <c r="E6" s="8">
        <f t="shared" ref="E6:Z6" si="0">D6+($AA$6-$C$6)/24</f>
        <v>0.98333333333333339</v>
      </c>
      <c r="F6" s="8">
        <f t="shared" si="0"/>
        <v>0.97500000000000009</v>
      </c>
      <c r="G6" s="8">
        <f t="shared" si="0"/>
        <v>0.96666666666666679</v>
      </c>
      <c r="H6" s="8">
        <f t="shared" si="0"/>
        <v>0.95833333333333348</v>
      </c>
      <c r="I6" s="8">
        <f t="shared" si="0"/>
        <v>0.95000000000000018</v>
      </c>
      <c r="J6" s="8">
        <f t="shared" si="0"/>
        <v>0.94166666666666687</v>
      </c>
      <c r="K6" s="8">
        <f t="shared" si="0"/>
        <v>0.93333333333333357</v>
      </c>
      <c r="L6" s="8">
        <f t="shared" si="0"/>
        <v>0.92500000000000027</v>
      </c>
      <c r="M6" s="8">
        <f t="shared" si="0"/>
        <v>0.91666666666666696</v>
      </c>
      <c r="N6" s="8">
        <f t="shared" si="0"/>
        <v>0.90833333333333366</v>
      </c>
      <c r="O6" s="8">
        <f t="shared" si="0"/>
        <v>0.90000000000000036</v>
      </c>
      <c r="P6" s="8">
        <f t="shared" si="0"/>
        <v>0.89166666666666705</v>
      </c>
      <c r="Q6" s="8">
        <f t="shared" si="0"/>
        <v>0.88333333333333375</v>
      </c>
      <c r="R6" s="8">
        <f t="shared" si="0"/>
        <v>0.87500000000000044</v>
      </c>
      <c r="S6" s="8">
        <f t="shared" si="0"/>
        <v>0.86666666666666714</v>
      </c>
      <c r="T6" s="8">
        <f t="shared" si="0"/>
        <v>0.85833333333333384</v>
      </c>
      <c r="U6" s="8">
        <f t="shared" si="0"/>
        <v>0.85000000000000053</v>
      </c>
      <c r="V6" s="8">
        <f t="shared" si="0"/>
        <v>0.84166666666666723</v>
      </c>
      <c r="W6" s="8">
        <f t="shared" si="0"/>
        <v>0.83333333333333393</v>
      </c>
      <c r="X6" s="8">
        <f t="shared" si="0"/>
        <v>0.82500000000000062</v>
      </c>
      <c r="Y6" s="8">
        <f t="shared" si="0"/>
        <v>0.81666666666666732</v>
      </c>
      <c r="Z6" s="8">
        <f t="shared" si="0"/>
        <v>0.80833333333333401</v>
      </c>
      <c r="AA6" s="2">
        <f>Prielaidos!$D$3</f>
        <v>0.8</v>
      </c>
      <c r="AB6" s="9"/>
    </row>
    <row r="7" spans="1:28" ht="30" x14ac:dyDescent="0.25">
      <c r="A7" s="1">
        <v>2</v>
      </c>
      <c r="B7" s="7" t="s">
        <v>50</v>
      </c>
      <c r="C7" s="12"/>
      <c r="D7" s="10">
        <f>ROUND($C$7*D6,0)</f>
        <v>0</v>
      </c>
      <c r="E7" s="10">
        <f t="shared" ref="E7:V7" si="1">ROUND($C$7*E6,0)</f>
        <v>0</v>
      </c>
      <c r="F7" s="10">
        <f t="shared" si="1"/>
        <v>0</v>
      </c>
      <c r="G7" s="10">
        <f t="shared" si="1"/>
        <v>0</v>
      </c>
      <c r="H7" s="10">
        <f t="shared" si="1"/>
        <v>0</v>
      </c>
      <c r="I7" s="10">
        <f t="shared" si="1"/>
        <v>0</v>
      </c>
      <c r="J7" s="10">
        <f t="shared" si="1"/>
        <v>0</v>
      </c>
      <c r="K7" s="10">
        <f t="shared" si="1"/>
        <v>0</v>
      </c>
      <c r="L7" s="10">
        <f t="shared" si="1"/>
        <v>0</v>
      </c>
      <c r="M7" s="10">
        <f t="shared" si="1"/>
        <v>0</v>
      </c>
      <c r="N7" s="10">
        <f t="shared" si="1"/>
        <v>0</v>
      </c>
      <c r="O7" s="10">
        <f t="shared" si="1"/>
        <v>0</v>
      </c>
      <c r="P7" s="10">
        <f t="shared" si="1"/>
        <v>0</v>
      </c>
      <c r="Q7" s="10">
        <f t="shared" si="1"/>
        <v>0</v>
      </c>
      <c r="R7" s="10">
        <f t="shared" si="1"/>
        <v>0</v>
      </c>
      <c r="S7" s="10">
        <f t="shared" si="1"/>
        <v>0</v>
      </c>
      <c r="T7" s="10">
        <f t="shared" si="1"/>
        <v>0</v>
      </c>
      <c r="U7" s="10">
        <f t="shared" si="1"/>
        <v>0</v>
      </c>
      <c r="V7" s="10">
        <f t="shared" si="1"/>
        <v>0</v>
      </c>
      <c r="W7" s="10">
        <f t="shared" ref="W7:AA7" si="2">ROUND($C$7*W6,0)</f>
        <v>0</v>
      </c>
      <c r="X7" s="10">
        <f t="shared" si="2"/>
        <v>0</v>
      </c>
      <c r="Y7" s="10">
        <f t="shared" si="2"/>
        <v>0</v>
      </c>
      <c r="Z7" s="10">
        <f t="shared" si="2"/>
        <v>0</v>
      </c>
      <c r="AA7" s="10">
        <f t="shared" si="2"/>
        <v>0</v>
      </c>
      <c r="AB7" s="11">
        <f>SUM(C7:AA7)</f>
        <v>0</v>
      </c>
    </row>
    <row r="8" spans="1:28" ht="60" x14ac:dyDescent="0.25">
      <c r="A8" s="1">
        <v>3</v>
      </c>
      <c r="B8" s="7" t="s">
        <v>12</v>
      </c>
      <c r="C8" s="19">
        <f>F26</f>
        <v>0</v>
      </c>
      <c r="D8" s="10">
        <f>ROUND($C$8*D6,0)</f>
        <v>0</v>
      </c>
      <c r="E8" s="10">
        <f t="shared" ref="E8:V8" si="3">ROUND($C$8*E6,0)</f>
        <v>0</v>
      </c>
      <c r="F8" s="10">
        <f t="shared" si="3"/>
        <v>0</v>
      </c>
      <c r="G8" s="10">
        <f t="shared" si="3"/>
        <v>0</v>
      </c>
      <c r="H8" s="10">
        <f t="shared" si="3"/>
        <v>0</v>
      </c>
      <c r="I8" s="10">
        <f t="shared" si="3"/>
        <v>0</v>
      </c>
      <c r="J8" s="10">
        <f t="shared" si="3"/>
        <v>0</v>
      </c>
      <c r="K8" s="10">
        <f t="shared" si="3"/>
        <v>0</v>
      </c>
      <c r="L8" s="10">
        <f t="shared" si="3"/>
        <v>0</v>
      </c>
      <c r="M8" s="10">
        <f t="shared" si="3"/>
        <v>0</v>
      </c>
      <c r="N8" s="10">
        <f t="shared" si="3"/>
        <v>0</v>
      </c>
      <c r="O8" s="10">
        <f t="shared" si="3"/>
        <v>0</v>
      </c>
      <c r="P8" s="10">
        <f t="shared" si="3"/>
        <v>0</v>
      </c>
      <c r="Q8" s="10">
        <f t="shared" si="3"/>
        <v>0</v>
      </c>
      <c r="R8" s="10">
        <f t="shared" si="3"/>
        <v>0</v>
      </c>
      <c r="S8" s="10">
        <f t="shared" si="3"/>
        <v>0</v>
      </c>
      <c r="T8" s="10">
        <f t="shared" si="3"/>
        <v>0</v>
      </c>
      <c r="U8" s="10">
        <f t="shared" si="3"/>
        <v>0</v>
      </c>
      <c r="V8" s="10">
        <f t="shared" si="3"/>
        <v>0</v>
      </c>
      <c r="W8" s="10">
        <f t="shared" ref="W8:AA8" si="4">ROUND($C$8*W6,0)</f>
        <v>0</v>
      </c>
      <c r="X8" s="10">
        <f t="shared" si="4"/>
        <v>0</v>
      </c>
      <c r="Y8" s="10">
        <f t="shared" si="4"/>
        <v>0</v>
      </c>
      <c r="Z8" s="10">
        <f t="shared" si="4"/>
        <v>0</v>
      </c>
      <c r="AA8" s="10">
        <f t="shared" si="4"/>
        <v>0</v>
      </c>
      <c r="AB8" s="11">
        <f t="shared" ref="AB8:AB10" si="5">SUM(C8:AA8)</f>
        <v>0</v>
      </c>
    </row>
    <row r="9" spans="1:28" ht="30" x14ac:dyDescent="0.25">
      <c r="A9" s="1">
        <v>4</v>
      </c>
      <c r="B9" s="7" t="s">
        <v>13</v>
      </c>
      <c r="C9" s="10">
        <f>IF(C8&gt;C7,0,C7-C8)*IF($C$8="",0,1)</f>
        <v>0</v>
      </c>
      <c r="D9" s="10">
        <f t="shared" ref="D9:V9" si="6">IF(D8&gt;D7,0,D7-D8)*IF($C$8="",0,1)</f>
        <v>0</v>
      </c>
      <c r="E9" s="10">
        <f t="shared" si="6"/>
        <v>0</v>
      </c>
      <c r="F9" s="10">
        <f t="shared" si="6"/>
        <v>0</v>
      </c>
      <c r="G9" s="10">
        <f t="shared" si="6"/>
        <v>0</v>
      </c>
      <c r="H9" s="10">
        <f t="shared" si="6"/>
        <v>0</v>
      </c>
      <c r="I9" s="10">
        <f t="shared" si="6"/>
        <v>0</v>
      </c>
      <c r="J9" s="10">
        <f t="shared" si="6"/>
        <v>0</v>
      </c>
      <c r="K9" s="10">
        <f t="shared" si="6"/>
        <v>0</v>
      </c>
      <c r="L9" s="10">
        <f t="shared" si="6"/>
        <v>0</v>
      </c>
      <c r="M9" s="10">
        <f t="shared" si="6"/>
        <v>0</v>
      </c>
      <c r="N9" s="10">
        <f t="shared" si="6"/>
        <v>0</v>
      </c>
      <c r="O9" s="10">
        <f t="shared" si="6"/>
        <v>0</v>
      </c>
      <c r="P9" s="10">
        <f t="shared" si="6"/>
        <v>0</v>
      </c>
      <c r="Q9" s="10">
        <f t="shared" si="6"/>
        <v>0</v>
      </c>
      <c r="R9" s="10">
        <f t="shared" si="6"/>
        <v>0</v>
      </c>
      <c r="S9" s="10">
        <f t="shared" si="6"/>
        <v>0</v>
      </c>
      <c r="T9" s="10">
        <f t="shared" si="6"/>
        <v>0</v>
      </c>
      <c r="U9" s="10">
        <f t="shared" si="6"/>
        <v>0</v>
      </c>
      <c r="V9" s="10">
        <f t="shared" si="6"/>
        <v>0</v>
      </c>
      <c r="W9" s="10">
        <f t="shared" ref="W9:AA9" si="7">IF(W8&gt;W7,0,W7-W8)*IF($C$8="",0,1)</f>
        <v>0</v>
      </c>
      <c r="X9" s="10">
        <f t="shared" si="7"/>
        <v>0</v>
      </c>
      <c r="Y9" s="10">
        <f t="shared" si="7"/>
        <v>0</v>
      </c>
      <c r="Z9" s="10">
        <f t="shared" si="7"/>
        <v>0</v>
      </c>
      <c r="AA9" s="10">
        <f t="shared" si="7"/>
        <v>0</v>
      </c>
      <c r="AB9" s="11">
        <f t="shared" si="5"/>
        <v>0</v>
      </c>
    </row>
    <row r="10" spans="1:28" x14ac:dyDescent="0.25">
      <c r="A10" s="1">
        <v>5</v>
      </c>
      <c r="B10" s="7" t="s">
        <v>47</v>
      </c>
      <c r="C10" s="10">
        <f>ROUND(C9*Prielaidos!$D$2,0)</f>
        <v>0</v>
      </c>
      <c r="D10" s="10">
        <f>ROUND(D9*Prielaidos!$D$2,0)</f>
        <v>0</v>
      </c>
      <c r="E10" s="10">
        <f>ROUND(E9*Prielaidos!$D$2,0)</f>
        <v>0</v>
      </c>
      <c r="F10" s="10">
        <f>ROUND(F9*Prielaidos!$D$2,0)</f>
        <v>0</v>
      </c>
      <c r="G10" s="10">
        <f>ROUND(G9*Prielaidos!$D$2,0)</f>
        <v>0</v>
      </c>
      <c r="H10" s="10">
        <f>ROUND(H9*Prielaidos!$D$2,0)</f>
        <v>0</v>
      </c>
      <c r="I10" s="10">
        <f>ROUND(I9*Prielaidos!$D$2,0)</f>
        <v>0</v>
      </c>
      <c r="J10" s="10">
        <f>ROUND(J9*Prielaidos!$D$2,0)</f>
        <v>0</v>
      </c>
      <c r="K10" s="10">
        <f>ROUND(K9*Prielaidos!$D$2,0)</f>
        <v>0</v>
      </c>
      <c r="L10" s="10">
        <f>ROUND(L9*Prielaidos!$D$2,0)</f>
        <v>0</v>
      </c>
      <c r="M10" s="10">
        <f>ROUND(M9*Prielaidos!$D$2,0)</f>
        <v>0</v>
      </c>
      <c r="N10" s="10">
        <f>ROUND(N9*Prielaidos!$D$2,0)</f>
        <v>0</v>
      </c>
      <c r="O10" s="10">
        <f>ROUND(O9*Prielaidos!$D$2,0)</f>
        <v>0</v>
      </c>
      <c r="P10" s="10">
        <f>ROUND(P9*Prielaidos!$D$2,0)</f>
        <v>0</v>
      </c>
      <c r="Q10" s="10">
        <f>ROUND(Q9*Prielaidos!$D$2,0)</f>
        <v>0</v>
      </c>
      <c r="R10" s="10">
        <f>ROUND(R9*Prielaidos!$D$2,0)</f>
        <v>0</v>
      </c>
      <c r="S10" s="10">
        <f>ROUND(S9*Prielaidos!$D$2,0)</f>
        <v>0</v>
      </c>
      <c r="T10" s="10">
        <f>ROUND(T9*Prielaidos!$D$2,0)</f>
        <v>0</v>
      </c>
      <c r="U10" s="10">
        <f>ROUND(U9*Prielaidos!$D$2,0)</f>
        <v>0</v>
      </c>
      <c r="V10" s="10">
        <f>ROUND(V9*Prielaidos!$D$2,0)</f>
        <v>0</v>
      </c>
      <c r="W10" s="10">
        <f>ROUND(W9*Prielaidos!$D$2,0)</f>
        <v>0</v>
      </c>
      <c r="X10" s="10">
        <f>ROUND(X9*Prielaidos!$D$2,0)</f>
        <v>0</v>
      </c>
      <c r="Y10" s="10">
        <f>ROUND(Y9*Prielaidos!$D$2,0)</f>
        <v>0</v>
      </c>
      <c r="Z10" s="10">
        <f>ROUND(Z9*Prielaidos!$D$2,0)</f>
        <v>0</v>
      </c>
      <c r="AA10" s="10">
        <f>ROUND(AA9*Prielaidos!$D$2,0)</f>
        <v>0</v>
      </c>
      <c r="AB10" s="11">
        <f t="shared" si="5"/>
        <v>0</v>
      </c>
    </row>
    <row r="12" spans="1:28" x14ac:dyDescent="0.25">
      <c r="B12" s="21" t="s">
        <v>39</v>
      </c>
    </row>
    <row r="13" spans="1:28" ht="75" x14ac:dyDescent="0.25">
      <c r="A13" s="3" t="s">
        <v>1</v>
      </c>
      <c r="B13" s="3" t="s">
        <v>17</v>
      </c>
      <c r="C13" s="15" t="s">
        <v>35</v>
      </c>
      <c r="D13" s="15" t="s">
        <v>36</v>
      </c>
      <c r="E13" s="15" t="s">
        <v>37</v>
      </c>
      <c r="F13" s="15" t="s">
        <v>34</v>
      </c>
    </row>
    <row r="14" spans="1:28" x14ac:dyDescent="0.25">
      <c r="A14" s="9">
        <v>1</v>
      </c>
      <c r="B14" s="9" t="s">
        <v>22</v>
      </c>
      <c r="C14" s="13"/>
      <c r="D14" s="13"/>
      <c r="E14" s="1">
        <f>ROUND($C$3*D14*Prielaidos!F7,0)</f>
        <v>0</v>
      </c>
      <c r="F14" s="1">
        <f>C14+E14</f>
        <v>0</v>
      </c>
    </row>
    <row r="15" spans="1:28" x14ac:dyDescent="0.25">
      <c r="A15" s="9">
        <v>2</v>
      </c>
      <c r="B15" s="9" t="s">
        <v>23</v>
      </c>
      <c r="C15" s="13"/>
      <c r="D15" s="13"/>
      <c r="E15" s="1">
        <f>ROUND($C$3*D15*Prielaidos!F8,0)</f>
        <v>0</v>
      </c>
      <c r="F15" s="1">
        <f t="shared" ref="F15:F25" si="8">C15+E15</f>
        <v>0</v>
      </c>
    </row>
    <row r="16" spans="1:28" x14ac:dyDescent="0.25">
      <c r="A16" s="9">
        <v>3</v>
      </c>
      <c r="B16" s="9" t="s">
        <v>24</v>
      </c>
      <c r="C16" s="13"/>
      <c r="D16" s="13"/>
      <c r="E16" s="1">
        <f>ROUND($C$3*D16*Prielaidos!F9,0)</f>
        <v>0</v>
      </c>
      <c r="F16" s="1">
        <f t="shared" si="8"/>
        <v>0</v>
      </c>
    </row>
    <row r="17" spans="1:6" x14ac:dyDescent="0.25">
      <c r="A17" s="9">
        <v>4</v>
      </c>
      <c r="B17" s="9" t="s">
        <v>25</v>
      </c>
      <c r="C17" s="13"/>
      <c r="D17" s="13"/>
      <c r="E17" s="1">
        <f>ROUND($C$3*D17*Prielaidos!F10,0)</f>
        <v>0</v>
      </c>
      <c r="F17" s="1">
        <f t="shared" si="8"/>
        <v>0</v>
      </c>
    </row>
    <row r="18" spans="1:6" x14ac:dyDescent="0.25">
      <c r="A18" s="9">
        <v>5</v>
      </c>
      <c r="B18" s="9" t="s">
        <v>26</v>
      </c>
      <c r="C18" s="13"/>
      <c r="D18" s="13"/>
      <c r="E18" s="1">
        <f>ROUND($C$3*D18*Prielaidos!F11,0)</f>
        <v>0</v>
      </c>
      <c r="F18" s="1">
        <f t="shared" si="8"/>
        <v>0</v>
      </c>
    </row>
    <row r="19" spans="1:6" x14ac:dyDescent="0.25">
      <c r="A19" s="9">
        <v>6</v>
      </c>
      <c r="B19" s="9" t="s">
        <v>27</v>
      </c>
      <c r="C19" s="13"/>
      <c r="D19" s="13"/>
      <c r="E19" s="1">
        <f>ROUND($C$3*D19*Prielaidos!F12,0)</f>
        <v>0</v>
      </c>
      <c r="F19" s="1">
        <f t="shared" si="8"/>
        <v>0</v>
      </c>
    </row>
    <row r="20" spans="1:6" x14ac:dyDescent="0.25">
      <c r="A20" s="9">
        <v>7</v>
      </c>
      <c r="B20" s="9" t="s">
        <v>28</v>
      </c>
      <c r="C20" s="13"/>
      <c r="D20" s="13"/>
      <c r="E20" s="1">
        <f>ROUND($C$3*D20*Prielaidos!F13,0)</f>
        <v>0</v>
      </c>
      <c r="F20" s="1">
        <f t="shared" si="8"/>
        <v>0</v>
      </c>
    </row>
    <row r="21" spans="1:6" x14ac:dyDescent="0.25">
      <c r="A21" s="9">
        <v>8</v>
      </c>
      <c r="B21" s="9" t="s">
        <v>29</v>
      </c>
      <c r="C21" s="13"/>
      <c r="D21" s="13"/>
      <c r="E21" s="1">
        <f>ROUND($C$3*D21*Prielaidos!F14,0)</f>
        <v>0</v>
      </c>
      <c r="F21" s="1">
        <f t="shared" si="8"/>
        <v>0</v>
      </c>
    </row>
    <row r="22" spans="1:6" x14ac:dyDescent="0.25">
      <c r="A22" s="9">
        <v>9</v>
      </c>
      <c r="B22" s="9" t="s">
        <v>30</v>
      </c>
      <c r="C22" s="13"/>
      <c r="D22" s="13"/>
      <c r="E22" s="1">
        <f>ROUND($C$3*D22*Prielaidos!F15,0)</f>
        <v>0</v>
      </c>
      <c r="F22" s="1">
        <f t="shared" si="8"/>
        <v>0</v>
      </c>
    </row>
    <row r="23" spans="1:6" x14ac:dyDescent="0.25">
      <c r="A23" s="9">
        <v>10</v>
      </c>
      <c r="B23" s="9" t="s">
        <v>31</v>
      </c>
      <c r="C23" s="13"/>
      <c r="D23" s="13"/>
      <c r="E23" s="1">
        <f>ROUND($C$3*D23*Prielaidos!F16,0)</f>
        <v>0</v>
      </c>
      <c r="F23" s="1">
        <f t="shared" si="8"/>
        <v>0</v>
      </c>
    </row>
    <row r="24" spans="1:6" x14ac:dyDescent="0.25">
      <c r="A24" s="9">
        <v>11</v>
      </c>
      <c r="B24" s="9" t="s">
        <v>32</v>
      </c>
      <c r="C24" s="13"/>
      <c r="D24" s="13"/>
      <c r="E24" s="1">
        <f>ROUND($C$3*D24*Prielaidos!F17,0)</f>
        <v>0</v>
      </c>
      <c r="F24" s="1">
        <f t="shared" si="8"/>
        <v>0</v>
      </c>
    </row>
    <row r="25" spans="1:6" x14ac:dyDescent="0.25">
      <c r="A25" s="9">
        <v>12</v>
      </c>
      <c r="B25" s="9" t="s">
        <v>33</v>
      </c>
      <c r="C25" s="13"/>
      <c r="D25" s="13"/>
      <c r="E25" s="1">
        <f>ROUND($C$3*D25*Prielaidos!F18,0)</f>
        <v>0</v>
      </c>
      <c r="F25" s="1">
        <f t="shared" si="8"/>
        <v>0</v>
      </c>
    </row>
    <row r="26" spans="1:6" x14ac:dyDescent="0.25">
      <c r="A26" s="9"/>
      <c r="B26" s="20" t="s">
        <v>38</v>
      </c>
      <c r="C26" s="3">
        <f>SUM(C14:C25)</f>
        <v>0</v>
      </c>
      <c r="D26" s="3">
        <f>SUM(D14:D25)</f>
        <v>0</v>
      </c>
      <c r="E26" s="3">
        <f t="shared" ref="E26:F26" si="9">SUM(E14:E25)</f>
        <v>0</v>
      </c>
      <c r="F26" s="3">
        <f t="shared" si="9"/>
        <v>0</v>
      </c>
    </row>
    <row r="32" spans="1:6" x14ac:dyDescent="0.25">
      <c r="B32" s="35" t="s">
        <v>43</v>
      </c>
    </row>
    <row r="33" spans="2:8" x14ac:dyDescent="0.25">
      <c r="B33" s="35"/>
      <c r="C33" s="33" t="s">
        <v>44</v>
      </c>
      <c r="D33" s="33"/>
      <c r="E33" s="33"/>
      <c r="G33" s="34" t="s">
        <v>45</v>
      </c>
      <c r="H33" s="34"/>
    </row>
    <row r="34" spans="2:8" x14ac:dyDescent="0.25">
      <c r="B34" s="28"/>
      <c r="C34" s="29"/>
      <c r="D34" s="29"/>
      <c r="E34" s="29"/>
      <c r="G34" s="30"/>
      <c r="H34" s="30"/>
    </row>
    <row r="35" spans="2:8" x14ac:dyDescent="0.25">
      <c r="B35" s="28"/>
      <c r="C35" s="29"/>
      <c r="D35" s="29"/>
      <c r="E35" s="29"/>
      <c r="G35" s="30"/>
      <c r="H35" s="30"/>
    </row>
    <row r="36" spans="2:8" x14ac:dyDescent="0.25">
      <c r="B36" s="28"/>
    </row>
    <row r="37" spans="2:8" x14ac:dyDescent="0.25">
      <c r="B37" s="28"/>
    </row>
    <row r="38" spans="2:8" x14ac:dyDescent="0.25">
      <c r="B38" s="35" t="str">
        <f>CONCATENATE('1 elektrines gamyba'!$C$1," vardu:")</f>
        <v xml:space="preserve"> vardu:</v>
      </c>
    </row>
    <row r="39" spans="2:8" x14ac:dyDescent="0.25">
      <c r="B39" s="35"/>
      <c r="C39" s="33" t="s">
        <v>44</v>
      </c>
      <c r="D39" s="33"/>
      <c r="E39" s="33"/>
      <c r="G39" s="34" t="s">
        <v>45</v>
      </c>
      <c r="H39" s="34"/>
    </row>
  </sheetData>
  <protectedRanges>
    <protectedRange sqref="C1 C3 C7 C14:D25" name="Elektrine1"/>
  </protectedRanges>
  <mergeCells count="6">
    <mergeCell ref="C33:E33"/>
    <mergeCell ref="G33:H33"/>
    <mergeCell ref="C39:E39"/>
    <mergeCell ref="G39:H39"/>
    <mergeCell ref="B32:B33"/>
    <mergeCell ref="B38:B39"/>
  </mergeCells>
  <pageMargins left="0.7" right="0.7" top="0.75" bottom="0.75" header="0.3" footer="0.3"/>
  <pageSetup scale="41" fitToHeight="0" orientation="landscape" horizontalDpi="300" verticalDpi="300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A1:H18"/>
  <sheetViews>
    <sheetView workbookViewId="0">
      <selection activeCell="C10" sqref="C10"/>
    </sheetView>
  </sheetViews>
  <sheetFormatPr defaultRowHeight="15" x14ac:dyDescent="0.25"/>
  <cols>
    <col min="1" max="1" width="3.7109375" bestFit="1" customWidth="1"/>
    <col min="2" max="2" width="46.5703125" customWidth="1"/>
    <col min="3" max="3" width="17" customWidth="1"/>
    <col min="4" max="4" width="18.42578125" bestFit="1" customWidth="1"/>
  </cols>
  <sheetData>
    <row r="1" spans="1:8" x14ac:dyDescent="0.25">
      <c r="A1" s="27" t="s">
        <v>49</v>
      </c>
    </row>
    <row r="3" spans="1:8" ht="45" x14ac:dyDescent="0.25">
      <c r="A3" s="23" t="s">
        <v>1</v>
      </c>
      <c r="B3" s="23" t="s">
        <v>5</v>
      </c>
      <c r="C3" s="3" t="s">
        <v>51</v>
      </c>
      <c r="D3" s="15" t="s">
        <v>52</v>
      </c>
    </row>
    <row r="4" spans="1:8" ht="30" x14ac:dyDescent="0.25">
      <c r="A4" s="1">
        <v>1</v>
      </c>
      <c r="B4" s="24" t="s">
        <v>53</v>
      </c>
      <c r="C4" s="10">
        <f>'1 elektrines gamyba'!C7</f>
        <v>0</v>
      </c>
      <c r="D4" s="31">
        <f>'1 elektrines gamyba'!AB7</f>
        <v>0</v>
      </c>
    </row>
    <row r="5" spans="1:8" ht="30" x14ac:dyDescent="0.25">
      <c r="A5" s="1">
        <v>2</v>
      </c>
      <c r="B5" s="24" t="s">
        <v>54</v>
      </c>
      <c r="C5" s="10">
        <f>'2 elektrines gamyba'!C7</f>
        <v>0</v>
      </c>
      <c r="D5" s="31">
        <f>'2 elektrines gamyba'!AB7</f>
        <v>0</v>
      </c>
    </row>
    <row r="6" spans="1:8" ht="30" x14ac:dyDescent="0.25">
      <c r="A6" s="1">
        <v>3</v>
      </c>
      <c r="B6" s="25" t="s">
        <v>55</v>
      </c>
      <c r="C6" s="11">
        <f>C4+C5</f>
        <v>0</v>
      </c>
      <c r="D6" s="32">
        <f>D4+D5</f>
        <v>0</v>
      </c>
    </row>
    <row r="7" spans="1:8" ht="30" x14ac:dyDescent="0.25">
      <c r="A7" s="1">
        <v>4</v>
      </c>
      <c r="B7" s="24" t="s">
        <v>40</v>
      </c>
      <c r="C7" s="10">
        <f>'1 elektrines gamyba'!C8</f>
        <v>0</v>
      </c>
    </row>
    <row r="8" spans="1:8" ht="30" x14ac:dyDescent="0.25">
      <c r="A8" s="1">
        <v>5</v>
      </c>
      <c r="B8" s="24" t="s">
        <v>41</v>
      </c>
      <c r="C8" s="10">
        <f>'2 elektrines gamyba'!C8</f>
        <v>0</v>
      </c>
    </row>
    <row r="9" spans="1:8" ht="30" x14ac:dyDescent="0.25">
      <c r="A9" s="1">
        <v>6</v>
      </c>
      <c r="B9" s="25" t="s">
        <v>42</v>
      </c>
      <c r="C9" s="11">
        <f>C7+C8</f>
        <v>0</v>
      </c>
    </row>
    <row r="10" spans="1:8" ht="30" x14ac:dyDescent="0.25">
      <c r="A10" s="1">
        <v>7</v>
      </c>
      <c r="B10" s="26" t="s">
        <v>48</v>
      </c>
      <c r="C10" s="22">
        <f>'1 elektrines gamyba'!AB10+'2 elektrines gamyba'!AB10</f>
        <v>0</v>
      </c>
    </row>
    <row r="13" spans="1:8" x14ac:dyDescent="0.25">
      <c r="B13" s="35" t="s">
        <v>43</v>
      </c>
    </row>
    <row r="14" spans="1:8" x14ac:dyDescent="0.25">
      <c r="B14" s="35"/>
      <c r="C14" s="33" t="s">
        <v>44</v>
      </c>
      <c r="D14" s="33"/>
      <c r="E14" s="33"/>
      <c r="G14" s="34" t="s">
        <v>45</v>
      </c>
      <c r="H14" s="34"/>
    </row>
    <row r="15" spans="1:8" x14ac:dyDescent="0.25">
      <c r="B15" s="28"/>
    </row>
    <row r="16" spans="1:8" x14ac:dyDescent="0.25">
      <c r="B16" s="28"/>
    </row>
    <row r="17" spans="2:8" x14ac:dyDescent="0.25">
      <c r="B17" s="35" t="str">
        <f>CONCATENATE('1 elektrines gamyba'!$C$1," vardu:")</f>
        <v xml:space="preserve"> vardu:</v>
      </c>
    </row>
    <row r="18" spans="2:8" x14ac:dyDescent="0.25">
      <c r="B18" s="35"/>
      <c r="C18" s="33" t="s">
        <v>44</v>
      </c>
      <c r="D18" s="33"/>
      <c r="E18" s="33"/>
      <c r="G18" s="34" t="s">
        <v>45</v>
      </c>
      <c r="H18" s="34"/>
    </row>
  </sheetData>
  <mergeCells count="6">
    <mergeCell ref="C18:E18"/>
    <mergeCell ref="G18:H18"/>
    <mergeCell ref="C14:E14"/>
    <mergeCell ref="G14:H14"/>
    <mergeCell ref="B13:B14"/>
    <mergeCell ref="B17:B18"/>
  </mergeCells>
  <pageMargins left="0.7" right="0.7" top="0.75" bottom="0.75" header="0.3" footer="0.3"/>
  <pageSetup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Prielaidos</vt:lpstr>
      <vt:lpstr>1 elektrines gamyba</vt:lpstr>
      <vt:lpstr>2 elektrines gamyba</vt:lpstr>
      <vt:lpstr>Suvestine lentele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2021-09-20T13:10:44Z</cp:lastPrinted>
  <dcterms:created xsi:type="dcterms:W3CDTF">2020-09-28T11:44:55Z</dcterms:created>
  <dcterms:modified xsi:type="dcterms:W3CDTF">2021-10-08T10:21:19Z</dcterms:modified>
</cp:coreProperties>
</file>