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Y:\Agenturos padaliniai\MPS\11. Tyrimai, kuriuos reikia atnaujinti 2019 sausį\Peržiūrimi tyrimai\FN-005_Atnaujinta atostogų forma\"/>
    </mc:Choice>
  </mc:AlternateContent>
  <xr:revisionPtr revIDLastSave="0" documentId="13_ncr:1_{3825234B-6E31-4DDA-970B-A683B04AF231}" xr6:coauthVersionLast="43" xr6:coauthVersionMax="43" xr10:uidLastSave="{00000000-0000-0000-0000-000000000000}"/>
  <bookViews>
    <workbookView xWindow="-120" yWindow="-120" windowWidth="29040" windowHeight="15840" tabRatio="737" activeTab="1" xr2:uid="{00000000-000D-0000-FFFF-FFFF00000000}"/>
  </bookViews>
  <sheets>
    <sheet name="4. Darbo dienomis" sheetId="10" r:id="rId1"/>
    <sheet name="5. Kalendorinėmis dienomis" sheetId="13" r:id="rId2"/>
    <sheet name="Pildymo pavyzdys" sheetId="14" r:id="rId3"/>
    <sheet name="Atostogų išmokų FN" sheetId="1" state="hidden" r:id="rId4"/>
    <sheet name="Papild.poilsio d. išmokų FN " sheetId="6" state="hidden" r:id="rId5"/>
  </sheets>
  <definedNames>
    <definedName name="_xlnm.Print_Area" localSheetId="0">'4. Darbo dienomis'!$A$1:$T$76</definedName>
    <definedName name="_xlnm.Print_Area" localSheetId="1">'5. Kalendorinėmis dienomis'!$A$1:$T$76</definedName>
    <definedName name="_xlnm.Print_Area" localSheetId="2">'Pildymo pavyzdys'!$A$1:$T$78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4" l="1"/>
  <c r="F18" i="13"/>
  <c r="F18" i="10"/>
  <c r="K24" i="10" l="1"/>
  <c r="P41" i="13" l="1"/>
  <c r="S44" i="13"/>
  <c r="S25" i="13"/>
  <c r="S26" i="13"/>
  <c r="S27" i="13"/>
  <c r="S28" i="13"/>
  <c r="S29" i="13"/>
  <c r="S30" i="13"/>
  <c r="S31" i="13"/>
  <c r="S32" i="13"/>
  <c r="S33" i="13"/>
  <c r="S34" i="13"/>
  <c r="S35" i="13"/>
  <c r="S36" i="13"/>
  <c r="S37" i="13"/>
  <c r="S38" i="13"/>
  <c r="S39" i="13"/>
  <c r="S40" i="13"/>
  <c r="S41" i="13"/>
  <c r="S42" i="13"/>
  <c r="S43" i="13"/>
  <c r="S45" i="13"/>
  <c r="S46" i="13"/>
  <c r="S47" i="13"/>
  <c r="S48" i="13"/>
  <c r="S49" i="13"/>
  <c r="S50" i="13"/>
  <c r="S51" i="13"/>
  <c r="S52" i="13"/>
  <c r="S53" i="13"/>
  <c r="S54" i="13"/>
  <c r="S55" i="13"/>
  <c r="S56" i="13"/>
  <c r="S57" i="13"/>
  <c r="S58" i="13"/>
  <c r="S59" i="13"/>
  <c r="S60" i="13"/>
  <c r="S61" i="13"/>
  <c r="S62" i="13"/>
  <c r="S63" i="13"/>
  <c r="S64" i="13"/>
  <c r="S65" i="13"/>
  <c r="S66" i="13"/>
  <c r="S67" i="13"/>
  <c r="S68" i="13"/>
  <c r="P25" i="13"/>
  <c r="P26" i="13"/>
  <c r="P27" i="13"/>
  <c r="P28" i="13"/>
  <c r="P29" i="13"/>
  <c r="P30" i="13"/>
  <c r="P31" i="13"/>
  <c r="P32" i="13"/>
  <c r="P33" i="13"/>
  <c r="P34" i="13"/>
  <c r="P35" i="13"/>
  <c r="P36" i="13"/>
  <c r="P37" i="13"/>
  <c r="P38" i="13"/>
  <c r="P39" i="13"/>
  <c r="P40"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S24" i="13"/>
  <c r="P24" i="13"/>
  <c r="L24" i="13"/>
  <c r="K26" i="13"/>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24" i="10"/>
  <c r="L24" i="10"/>
  <c r="K59" i="10"/>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C8" i="6"/>
  <c r="O24" i="14"/>
  <c r="K27" i="14"/>
  <c r="K61" i="13" l="1"/>
  <c r="K41" i="13"/>
  <c r="K37" i="13"/>
  <c r="K59" i="13"/>
  <c r="K33" i="13"/>
  <c r="K63" i="13"/>
  <c r="K57" i="13"/>
  <c r="K29" i="13"/>
  <c r="K55" i="13"/>
  <c r="K25" i="13"/>
  <c r="K24" i="13"/>
  <c r="K53" i="13"/>
  <c r="K67" i="13"/>
  <c r="K49" i="13"/>
  <c r="K65" i="13"/>
  <c r="K45" i="13"/>
  <c r="K45" i="10"/>
  <c r="K41" i="10"/>
  <c r="K63" i="10"/>
  <c r="K29" i="10"/>
  <c r="K58" i="10"/>
  <c r="K25" i="10"/>
  <c r="K54" i="10"/>
  <c r="K37" i="10"/>
  <c r="K67" i="10"/>
  <c r="K49" i="10"/>
  <c r="K33" i="10"/>
  <c r="K66" i="10"/>
  <c r="K62" i="10"/>
  <c r="K57" i="10"/>
  <c r="K53" i="10"/>
  <c r="K48" i="10"/>
  <c r="K44" i="10"/>
  <c r="K40" i="10"/>
  <c r="K36" i="10"/>
  <c r="K32" i="10"/>
  <c r="K28" i="10"/>
  <c r="K50" i="10"/>
  <c r="K68" i="13"/>
  <c r="K64" i="13"/>
  <c r="K60" i="13"/>
  <c r="K56" i="13"/>
  <c r="K52" i="13"/>
  <c r="K48" i="13"/>
  <c r="K44" i="13"/>
  <c r="K40" i="13"/>
  <c r="K36" i="13"/>
  <c r="K32" i="13"/>
  <c r="K28" i="13"/>
  <c r="K65" i="10"/>
  <c r="K61" i="10"/>
  <c r="K56" i="10"/>
  <c r="K52" i="10"/>
  <c r="K47" i="10"/>
  <c r="K43" i="10"/>
  <c r="K39" i="10"/>
  <c r="K35" i="10"/>
  <c r="K31" i="10"/>
  <c r="K27" i="10"/>
  <c r="K51" i="13"/>
  <c r="K47" i="13"/>
  <c r="K43" i="13"/>
  <c r="K39" i="13"/>
  <c r="K35" i="13"/>
  <c r="K31" i="13"/>
  <c r="K27" i="13"/>
  <c r="K68" i="10"/>
  <c r="K64" i="10"/>
  <c r="K60" i="10"/>
  <c r="K55" i="10"/>
  <c r="K51" i="10"/>
  <c r="K46" i="10"/>
  <c r="K42" i="10"/>
  <c r="K38" i="10"/>
  <c r="K34" i="10"/>
  <c r="K30" i="10"/>
  <c r="K26" i="10"/>
  <c r="K66" i="13"/>
  <c r="K62" i="13"/>
  <c r="K58" i="13"/>
  <c r="K54" i="13"/>
  <c r="K50" i="13"/>
  <c r="K46" i="13"/>
  <c r="K42" i="13"/>
  <c r="K38" i="13"/>
  <c r="K34" i="13"/>
  <c r="K30" i="13"/>
  <c r="K24" i="14"/>
  <c r="L24" i="14" s="1"/>
  <c r="K61" i="14"/>
  <c r="K53" i="14"/>
  <c r="K45" i="14"/>
  <c r="K37" i="14"/>
  <c r="K25" i="14"/>
  <c r="L25" i="14" s="1"/>
  <c r="K68" i="14"/>
  <c r="K64" i="14"/>
  <c r="K60" i="14"/>
  <c r="K56" i="14"/>
  <c r="K52" i="14"/>
  <c r="K48" i="14"/>
  <c r="K44" i="14"/>
  <c r="K40" i="14"/>
  <c r="K36" i="14"/>
  <c r="K32" i="14"/>
  <c r="K28" i="14"/>
  <c r="L28" i="14" s="1"/>
  <c r="K66" i="14"/>
  <c r="K62" i="14"/>
  <c r="K58" i="14"/>
  <c r="K54" i="14"/>
  <c r="K50" i="14"/>
  <c r="K46" i="14"/>
  <c r="K42" i="14"/>
  <c r="K38" i="14"/>
  <c r="K34" i="14"/>
  <c r="K30" i="14"/>
  <c r="L30" i="14" s="1"/>
  <c r="K26" i="14"/>
  <c r="L26" i="14" s="1"/>
  <c r="K65" i="14"/>
  <c r="K57" i="14"/>
  <c r="K49" i="14"/>
  <c r="K41" i="14"/>
  <c r="K33" i="14"/>
  <c r="K29" i="14"/>
  <c r="L29" i="14" s="1"/>
  <c r="K67" i="14"/>
  <c r="K63" i="14"/>
  <c r="K59" i="14"/>
  <c r="K55" i="14"/>
  <c r="K51" i="14"/>
  <c r="K47" i="14"/>
  <c r="K43" i="14"/>
  <c r="K39" i="14"/>
  <c r="K35" i="14"/>
  <c r="K31" i="14"/>
  <c r="L27" i="14"/>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24" i="10"/>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24" i="13"/>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Q8" i="6"/>
  <c r="P8" i="6"/>
  <c r="O8" i="6"/>
  <c r="N8" i="6"/>
  <c r="M8" i="6"/>
  <c r="L8" i="6"/>
  <c r="K8" i="6"/>
  <c r="J8" i="6"/>
  <c r="I8" i="6"/>
  <c r="H8" i="6"/>
  <c r="G8" i="6"/>
  <c r="F8" i="6"/>
  <c r="E8" i="6"/>
  <c r="D8" i="6"/>
  <c r="R24" i="14" s="1"/>
  <c r="P24" i="14" l="1"/>
  <c r="S24" i="14"/>
  <c r="J69" i="14"/>
  <c r="I69" i="14"/>
  <c r="H69" i="14"/>
  <c r="G69" i="14"/>
  <c r="F69" i="14"/>
  <c r="E69" i="14"/>
  <c r="D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P26" i="14" s="1"/>
  <c r="O25" i="14"/>
  <c r="P25" i="14" s="1"/>
  <c r="K69" i="14" l="1"/>
  <c r="L69" i="14" l="1"/>
  <c r="P69" i="14"/>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24" i="13"/>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25" i="10"/>
  <c r="O26" i="10"/>
  <c r="O24" i="10"/>
  <c r="J69" i="13" l="1"/>
  <c r="I69" i="13"/>
  <c r="H69" i="13"/>
  <c r="G69" i="13"/>
  <c r="F69" i="13"/>
  <c r="E69" i="13"/>
  <c r="D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P69" i="13"/>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K69" i="13" l="1"/>
  <c r="L69" i="13"/>
  <c r="S69" i="13"/>
  <c r="J69" i="10" l="1"/>
  <c r="I69" i="10"/>
  <c r="H69" i="10"/>
  <c r="G69" i="10"/>
  <c r="F69" i="10"/>
  <c r="E69" i="10"/>
  <c r="D69" i="10"/>
  <c r="L69" i="10" l="1"/>
  <c r="S69" i="10"/>
  <c r="K69" i="10"/>
  <c r="P69" i="10"/>
  <c r="S69" i="14" l="1"/>
</calcChain>
</file>

<file path=xl/sharedStrings.xml><?xml version="1.0" encoding="utf-8"?>
<sst xmlns="http://schemas.openxmlformats.org/spreadsheetml/2006/main" count="175" uniqueCount="86">
  <si>
    <t>Darbo savaitės trukmė</t>
  </si>
  <si>
    <t>5 dienų darbo savaitė</t>
  </si>
  <si>
    <t>6 dienų darbo savaitė</t>
  </si>
  <si>
    <t>Vidutinis metinis darbo dienų skaičius</t>
  </si>
  <si>
    <t>2  priedas.  Kasmetinių atostogų išmokų fiksuotosios normos</t>
  </si>
  <si>
    <t>Fizinio veiklos įgyven-dinimo rodiklio Nr.</t>
  </si>
  <si>
    <t>Vardas, pavardė</t>
  </si>
  <si>
    <t>Pareigos</t>
  </si>
  <si>
    <t>Viso dirbta dienų/ valandų (skaičius)</t>
  </si>
  <si>
    <t>Priskaičiuotas darbo užmokestis ir susijusios sąnaudos</t>
  </si>
  <si>
    <t>Darbo savaitės trukmė darbo dienomis</t>
  </si>
  <si>
    <t>Kasmetinių atostogų kalendorinių dienų skaičius</t>
  </si>
  <si>
    <t>Pareiginis darbo užmokestis, Eur</t>
  </si>
  <si>
    <t>Priedai ir priemokos, Eur</t>
  </si>
  <si>
    <t>Mėnesinės premijos arba mėnesiui tenkanti premijų dalis, Eur</t>
  </si>
  <si>
    <t>Darbdavio mokama ligos pašalpa, Eur</t>
  </si>
  <si>
    <t>6</t>
  </si>
  <si>
    <t>Iš viso:</t>
  </si>
  <si>
    <t>Kasmetinių atostogų išmokų fiksuotosios normos apskaičiuojamos pagal formulę:</t>
  </si>
  <si>
    <t>Nustatyta kasmetinių atostogų išmokų fiksuotoji norma</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</si>
  <si>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</si>
  <si>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</si>
  <si>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</si>
  <si>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</si>
  <si>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Projekto kodas</t>
  </si>
  <si>
    <t>Deklaruojamos kasmetinių atostogų sąnaudos (įskaitant darbdavio mokesčius), Eur</t>
  </si>
  <si>
    <t>Papildomų poilsio dienų skaičius per ataskaitinį mėnesį</t>
  </si>
  <si>
    <t>Deklaruojamos papildomų poilsio dienų sąnaudos (įskaitant darbdavio mokesčius), Eur</t>
  </si>
  <si>
    <t>PAŽYMA DĖL DARBO UŽMOKESČIO PRISKAITYMO, IŠMOKĖJIMO IR PRISKYRIMO PROJEKTUI, TAIKANT KASMETINIŲ ATOSTOGŲ IR PAPILDOMO POILSIO DIENŲ IŠMOKŲ FIKSUOTĄSIAS NORMAS</t>
  </si>
  <si>
    <t>Nustatyta papildomų poilsio dienų išmokų fiksuotoji norma</t>
  </si>
  <si>
    <t>KASMETINIŲ ATOSTOGŲ IŠMOKŲ FIKSUOTŲJŲ NORMŲ NUSTATYMO TYRIMO ATASKAITOS</t>
  </si>
  <si>
    <t xml:space="preserve"> </t>
  </si>
  <si>
    <t>Projekto vykdytojo/partnerio pavadinimas</t>
  </si>
  <si>
    <t>(pareigos)</t>
  </si>
  <si>
    <t>(parašas)</t>
  </si>
  <si>
    <t>(vardas, pavardė)</t>
  </si>
  <si>
    <t>Už</t>
  </si>
  <si>
    <t>m.</t>
  </si>
  <si>
    <t>mėn.</t>
  </si>
  <si>
    <r>
      <t xml:space="preserve">1. BENDROJI DALIS  </t>
    </r>
    <r>
      <rPr>
        <sz val="10"/>
        <rFont val="Times New Roman"/>
        <family val="1"/>
        <charset val="186"/>
      </rPr>
      <t xml:space="preserve">               </t>
    </r>
  </si>
  <si>
    <r>
      <t>2. INFORMACIJA APIE PRISKAITYTĄ IR IŠMOKĖTĄ DARBO UŽMOKESTĮ</t>
    </r>
    <r>
      <rPr>
        <sz val="10"/>
        <rFont val="Times New Roman"/>
        <family val="1"/>
        <charset val="186"/>
      </rPr>
      <t xml:space="preserve">              </t>
    </r>
  </si>
  <si>
    <t>Prašomų pripažinti tinkamomis finansuoti išlaidų suma, Eur</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</si>
  <si>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darbu vykdant Projekto veiklas;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darbuotojų darbo užmokesčio išlaidos nebuvo finansuotos (apmokėtos) iš 2014-2020 ES fondų investicijų veiksmų programos, kitų ES finansinės paramos priemonių ar kitos tarptautinės paramos lėšų.</t>
  </si>
  <si>
    <r>
      <t>3. DEKLARACIJA</t>
    </r>
    <r>
      <rPr>
        <sz val="10"/>
        <rFont val="Times New Roman"/>
        <family val="1"/>
        <charset val="186"/>
      </rPr>
      <t xml:space="preserve">              </t>
    </r>
  </si>
  <si>
    <t>Nr.</t>
  </si>
  <si>
    <t>Projektui priskirtinų dienų/ valandų (skaičius)</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</si>
  <si>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</si>
  <si>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išmokų fiksuotoji norma = kasmetinių atostogų darbo dienų skaičius  / (vidutinis metinis darbo dienų skaičius - kasmetinių atostogų darbo dienų skaičius ) x 100</t>
  </si>
  <si>
    <r>
      <t xml:space="preserve">Kasmetinių atostogų išmokų fiksuotosios normos nuo tinkamų finansuoti darbo užmokesčio išlaidų, kai kasmetinių atostogų </t>
    </r>
    <r>
      <rPr>
        <b/>
        <sz val="9"/>
        <color theme="1"/>
        <rFont val="Calibri"/>
        <family val="2"/>
        <charset val="186"/>
      </rPr>
      <t>kalendorinių</t>
    </r>
    <r>
      <rPr>
        <sz val="9"/>
        <color theme="1"/>
        <rFont val="Calibri"/>
        <family val="2"/>
        <charset val="186"/>
      </rPr>
      <t xml:space="preserve"> dienų skaičius yra:</t>
    </r>
  </si>
  <si>
    <t>Kasmetinių atostogų išmokų fiksuotoji norma, esant 5 d.d. savaitei = kasmetinių atostogų kalendorinių dienų skaičius x 5 / 7  / (vidutinis metinis darbo dienų skaičius - kasmetinių atostogų kalendorinių dienų skaičius x 5 / 7 ) x 100</t>
  </si>
  <si>
    <t>Kasmetinių atostogų išmokų fiksuotoji norma, esant 6 d.d. savaitei = kasmetinių atostogų kalendorinių dienų skaičius x 6 / 7  / (vidutinis metinis darbo dienų skaičius - kasmetinių atostogų kalendorinių dienų skaičius x 6 / 7 ) x 100</t>
  </si>
  <si>
    <r>
      <t xml:space="preserve">(kai atostogos suteikiamos </t>
    </r>
    <r>
      <rPr>
        <b/>
        <u/>
        <sz val="12"/>
        <rFont val="Times New Roman"/>
        <family val="1"/>
        <charset val="186"/>
      </rPr>
      <t>darbo dienomis</t>
    </r>
    <r>
      <rPr>
        <b/>
        <sz val="12"/>
        <rFont val="Times New Roman"/>
        <family val="1"/>
        <charset val="186"/>
      </rPr>
      <t>)</t>
    </r>
  </si>
  <si>
    <r>
      <t xml:space="preserve">(kai atostogos suteikiamos </t>
    </r>
    <r>
      <rPr>
        <b/>
        <u/>
        <sz val="12"/>
        <rFont val="Times New Roman"/>
        <family val="1"/>
        <charset val="186"/>
      </rPr>
      <t>kalendorinėmis dienomis</t>
    </r>
    <r>
      <rPr>
        <b/>
        <sz val="12"/>
        <rFont val="Times New Roman"/>
        <family val="1"/>
        <charset val="186"/>
      </rPr>
      <t>)</t>
    </r>
  </si>
  <si>
    <t>Darbdavio įmokų tarifas*</t>
  </si>
  <si>
    <t>Kasmetinių atostogų darbo dienų skaičius</t>
  </si>
  <si>
    <t>Darbdavio įmokos tarifas*</t>
  </si>
  <si>
    <t>Darbo užmokesčio sąnaudos su darbdavio  įmokomis, Eur</t>
  </si>
  <si>
    <t>1.1.1.</t>
  </si>
  <si>
    <t>Vardenis Pavardenis 1</t>
  </si>
  <si>
    <t>Specialistas 1</t>
  </si>
  <si>
    <t>Vardenis Pavardenis 2</t>
  </si>
  <si>
    <t>Specialistas 2</t>
  </si>
  <si>
    <t>Vardenis Pavardenis 3</t>
  </si>
  <si>
    <t>Specialistas 3</t>
  </si>
  <si>
    <t>1.1.2.</t>
  </si>
  <si>
    <t>Vardenis Pavardenis 4</t>
  </si>
  <si>
    <t>Specialistas 4</t>
  </si>
  <si>
    <t>Vardenis Pavardenis 5</t>
  </si>
  <si>
    <t>Specialistas 5</t>
  </si>
  <si>
    <t>Vardenis Pavardenis 6</t>
  </si>
  <si>
    <t>Specialistas 6</t>
  </si>
  <si>
    <t>2.1.1.</t>
  </si>
  <si>
    <t>Vardenis Pavardenis 7</t>
  </si>
  <si>
    <t>Specialistas 7</t>
  </si>
  <si>
    <t>Darbdavio įmokų tarifas</t>
  </si>
  <si>
    <t>2.1. Kasmetinių atostogų išmokų fiksuotosios normos, taikomos nuo 2017 m. liepos 1 d. darbuotojams, kuriems kasmetinės atostogos skaičiuojamos darbo dienomis</t>
  </si>
  <si>
    <t>2.2. Kasmetinių atostogų išmokų fiksuotosios normos, taikomos nuo 2017 m. liepos 1 d. darbuotojams, kuriems kasmetinės atostogos skaičiuojamos kalendorinėmis dienomis</t>
  </si>
  <si>
    <t>Komentaras</t>
  </si>
  <si>
    <t>Darbo užmokestis už viršvalandinį darbą, darbą poilsio ir švenčių dienomis, darbą naktį,  Eur *</t>
  </si>
  <si>
    <t>* Nepildoma, kai darbuotojo prašymu pagal LR DK 144 straipsnį dirbtas laikas pridedamas prie kasmetinių atostogų ir pažymima komentaro stulpelyje, kad laikas pridėtas prie kasmetinių atostogų.</t>
  </si>
  <si>
    <t>12=11*5/4</t>
  </si>
  <si>
    <t>Darbo užmokestis už viršvalandinį darbą, darbą poilsio ir švenčių dienomis, darbą naktį,  Eur **</t>
  </si>
  <si>
    <t>** Nepildoma, kai darbuotojo prašymu pagal LR DK 144 straipsnį dirbtas laikas pridedamas prie kasmetinių atostogų ir pažymima komentaro stulpelyje, kad laikas pridėtas prie kasmetinių atostogų.</t>
  </si>
  <si>
    <t>* Taikoma politinėms partijoms, profesinėms sąjungas, religinėms bendruomenėms ir bendrijoms.</t>
  </si>
  <si>
    <t>Biudžetinė Terminuota</t>
  </si>
  <si>
    <t>Biudžetinė Neterminuota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</si>
</sst>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2"/>
      <color rgb="FF333333"/>
      <name val="Times New Roman"/>
      <family val="1"/>
      <charset val="186"/>
    </font>
    <font>
      <sz val="12"/>
      <color indexed="8"/>
      <name val="Times New Roman"/>
      <family val="1"/>
      <charset val="186"/>
    </font>
    <font>
      <b/>
      <sz val="9"/>
      <color rgb="FFFF0000"/>
      <name val="Calibri"/>
      <family val="2"/>
      <charset val="186"/>
    </font>
    <font>
      <sz val="9"/>
      <color theme="1"/>
      <name val="Calibri"/>
      <family val="2"/>
      <charset val="186"/>
    </font>
    <font>
      <b/>
      <sz val="10"/>
      <color indexed="8"/>
      <name val="Times New Roman"/>
      <family val="1"/>
      <charset val="186"/>
    </font>
    <font>
      <b/>
      <u/>
      <sz val="12"/>
      <name val="Times New Roman"/>
      <family val="1"/>
      <charset val="186"/>
    </font>
  </fonts>
  <fills count="2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6">
    <xf numFmtId="0" fontId="0"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9" applyNumberFormat="0" applyAlignment="0" applyProtection="0"/>
    <xf numFmtId="0" fontId="13" fillId="23" borderId="10" applyNumberFormat="0" applyAlignment="0" applyProtection="0"/>
    <xf numFmtId="0" fontId="14" fillId="9" borderId="9" applyNumberFormat="0" applyAlignment="0" applyProtection="0"/>
    <xf numFmtId="0" fontId="15" fillId="0" borderId="11" applyNumberFormat="0" applyFill="0" applyAlignment="0" applyProtection="0"/>
    <xf numFmtId="0" fontId="16" fillId="24" borderId="0" applyNumberFormat="0" applyBorder="0" applyAlignment="0" applyProtection="0"/>
    <xf numFmtId="0" fontId="2" fillId="25" borderId="12" applyNumberFormat="0" applyFont="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cellStyleXfs>
  <cellXfs count="112">
    <xf numFmtId="0" fontId="0" fillId="0" borderId="0" xfId="0"/>
    <xf numFmtId="0" fontId="0" fillId="0" borderId="1" xfId="0" applyBorder="1" applyAlignment="1">
      <alignment horizontal="center"/>
    </xf>
    <xf numFmtId="0" fontId="1" fillId="0" borderId="0" xfId="0" applyFont="1"/>
    <xf numFmtId="0" fontId="6" fillId="0" borderId="1" xfId="1" applyFont="1" applyBorder="1" applyAlignment="1">
      <alignment vertical="center"/>
    </xf>
    <xf numFmtId="4" fontId="6" fillId="0" borderId="1" xfId="1" applyNumberFormat="1" applyFont="1" applyBorder="1" applyAlignment="1">
      <alignment horizontal="center" vertical="center"/>
    </xf>
    <xf numFmtId="0" fontId="8" fillId="0" borderId="0" xfId="1" applyFont="1" applyBorder="1" applyAlignment="1">
      <alignment horizontal="center"/>
    </xf>
    <xf numFmtId="0" fontId="8" fillId="0" borderId="0" xfId="1" applyFont="1" applyBorder="1"/>
    <xf numFmtId="2" fontId="8" fillId="0" borderId="0" xfId="1" applyNumberFormat="1" applyFont="1" applyBorder="1" applyAlignment="1">
      <alignment horizontal="center"/>
    </xf>
    <xf numFmtId="2" fontId="8" fillId="0" borderId="0" xfId="1" applyNumberFormat="1"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1" xfId="0" applyFont="1" applyBorder="1" applyAlignment="1">
      <alignment horizontal="center"/>
    </xf>
    <xf numFmtId="0" fontId="5" fillId="0" borderId="0" xfId="1" applyFont="1" applyBorder="1" applyAlignment="1">
      <alignment vertical="top" wrapText="1"/>
    </xf>
    <xf numFmtId="0" fontId="6" fillId="0" borderId="0" xfId="1" applyFont="1" applyBorder="1"/>
    <xf numFmtId="2" fontId="6" fillId="0" borderId="1" xfId="0" applyNumberFormat="1" applyFont="1" applyFill="1" applyBorder="1" applyAlignment="1">
      <alignment horizontal="center" vertical="center"/>
    </xf>
    <xf numFmtId="0" fontId="0" fillId="0" borderId="0" xfId="0" applyAlignment="1">
      <alignment horizontal="center"/>
    </xf>
    <xf numFmtId="0" fontId="7" fillId="26" borderId="1" xfId="1" applyFont="1" applyFill="1" applyBorder="1" applyAlignment="1">
      <alignment horizontal="center" vertical="center"/>
    </xf>
    <xf numFmtId="0" fontId="6" fillId="0" borderId="0" xfId="1" applyFont="1"/>
    <xf numFmtId="0" fontId="3" fillId="0" borderId="0" xfId="1" applyFont="1"/>
    <xf numFmtId="0" fontId="6" fillId="0" borderId="0" xfId="1" applyFont="1" applyAlignment="1"/>
    <xf numFmtId="0" fontId="6" fillId="0" borderId="0" xfId="1" applyFont="1" applyFill="1" applyBorder="1"/>
    <xf numFmtId="0" fontId="6" fillId="0" borderId="8" xfId="1" applyFont="1" applyFill="1" applyBorder="1"/>
    <xf numFmtId="0" fontId="6" fillId="0" borderId="0" xfId="1" applyFont="1" applyFill="1"/>
    <xf numFmtId="0" fontId="6" fillId="0" borderId="0" xfId="1" applyFont="1" applyBorder="1" applyAlignment="1"/>
    <xf numFmtId="0" fontId="6" fillId="0" borderId="0" xfId="1" applyFont="1" applyBorder="1" applyAlignment="1">
      <alignment wrapText="1"/>
    </xf>
    <xf numFmtId="0" fontId="6" fillId="0" borderId="0" xfId="0" applyFont="1"/>
    <xf numFmtId="0" fontId="17" fillId="0" borderId="0" xfId="0" applyFont="1"/>
    <xf numFmtId="0" fontId="18" fillId="0" borderId="0" xfId="0" applyFont="1" applyAlignment="1"/>
    <xf numFmtId="0" fontId="4" fillId="0" borderId="0" xfId="1" applyFont="1" applyAlignment="1"/>
    <xf numFmtId="0" fontId="4" fillId="0" borderId="0" xfId="1" applyFont="1" applyAlignment="1">
      <alignment horizontal="right"/>
    </xf>
    <xf numFmtId="0" fontId="4" fillId="0" borderId="8" xfId="1" applyFont="1" applyBorder="1" applyAlignment="1"/>
    <xf numFmtId="49" fontId="7" fillId="26" borderId="1" xfId="1" applyNumberFormat="1" applyFont="1" applyFill="1" applyBorder="1" applyAlignment="1">
      <alignment horizontal="center" vertical="center" wrapText="1"/>
    </xf>
    <xf numFmtId="4" fontId="7" fillId="26" borderId="1" xfId="1" applyNumberFormat="1" applyFont="1" applyFill="1" applyBorder="1" applyAlignment="1">
      <alignment horizontal="center" vertical="center"/>
    </xf>
    <xf numFmtId="3" fontId="6" fillId="0" borderId="1" xfId="1" applyNumberFormat="1" applyFont="1" applyBorder="1" applyAlignment="1">
      <alignment horizontal="center" vertical="center"/>
    </xf>
    <xf numFmtId="10" fontId="6" fillId="0" borderId="1" xfId="1" applyNumberFormat="1" applyFont="1" applyBorder="1" applyAlignment="1">
      <alignment horizontal="center" vertical="center"/>
    </xf>
    <xf numFmtId="4" fontId="7" fillId="26" borderId="1" xfId="1" applyNumberFormat="1" applyFont="1" applyFill="1" applyBorder="1" applyAlignment="1">
      <alignment horizontal="center"/>
    </xf>
    <xf numFmtId="0" fontId="4" fillId="0" borderId="0" xfId="1" applyFont="1" applyAlignment="1">
      <alignment horizontal="center"/>
    </xf>
    <xf numFmtId="0" fontId="7" fillId="0" borderId="0" xfId="1" applyFont="1" applyBorder="1" applyAlignment="1">
      <alignment horizontal="left"/>
    </xf>
    <xf numFmtId="0" fontId="6" fillId="0" borderId="0" xfId="1" applyFont="1" applyBorder="1" applyAlignment="1">
      <alignment horizontal="center" vertical="center" wrapText="1"/>
    </xf>
    <xf numFmtId="0" fontId="6" fillId="0" borderId="0" xfId="1" applyFont="1" applyBorder="1" applyAlignment="1">
      <alignment horizontal="center" vertical="top" wrapText="1"/>
    </xf>
    <xf numFmtId="10" fontId="6" fillId="0" borderId="1" xfId="1" applyNumberFormat="1" applyFont="1" applyBorder="1" applyAlignment="1">
      <alignment horizontal="center"/>
    </xf>
    <xf numFmtId="10" fontId="6" fillId="0" borderId="0" xfId="1" applyNumberFormat="1" applyFont="1" applyBorder="1" applyAlignment="1">
      <alignment horizontal="center"/>
    </xf>
    <xf numFmtId="49" fontId="6" fillId="0" borderId="1" xfId="1" applyNumberFormat="1" applyFont="1" applyBorder="1" applyAlignment="1">
      <alignment horizontal="center" vertical="center"/>
    </xf>
    <xf numFmtId="0" fontId="7" fillId="0" borderId="0" xfId="1" applyFont="1" applyBorder="1" applyAlignment="1">
      <alignment horizontal="center"/>
    </xf>
    <xf numFmtId="0" fontId="7" fillId="0" borderId="0" xfId="1" applyFont="1" applyBorder="1"/>
    <xf numFmtId="2" fontId="7" fillId="0" borderId="0" xfId="1" applyNumberFormat="1" applyFont="1" applyBorder="1" applyAlignment="1">
      <alignment horizontal="center"/>
    </xf>
    <xf numFmtId="2" fontId="7" fillId="0" borderId="0" xfId="1" applyNumberFormat="1" applyFont="1" applyFill="1" applyBorder="1" applyAlignment="1">
      <alignment horizontal="center"/>
    </xf>
    <xf numFmtId="0" fontId="19" fillId="0" borderId="0" xfId="0" applyFont="1"/>
    <xf numFmtId="10" fontId="6" fillId="0" borderId="0" xfId="33" applyNumberFormat="1" applyFont="1"/>
    <xf numFmtId="0" fontId="3" fillId="0" borderId="0" xfId="1" applyFont="1" applyAlignment="1"/>
    <xf numFmtId="0" fontId="3" fillId="0" borderId="0" xfId="1" applyFont="1" applyAlignment="1">
      <alignment horizontal="right"/>
    </xf>
    <xf numFmtId="0" fontId="3" fillId="0" borderId="8" xfId="1" applyFont="1" applyBorder="1" applyAlignment="1"/>
    <xf numFmtId="0" fontId="21" fillId="0" borderId="8" xfId="0" applyFont="1" applyBorder="1" applyAlignment="1">
      <alignment horizontal="center" vertical="center"/>
    </xf>
    <xf numFmtId="0" fontId="4" fillId="0" borderId="0" xfId="1" applyFont="1" applyAlignment="1">
      <alignment horizontal="center"/>
    </xf>
    <xf numFmtId="0" fontId="3" fillId="0" borderId="0" xfId="1" applyFont="1" applyAlignment="1">
      <alignment horizontal="center"/>
    </xf>
    <xf numFmtId="0" fontId="7" fillId="0" borderId="0" xfId="1" applyFont="1" applyBorder="1" applyAlignment="1">
      <alignment horizontal="left"/>
    </xf>
    <xf numFmtId="0" fontId="4" fillId="0" borderId="0" xfId="1" applyFont="1" applyAlignment="1">
      <alignment horizontal="center"/>
    </xf>
    <xf numFmtId="0" fontId="7" fillId="26" borderId="1" xfId="1" applyFont="1" applyFill="1" applyBorder="1" applyAlignment="1">
      <alignment horizontal="center" vertical="center" wrapText="1"/>
    </xf>
    <xf numFmtId="0" fontId="7" fillId="26" borderId="1" xfId="1"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6" fillId="0" borderId="1" xfId="1" applyFont="1" applyBorder="1"/>
    <xf numFmtId="10" fontId="6" fillId="0" borderId="1" xfId="33" applyNumberFormat="1" applyFont="1" applyBorder="1" applyAlignment="1">
      <alignment horizontal="center" vertical="center"/>
    </xf>
    <xf numFmtId="0" fontId="5" fillId="0" borderId="0" xfId="1" applyFont="1" applyBorder="1" applyAlignment="1">
      <alignment vertical="top"/>
    </xf>
    <xf numFmtId="0" fontId="5" fillId="0" borderId="0" xfId="1" applyFont="1" applyBorder="1" applyAlignment="1">
      <alignment horizontal="left" vertical="top" wrapText="1"/>
    </xf>
    <xf numFmtId="0" fontId="7" fillId="3" borderId="1" xfId="1" applyFont="1" applyFill="1" applyBorder="1" applyAlignment="1">
      <alignment horizontal="right"/>
    </xf>
    <xf numFmtId="0" fontId="7" fillId="0" borderId="0" xfId="1" applyFont="1" applyBorder="1" applyAlignment="1">
      <alignment horizontal="left"/>
    </xf>
    <xf numFmtId="0" fontId="6" fillId="0" borderId="0" xfId="1" applyFont="1" applyBorder="1" applyAlignment="1">
      <alignment horizontal="left" wrapText="1"/>
    </xf>
    <xf numFmtId="0" fontId="6" fillId="0" borderId="13" xfId="1" applyFont="1" applyBorder="1" applyAlignment="1">
      <alignment horizontal="center"/>
    </xf>
    <xf numFmtId="0" fontId="7" fillId="26" borderId="2" xfId="1" applyFont="1" applyFill="1" applyBorder="1" applyAlignment="1">
      <alignment horizontal="center"/>
    </xf>
    <xf numFmtId="0" fontId="7" fillId="26" borderId="3" xfId="1" applyFont="1" applyFill="1" applyBorder="1" applyAlignment="1">
      <alignment horizontal="center"/>
    </xf>
    <xf numFmtId="0" fontId="7" fillId="26" borderId="4" xfId="1" applyFont="1" applyFill="1" applyBorder="1" applyAlignment="1">
      <alignment horizontal="center"/>
    </xf>
    <xf numFmtId="0" fontId="7" fillId="26" borderId="1" xfId="1" applyFont="1" applyFill="1" applyBorder="1" applyAlignment="1">
      <alignment horizontal="center" vertical="center" wrapText="1"/>
    </xf>
    <xf numFmtId="0" fontId="7" fillId="26" borderId="5" xfId="1" applyFont="1" applyFill="1" applyBorder="1" applyAlignment="1">
      <alignment horizontal="center" vertical="center" wrapText="1"/>
    </xf>
    <xf numFmtId="0" fontId="7" fillId="26" borderId="7" xfId="1" applyFont="1" applyFill="1" applyBorder="1" applyAlignment="1">
      <alignment horizontal="center" vertical="center" wrapText="1"/>
    </xf>
    <xf numFmtId="0" fontId="7" fillId="26" borderId="6" xfId="1" applyFont="1" applyFill="1" applyBorder="1" applyAlignment="1">
      <alignment horizontal="center" vertical="center" wrapText="1"/>
    </xf>
    <xf numFmtId="0" fontId="4" fillId="0" borderId="0" xfId="1" applyFont="1" applyAlignment="1">
      <alignment horizontal="center"/>
    </xf>
    <xf numFmtId="0" fontId="7" fillId="26"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6" fillId="0" borderId="1" xfId="1" applyFont="1" applyBorder="1" applyAlignment="1">
      <alignment horizontal="center"/>
    </xf>
    <xf numFmtId="0" fontId="6" fillId="0" borderId="2" xfId="1" applyFont="1" applyBorder="1" applyAlignment="1">
      <alignment horizontal="center"/>
    </xf>
    <xf numFmtId="0" fontId="6" fillId="0" borderId="4" xfId="1" applyFont="1" applyBorder="1" applyAlignment="1">
      <alignment horizontal="center"/>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7" fillId="0" borderId="4" xfId="1" applyFont="1" applyFill="1" applyBorder="1" applyAlignment="1">
      <alignment horizontal="center" vertical="top" wrapText="1"/>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cellXfs>
  <cellStyles count="36">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Input" xfId="29" xr:uid="{00000000-0005-0000-0000-00001B000000}"/>
    <cellStyle name="Įprastas 2" xfId="1" xr:uid="{00000000-0005-0000-0000-00001C000000}"/>
    <cellStyle name="Linked Cell" xfId="30" xr:uid="{00000000-0005-0000-0000-00001D000000}"/>
    <cellStyle name="Neutral" xfId="31" xr:uid="{00000000-0005-0000-0000-00001E000000}"/>
    <cellStyle name="Normal" xfId="0" builtinId="0"/>
    <cellStyle name="Normal 2" xfId="34" xr:uid="{00000000-0005-0000-0000-000020000000}"/>
    <cellStyle name="Note" xfId="32" xr:uid="{00000000-0005-0000-0000-000021000000}"/>
    <cellStyle name="Percent" xfId="33" builtinId="5"/>
    <cellStyle name="Percent 2" xfId="35"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126839</xdr:colOff>
      <xdr:row>0</xdr:row>
      <xdr:rowOff>0</xdr:rowOff>
    </xdr:from>
    <xdr:to>
      <xdr:col>9</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94A720B2-5407-41DA-B90D-83D7DF41AB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6414" y="0"/>
          <a:ext cx="165671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126839</xdr:colOff>
      <xdr:row>0</xdr:row>
      <xdr:rowOff>0</xdr:rowOff>
    </xdr:from>
    <xdr:to>
      <xdr:col>9</xdr:col>
      <xdr:colOff>651443</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6A8CFDBF-B5F0-4A05-8CEF-29724ACC0F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6414" y="0"/>
          <a:ext cx="165671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126839</xdr:colOff>
      <xdr:row>0</xdr:row>
      <xdr:rowOff>0</xdr:rowOff>
    </xdr:from>
    <xdr:to>
      <xdr:col>9</xdr:col>
      <xdr:colOff>746693</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ED46BBBA-0EBD-4EF4-A313-5E66FDA5B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6414" y="0"/>
          <a:ext cx="165671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T85"/>
  <sheetViews>
    <sheetView showGridLines="0" zoomScaleNormal="100" zoomScaleSheetLayoutView="75" workbookViewId="0">
      <selection activeCell="O24" sqref="O24"/>
    </sheetView>
  </sheetViews>
  <sheetFormatPr defaultRowHeight="12.75" x14ac:dyDescent="0.2"/>
  <cols>
    <col min="1" max="1" width="12.1640625" style="17" customWidth="1"/>
    <col min="2" max="2" width="30" style="17" customWidth="1"/>
    <col min="3" max="3" width="24.5" style="17" customWidth="1"/>
    <col min="4" max="4" width="17.1640625" style="17" customWidth="1"/>
    <col min="5" max="5" width="15.33203125" style="17" customWidth="1"/>
    <col min="6" max="6" width="14.83203125" style="17" customWidth="1"/>
    <col min="7" max="7" width="13.6640625" style="17" customWidth="1"/>
    <col min="8" max="8" width="16.83203125" style="17" customWidth="1"/>
    <col min="9" max="9" width="18.83203125" style="17" customWidth="1"/>
    <col min="10" max="10" width="16.83203125" style="17" customWidth="1"/>
    <col min="11" max="11" width="16.1640625" style="17" customWidth="1"/>
    <col min="12" max="12" width="19.5" style="17" customWidth="1"/>
    <col min="13" max="13" width="18.5" style="17" customWidth="1"/>
    <col min="14" max="14" width="14.33203125" style="17" customWidth="1"/>
    <col min="15" max="15" width="15.83203125" style="17" customWidth="1"/>
    <col min="16" max="16" width="17.6640625" style="17" customWidth="1"/>
    <col min="17" max="17" width="19.6640625" style="17" customWidth="1"/>
    <col min="18" max="19" width="16.83203125" style="17" customWidth="1"/>
    <col min="20" max="20" width="28" style="17" customWidth="1"/>
    <col min="21" max="251" width="9.33203125" style="17"/>
    <col min="252" max="252" width="12.1640625" style="17" customWidth="1"/>
    <col min="253" max="253" width="30" style="17" customWidth="1"/>
    <col min="254" max="254" width="24.5" style="17" customWidth="1"/>
    <col min="255" max="255" width="17.1640625" style="17" customWidth="1"/>
    <col min="256" max="256" width="15.33203125" style="17" customWidth="1"/>
    <col min="257" max="257" width="13.5" style="17" customWidth="1"/>
    <col min="258" max="259" width="12.83203125" style="17" customWidth="1"/>
    <col min="260" max="260" width="15" style="17" customWidth="1"/>
    <col min="261" max="261" width="16.83203125" style="17" customWidth="1"/>
    <col min="262" max="262" width="16.1640625" style="17" customWidth="1"/>
    <col min="263" max="263" width="15.5" style="17" customWidth="1"/>
    <col min="264" max="264" width="15.83203125" style="17" customWidth="1"/>
    <col min="265" max="265" width="19.5" style="17" customWidth="1"/>
    <col min="266" max="266" width="15.83203125" style="17" customWidth="1"/>
    <col min="267" max="267" width="14.33203125" style="17" customWidth="1"/>
    <col min="268" max="268" width="15.83203125" style="17" customWidth="1"/>
    <col min="269" max="269" width="17.6640625" style="17" customWidth="1"/>
    <col min="270" max="270" width="19.6640625" style="17" customWidth="1"/>
    <col min="271" max="271" width="14.5" style="17" customWidth="1"/>
    <col min="272" max="507" width="9.33203125" style="17"/>
    <col min="508" max="508" width="12.1640625" style="17" customWidth="1"/>
    <col min="509" max="509" width="30" style="17" customWidth="1"/>
    <col min="510" max="510" width="24.5" style="17" customWidth="1"/>
    <col min="511" max="511" width="17.1640625" style="17" customWidth="1"/>
    <col min="512" max="512" width="15.33203125" style="17" customWidth="1"/>
    <col min="513" max="513" width="13.5" style="17" customWidth="1"/>
    <col min="514" max="515" width="12.83203125" style="17" customWidth="1"/>
    <col min="516" max="516" width="15" style="17" customWidth="1"/>
    <col min="517" max="517" width="16.83203125" style="17" customWidth="1"/>
    <col min="518" max="518" width="16.1640625" style="17" customWidth="1"/>
    <col min="519" max="519" width="15.5" style="17" customWidth="1"/>
    <col min="520" max="520" width="15.83203125" style="17" customWidth="1"/>
    <col min="521" max="521" width="19.5" style="17" customWidth="1"/>
    <col min="522" max="522" width="15.83203125" style="17" customWidth="1"/>
    <col min="523" max="523" width="14.33203125" style="17" customWidth="1"/>
    <col min="524" max="524" width="15.83203125" style="17" customWidth="1"/>
    <col min="525" max="525" width="17.6640625" style="17" customWidth="1"/>
    <col min="526" max="526" width="19.6640625" style="17" customWidth="1"/>
    <col min="527" max="527" width="14.5" style="17" customWidth="1"/>
    <col min="528" max="763" width="9.33203125" style="17"/>
    <col min="764" max="764" width="12.1640625" style="17" customWidth="1"/>
    <col min="765" max="765" width="30" style="17" customWidth="1"/>
    <col min="766" max="766" width="24.5" style="17" customWidth="1"/>
    <col min="767" max="767" width="17.1640625" style="17" customWidth="1"/>
    <col min="768" max="768" width="15.33203125" style="17" customWidth="1"/>
    <col min="769" max="769" width="13.5" style="17" customWidth="1"/>
    <col min="770" max="771" width="12.83203125" style="17" customWidth="1"/>
    <col min="772" max="772" width="15" style="17" customWidth="1"/>
    <col min="773" max="773" width="16.83203125" style="17" customWidth="1"/>
    <col min="774" max="774" width="16.1640625" style="17" customWidth="1"/>
    <col min="775" max="775" width="15.5" style="17" customWidth="1"/>
    <col min="776" max="776" width="15.83203125" style="17" customWidth="1"/>
    <col min="777" max="777" width="19.5" style="17" customWidth="1"/>
    <col min="778" max="778" width="15.83203125" style="17" customWidth="1"/>
    <col min="779" max="779" width="14.33203125" style="17" customWidth="1"/>
    <col min="780" max="780" width="15.83203125" style="17" customWidth="1"/>
    <col min="781" max="781" width="17.6640625" style="17" customWidth="1"/>
    <col min="782" max="782" width="19.6640625" style="17" customWidth="1"/>
    <col min="783" max="783" width="14.5" style="17" customWidth="1"/>
    <col min="784" max="1019" width="9.33203125" style="17"/>
    <col min="1020" max="1020" width="12.1640625" style="17" customWidth="1"/>
    <col min="1021" max="1021" width="30" style="17" customWidth="1"/>
    <col min="1022" max="1022" width="24.5" style="17" customWidth="1"/>
    <col min="1023" max="1023" width="17.1640625" style="17" customWidth="1"/>
    <col min="1024" max="1024" width="15.33203125" style="17" customWidth="1"/>
    <col min="1025" max="1025" width="13.5" style="17" customWidth="1"/>
    <col min="1026" max="1027" width="12.83203125" style="17" customWidth="1"/>
    <col min="1028" max="1028" width="15" style="17" customWidth="1"/>
    <col min="1029" max="1029" width="16.83203125" style="17" customWidth="1"/>
    <col min="1030" max="1030" width="16.1640625" style="17" customWidth="1"/>
    <col min="1031" max="1031" width="15.5" style="17" customWidth="1"/>
    <col min="1032" max="1032" width="15.83203125" style="17" customWidth="1"/>
    <col min="1033" max="1033" width="19.5" style="17" customWidth="1"/>
    <col min="1034" max="1034" width="15.83203125" style="17" customWidth="1"/>
    <col min="1035" max="1035" width="14.33203125" style="17" customWidth="1"/>
    <col min="1036" max="1036" width="15.83203125" style="17" customWidth="1"/>
    <col min="1037" max="1037" width="17.6640625" style="17" customWidth="1"/>
    <col min="1038" max="1038" width="19.6640625" style="17" customWidth="1"/>
    <col min="1039" max="1039" width="14.5" style="17" customWidth="1"/>
    <col min="1040" max="1275" width="9.33203125" style="17"/>
    <col min="1276" max="1276" width="12.1640625" style="17" customWidth="1"/>
    <col min="1277" max="1277" width="30" style="17" customWidth="1"/>
    <col min="1278" max="1278" width="24.5" style="17" customWidth="1"/>
    <col min="1279" max="1279" width="17.1640625" style="17" customWidth="1"/>
    <col min="1280" max="1280" width="15.33203125" style="17" customWidth="1"/>
    <col min="1281" max="1281" width="13.5" style="17" customWidth="1"/>
    <col min="1282" max="1283" width="12.83203125" style="17" customWidth="1"/>
    <col min="1284" max="1284" width="15" style="17" customWidth="1"/>
    <col min="1285" max="1285" width="16.83203125" style="17" customWidth="1"/>
    <col min="1286" max="1286" width="16.1640625" style="17" customWidth="1"/>
    <col min="1287" max="1287" width="15.5" style="17" customWidth="1"/>
    <col min="1288" max="1288" width="15.83203125" style="17" customWidth="1"/>
    <col min="1289" max="1289" width="19.5" style="17" customWidth="1"/>
    <col min="1290" max="1290" width="15.83203125" style="17" customWidth="1"/>
    <col min="1291" max="1291" width="14.33203125" style="17" customWidth="1"/>
    <col min="1292" max="1292" width="15.83203125" style="17" customWidth="1"/>
    <col min="1293" max="1293" width="17.6640625" style="17" customWidth="1"/>
    <col min="1294" max="1294" width="19.6640625" style="17" customWidth="1"/>
    <col min="1295" max="1295" width="14.5" style="17" customWidth="1"/>
    <col min="1296" max="1531" width="9.33203125" style="17"/>
    <col min="1532" max="1532" width="12.1640625" style="17" customWidth="1"/>
    <col min="1533" max="1533" width="30" style="17" customWidth="1"/>
    <col min="1534" max="1534" width="24.5" style="17" customWidth="1"/>
    <col min="1535" max="1535" width="17.1640625" style="17" customWidth="1"/>
    <col min="1536" max="1536" width="15.33203125" style="17" customWidth="1"/>
    <col min="1537" max="1537" width="13.5" style="17" customWidth="1"/>
    <col min="1538" max="1539" width="12.83203125" style="17" customWidth="1"/>
    <col min="1540" max="1540" width="15" style="17" customWidth="1"/>
    <col min="1541" max="1541" width="16.83203125" style="17" customWidth="1"/>
    <col min="1542" max="1542" width="16.1640625" style="17" customWidth="1"/>
    <col min="1543" max="1543" width="15.5" style="17" customWidth="1"/>
    <col min="1544" max="1544" width="15.83203125" style="17" customWidth="1"/>
    <col min="1545" max="1545" width="19.5" style="17" customWidth="1"/>
    <col min="1546" max="1546" width="15.83203125" style="17" customWidth="1"/>
    <col min="1547" max="1547" width="14.33203125" style="17" customWidth="1"/>
    <col min="1548" max="1548" width="15.83203125" style="17" customWidth="1"/>
    <col min="1549" max="1549" width="17.6640625" style="17" customWidth="1"/>
    <col min="1550" max="1550" width="19.6640625" style="17" customWidth="1"/>
    <col min="1551" max="1551" width="14.5" style="17" customWidth="1"/>
    <col min="1552" max="1787" width="9.33203125" style="17"/>
    <col min="1788" max="1788" width="12.1640625" style="17" customWidth="1"/>
    <col min="1789" max="1789" width="30" style="17" customWidth="1"/>
    <col min="1790" max="1790" width="24.5" style="17" customWidth="1"/>
    <col min="1791" max="1791" width="17.1640625" style="17" customWidth="1"/>
    <col min="1792" max="1792" width="15.33203125" style="17" customWidth="1"/>
    <col min="1793" max="1793" width="13.5" style="17" customWidth="1"/>
    <col min="1794" max="1795" width="12.83203125" style="17" customWidth="1"/>
    <col min="1796" max="1796" width="15" style="17" customWidth="1"/>
    <col min="1797" max="1797" width="16.83203125" style="17" customWidth="1"/>
    <col min="1798" max="1798" width="16.1640625" style="17" customWidth="1"/>
    <col min="1799" max="1799" width="15.5" style="17" customWidth="1"/>
    <col min="1800" max="1800" width="15.83203125" style="17" customWidth="1"/>
    <col min="1801" max="1801" width="19.5" style="17" customWidth="1"/>
    <col min="1802" max="1802" width="15.83203125" style="17" customWidth="1"/>
    <col min="1803" max="1803" width="14.33203125" style="17" customWidth="1"/>
    <col min="1804" max="1804" width="15.83203125" style="17" customWidth="1"/>
    <col min="1805" max="1805" width="17.6640625" style="17" customWidth="1"/>
    <col min="1806" max="1806" width="19.6640625" style="17" customWidth="1"/>
    <col min="1807" max="1807" width="14.5" style="17" customWidth="1"/>
    <col min="1808" max="2043" width="9.33203125" style="17"/>
    <col min="2044" max="2044" width="12.1640625" style="17" customWidth="1"/>
    <col min="2045" max="2045" width="30" style="17" customWidth="1"/>
    <col min="2046" max="2046" width="24.5" style="17" customWidth="1"/>
    <col min="2047" max="2047" width="17.1640625" style="17" customWidth="1"/>
    <col min="2048" max="2048" width="15.33203125" style="17" customWidth="1"/>
    <col min="2049" max="2049" width="13.5" style="17" customWidth="1"/>
    <col min="2050" max="2051" width="12.83203125" style="17" customWidth="1"/>
    <col min="2052" max="2052" width="15" style="17" customWidth="1"/>
    <col min="2053" max="2053" width="16.83203125" style="17" customWidth="1"/>
    <col min="2054" max="2054" width="16.1640625" style="17" customWidth="1"/>
    <col min="2055" max="2055" width="15.5" style="17" customWidth="1"/>
    <col min="2056" max="2056" width="15.83203125" style="17" customWidth="1"/>
    <col min="2057" max="2057" width="19.5" style="17" customWidth="1"/>
    <col min="2058" max="2058" width="15.83203125" style="17" customWidth="1"/>
    <col min="2059" max="2059" width="14.33203125" style="17" customWidth="1"/>
    <col min="2060" max="2060" width="15.83203125" style="17" customWidth="1"/>
    <col min="2061" max="2061" width="17.6640625" style="17" customWidth="1"/>
    <col min="2062" max="2062" width="19.6640625" style="17" customWidth="1"/>
    <col min="2063" max="2063" width="14.5" style="17" customWidth="1"/>
    <col min="2064" max="2299" width="9.33203125" style="17"/>
    <col min="2300" max="2300" width="12.1640625" style="17" customWidth="1"/>
    <col min="2301" max="2301" width="30" style="17" customWidth="1"/>
    <col min="2302" max="2302" width="24.5" style="17" customWidth="1"/>
    <col min="2303" max="2303" width="17.1640625" style="17" customWidth="1"/>
    <col min="2304" max="2304" width="15.33203125" style="17" customWidth="1"/>
    <col min="2305" max="2305" width="13.5" style="17" customWidth="1"/>
    <col min="2306" max="2307" width="12.83203125" style="17" customWidth="1"/>
    <col min="2308" max="2308" width="15" style="17" customWidth="1"/>
    <col min="2309" max="2309" width="16.83203125" style="17" customWidth="1"/>
    <col min="2310" max="2310" width="16.1640625" style="17" customWidth="1"/>
    <col min="2311" max="2311" width="15.5" style="17" customWidth="1"/>
    <col min="2312" max="2312" width="15.83203125" style="17" customWidth="1"/>
    <col min="2313" max="2313" width="19.5" style="17" customWidth="1"/>
    <col min="2314" max="2314" width="15.83203125" style="17" customWidth="1"/>
    <col min="2315" max="2315" width="14.33203125" style="17" customWidth="1"/>
    <col min="2316" max="2316" width="15.83203125" style="17" customWidth="1"/>
    <col min="2317" max="2317" width="17.6640625" style="17" customWidth="1"/>
    <col min="2318" max="2318" width="19.6640625" style="17" customWidth="1"/>
    <col min="2319" max="2319" width="14.5" style="17" customWidth="1"/>
    <col min="2320" max="2555" width="9.33203125" style="17"/>
    <col min="2556" max="2556" width="12.1640625" style="17" customWidth="1"/>
    <col min="2557" max="2557" width="30" style="17" customWidth="1"/>
    <col min="2558" max="2558" width="24.5" style="17" customWidth="1"/>
    <col min="2559" max="2559" width="17.1640625" style="17" customWidth="1"/>
    <col min="2560" max="2560" width="15.33203125" style="17" customWidth="1"/>
    <col min="2561" max="2561" width="13.5" style="17" customWidth="1"/>
    <col min="2562" max="2563" width="12.83203125" style="17" customWidth="1"/>
    <col min="2564" max="2564" width="15" style="17" customWidth="1"/>
    <col min="2565" max="2565" width="16.83203125" style="17" customWidth="1"/>
    <col min="2566" max="2566" width="16.1640625" style="17" customWidth="1"/>
    <col min="2567" max="2567" width="15.5" style="17" customWidth="1"/>
    <col min="2568" max="2568" width="15.83203125" style="17" customWidth="1"/>
    <col min="2569" max="2569" width="19.5" style="17" customWidth="1"/>
    <col min="2570" max="2570" width="15.83203125" style="17" customWidth="1"/>
    <col min="2571" max="2571" width="14.33203125" style="17" customWidth="1"/>
    <col min="2572" max="2572" width="15.83203125" style="17" customWidth="1"/>
    <col min="2573" max="2573" width="17.6640625" style="17" customWidth="1"/>
    <col min="2574" max="2574" width="19.6640625" style="17" customWidth="1"/>
    <col min="2575" max="2575" width="14.5" style="17" customWidth="1"/>
    <col min="2576" max="2811" width="9.33203125" style="17"/>
    <col min="2812" max="2812" width="12.1640625" style="17" customWidth="1"/>
    <col min="2813" max="2813" width="30" style="17" customWidth="1"/>
    <col min="2814" max="2814" width="24.5" style="17" customWidth="1"/>
    <col min="2815" max="2815" width="17.1640625" style="17" customWidth="1"/>
    <col min="2816" max="2816" width="15.33203125" style="17" customWidth="1"/>
    <col min="2817" max="2817" width="13.5" style="17" customWidth="1"/>
    <col min="2818" max="2819" width="12.83203125" style="17" customWidth="1"/>
    <col min="2820" max="2820" width="15" style="17" customWidth="1"/>
    <col min="2821" max="2821" width="16.83203125" style="17" customWidth="1"/>
    <col min="2822" max="2822" width="16.1640625" style="17" customWidth="1"/>
    <col min="2823" max="2823" width="15.5" style="17" customWidth="1"/>
    <col min="2824" max="2824" width="15.83203125" style="17" customWidth="1"/>
    <col min="2825" max="2825" width="19.5" style="17" customWidth="1"/>
    <col min="2826" max="2826" width="15.83203125" style="17" customWidth="1"/>
    <col min="2827" max="2827" width="14.33203125" style="17" customWidth="1"/>
    <col min="2828" max="2828" width="15.83203125" style="17" customWidth="1"/>
    <col min="2829" max="2829" width="17.6640625" style="17" customWidth="1"/>
    <col min="2830" max="2830" width="19.6640625" style="17" customWidth="1"/>
    <col min="2831" max="2831" width="14.5" style="17" customWidth="1"/>
    <col min="2832" max="3067" width="9.33203125" style="17"/>
    <col min="3068" max="3068" width="12.1640625" style="17" customWidth="1"/>
    <col min="3069" max="3069" width="30" style="17" customWidth="1"/>
    <col min="3070" max="3070" width="24.5" style="17" customWidth="1"/>
    <col min="3071" max="3071" width="17.1640625" style="17" customWidth="1"/>
    <col min="3072" max="3072" width="15.33203125" style="17" customWidth="1"/>
    <col min="3073" max="3073" width="13.5" style="17" customWidth="1"/>
    <col min="3074" max="3075" width="12.83203125" style="17" customWidth="1"/>
    <col min="3076" max="3076" width="15" style="17" customWidth="1"/>
    <col min="3077" max="3077" width="16.83203125" style="17" customWidth="1"/>
    <col min="3078" max="3078" width="16.1640625" style="17" customWidth="1"/>
    <col min="3079" max="3079" width="15.5" style="17" customWidth="1"/>
    <col min="3080" max="3080" width="15.83203125" style="17" customWidth="1"/>
    <col min="3081" max="3081" width="19.5" style="17" customWidth="1"/>
    <col min="3082" max="3082" width="15.83203125" style="17" customWidth="1"/>
    <col min="3083" max="3083" width="14.33203125" style="17" customWidth="1"/>
    <col min="3084" max="3084" width="15.83203125" style="17" customWidth="1"/>
    <col min="3085" max="3085" width="17.6640625" style="17" customWidth="1"/>
    <col min="3086" max="3086" width="19.6640625" style="17" customWidth="1"/>
    <col min="3087" max="3087" width="14.5" style="17" customWidth="1"/>
    <col min="3088" max="3323" width="9.33203125" style="17"/>
    <col min="3324" max="3324" width="12.1640625" style="17" customWidth="1"/>
    <col min="3325" max="3325" width="30" style="17" customWidth="1"/>
    <col min="3326" max="3326" width="24.5" style="17" customWidth="1"/>
    <col min="3327" max="3327" width="17.1640625" style="17" customWidth="1"/>
    <col min="3328" max="3328" width="15.33203125" style="17" customWidth="1"/>
    <col min="3329" max="3329" width="13.5" style="17" customWidth="1"/>
    <col min="3330" max="3331" width="12.83203125" style="17" customWidth="1"/>
    <col min="3332" max="3332" width="15" style="17" customWidth="1"/>
    <col min="3333" max="3333" width="16.83203125" style="17" customWidth="1"/>
    <col min="3334" max="3334" width="16.1640625" style="17" customWidth="1"/>
    <col min="3335" max="3335" width="15.5" style="17" customWidth="1"/>
    <col min="3336" max="3336" width="15.83203125" style="17" customWidth="1"/>
    <col min="3337" max="3337" width="19.5" style="17" customWidth="1"/>
    <col min="3338" max="3338" width="15.83203125" style="17" customWidth="1"/>
    <col min="3339" max="3339" width="14.33203125" style="17" customWidth="1"/>
    <col min="3340" max="3340" width="15.83203125" style="17" customWidth="1"/>
    <col min="3341" max="3341" width="17.6640625" style="17" customWidth="1"/>
    <col min="3342" max="3342" width="19.6640625" style="17" customWidth="1"/>
    <col min="3343" max="3343" width="14.5" style="17" customWidth="1"/>
    <col min="3344" max="3579" width="9.33203125" style="17"/>
    <col min="3580" max="3580" width="12.1640625" style="17" customWidth="1"/>
    <col min="3581" max="3581" width="30" style="17" customWidth="1"/>
    <col min="3582" max="3582" width="24.5" style="17" customWidth="1"/>
    <col min="3583" max="3583" width="17.1640625" style="17" customWidth="1"/>
    <col min="3584" max="3584" width="15.33203125" style="17" customWidth="1"/>
    <col min="3585" max="3585" width="13.5" style="17" customWidth="1"/>
    <col min="3586" max="3587" width="12.83203125" style="17" customWidth="1"/>
    <col min="3588" max="3588" width="15" style="17" customWidth="1"/>
    <col min="3589" max="3589" width="16.83203125" style="17" customWidth="1"/>
    <col min="3590" max="3590" width="16.1640625" style="17" customWidth="1"/>
    <col min="3591" max="3591" width="15.5" style="17" customWidth="1"/>
    <col min="3592" max="3592" width="15.83203125" style="17" customWidth="1"/>
    <col min="3593" max="3593" width="19.5" style="17" customWidth="1"/>
    <col min="3594" max="3594" width="15.83203125" style="17" customWidth="1"/>
    <col min="3595" max="3595" width="14.33203125" style="17" customWidth="1"/>
    <col min="3596" max="3596" width="15.83203125" style="17" customWidth="1"/>
    <col min="3597" max="3597" width="17.6640625" style="17" customWidth="1"/>
    <col min="3598" max="3598" width="19.6640625" style="17" customWidth="1"/>
    <col min="3599" max="3599" width="14.5" style="17" customWidth="1"/>
    <col min="3600" max="3835" width="9.33203125" style="17"/>
    <col min="3836" max="3836" width="12.1640625" style="17" customWidth="1"/>
    <col min="3837" max="3837" width="30" style="17" customWidth="1"/>
    <col min="3838" max="3838" width="24.5" style="17" customWidth="1"/>
    <col min="3839" max="3839" width="17.1640625" style="17" customWidth="1"/>
    <col min="3840" max="3840" width="15.33203125" style="17" customWidth="1"/>
    <col min="3841" max="3841" width="13.5" style="17" customWidth="1"/>
    <col min="3842" max="3843" width="12.83203125" style="17" customWidth="1"/>
    <col min="3844" max="3844" width="15" style="17" customWidth="1"/>
    <col min="3845" max="3845" width="16.83203125" style="17" customWidth="1"/>
    <col min="3846" max="3846" width="16.1640625" style="17" customWidth="1"/>
    <col min="3847" max="3847" width="15.5" style="17" customWidth="1"/>
    <col min="3848" max="3848" width="15.83203125" style="17" customWidth="1"/>
    <col min="3849" max="3849" width="19.5" style="17" customWidth="1"/>
    <col min="3850" max="3850" width="15.83203125" style="17" customWidth="1"/>
    <col min="3851" max="3851" width="14.33203125" style="17" customWidth="1"/>
    <col min="3852" max="3852" width="15.83203125" style="17" customWidth="1"/>
    <col min="3853" max="3853" width="17.6640625" style="17" customWidth="1"/>
    <col min="3854" max="3854" width="19.6640625" style="17" customWidth="1"/>
    <col min="3855" max="3855" width="14.5" style="17" customWidth="1"/>
    <col min="3856" max="4091" width="9.33203125" style="17"/>
    <col min="4092" max="4092" width="12.1640625" style="17" customWidth="1"/>
    <col min="4093" max="4093" width="30" style="17" customWidth="1"/>
    <col min="4094" max="4094" width="24.5" style="17" customWidth="1"/>
    <col min="4095" max="4095" width="17.1640625" style="17" customWidth="1"/>
    <col min="4096" max="4096" width="15.33203125" style="17" customWidth="1"/>
    <col min="4097" max="4097" width="13.5" style="17" customWidth="1"/>
    <col min="4098" max="4099" width="12.83203125" style="17" customWidth="1"/>
    <col min="4100" max="4100" width="15" style="17" customWidth="1"/>
    <col min="4101" max="4101" width="16.83203125" style="17" customWidth="1"/>
    <col min="4102" max="4102" width="16.1640625" style="17" customWidth="1"/>
    <col min="4103" max="4103" width="15.5" style="17" customWidth="1"/>
    <col min="4104" max="4104" width="15.83203125" style="17" customWidth="1"/>
    <col min="4105" max="4105" width="19.5" style="17" customWidth="1"/>
    <col min="4106" max="4106" width="15.83203125" style="17" customWidth="1"/>
    <col min="4107" max="4107" width="14.33203125" style="17" customWidth="1"/>
    <col min="4108" max="4108" width="15.83203125" style="17" customWidth="1"/>
    <col min="4109" max="4109" width="17.6640625" style="17" customWidth="1"/>
    <col min="4110" max="4110" width="19.6640625" style="17" customWidth="1"/>
    <col min="4111" max="4111" width="14.5" style="17" customWidth="1"/>
    <col min="4112" max="4347" width="9.33203125" style="17"/>
    <col min="4348" max="4348" width="12.1640625" style="17" customWidth="1"/>
    <col min="4349" max="4349" width="30" style="17" customWidth="1"/>
    <col min="4350" max="4350" width="24.5" style="17" customWidth="1"/>
    <col min="4351" max="4351" width="17.1640625" style="17" customWidth="1"/>
    <col min="4352" max="4352" width="15.33203125" style="17" customWidth="1"/>
    <col min="4353" max="4353" width="13.5" style="17" customWidth="1"/>
    <col min="4354" max="4355" width="12.83203125" style="17" customWidth="1"/>
    <col min="4356" max="4356" width="15" style="17" customWidth="1"/>
    <col min="4357" max="4357" width="16.83203125" style="17" customWidth="1"/>
    <col min="4358" max="4358" width="16.1640625" style="17" customWidth="1"/>
    <col min="4359" max="4359" width="15.5" style="17" customWidth="1"/>
    <col min="4360" max="4360" width="15.83203125" style="17" customWidth="1"/>
    <col min="4361" max="4361" width="19.5" style="17" customWidth="1"/>
    <col min="4362" max="4362" width="15.83203125" style="17" customWidth="1"/>
    <col min="4363" max="4363" width="14.33203125" style="17" customWidth="1"/>
    <col min="4364" max="4364" width="15.83203125" style="17" customWidth="1"/>
    <col min="4365" max="4365" width="17.6640625" style="17" customWidth="1"/>
    <col min="4366" max="4366" width="19.6640625" style="17" customWidth="1"/>
    <col min="4367" max="4367" width="14.5" style="17" customWidth="1"/>
    <col min="4368" max="4603" width="9.33203125" style="17"/>
    <col min="4604" max="4604" width="12.1640625" style="17" customWidth="1"/>
    <col min="4605" max="4605" width="30" style="17" customWidth="1"/>
    <col min="4606" max="4606" width="24.5" style="17" customWidth="1"/>
    <col min="4607" max="4607" width="17.1640625" style="17" customWidth="1"/>
    <col min="4608" max="4608" width="15.33203125" style="17" customWidth="1"/>
    <col min="4609" max="4609" width="13.5" style="17" customWidth="1"/>
    <col min="4610" max="4611" width="12.83203125" style="17" customWidth="1"/>
    <col min="4612" max="4612" width="15" style="17" customWidth="1"/>
    <col min="4613" max="4613" width="16.83203125" style="17" customWidth="1"/>
    <col min="4614" max="4614" width="16.1640625" style="17" customWidth="1"/>
    <col min="4615" max="4615" width="15.5" style="17" customWidth="1"/>
    <col min="4616" max="4616" width="15.83203125" style="17" customWidth="1"/>
    <col min="4617" max="4617" width="19.5" style="17" customWidth="1"/>
    <col min="4618" max="4618" width="15.83203125" style="17" customWidth="1"/>
    <col min="4619" max="4619" width="14.33203125" style="17" customWidth="1"/>
    <col min="4620" max="4620" width="15.83203125" style="17" customWidth="1"/>
    <col min="4621" max="4621" width="17.6640625" style="17" customWidth="1"/>
    <col min="4622" max="4622" width="19.6640625" style="17" customWidth="1"/>
    <col min="4623" max="4623" width="14.5" style="17" customWidth="1"/>
    <col min="4624" max="4859" width="9.33203125" style="17"/>
    <col min="4860" max="4860" width="12.1640625" style="17" customWidth="1"/>
    <col min="4861" max="4861" width="30" style="17" customWidth="1"/>
    <col min="4862" max="4862" width="24.5" style="17" customWidth="1"/>
    <col min="4863" max="4863" width="17.1640625" style="17" customWidth="1"/>
    <col min="4864" max="4864" width="15.33203125" style="17" customWidth="1"/>
    <col min="4865" max="4865" width="13.5" style="17" customWidth="1"/>
    <col min="4866" max="4867" width="12.83203125" style="17" customWidth="1"/>
    <col min="4868" max="4868" width="15" style="17" customWidth="1"/>
    <col min="4869" max="4869" width="16.83203125" style="17" customWidth="1"/>
    <col min="4870" max="4870" width="16.1640625" style="17" customWidth="1"/>
    <col min="4871" max="4871" width="15.5" style="17" customWidth="1"/>
    <col min="4872" max="4872" width="15.83203125" style="17" customWidth="1"/>
    <col min="4873" max="4873" width="19.5" style="17" customWidth="1"/>
    <col min="4874" max="4874" width="15.83203125" style="17" customWidth="1"/>
    <col min="4875" max="4875" width="14.33203125" style="17" customWidth="1"/>
    <col min="4876" max="4876" width="15.83203125" style="17" customWidth="1"/>
    <col min="4877" max="4877" width="17.6640625" style="17" customWidth="1"/>
    <col min="4878" max="4878" width="19.6640625" style="17" customWidth="1"/>
    <col min="4879" max="4879" width="14.5" style="17" customWidth="1"/>
    <col min="4880" max="5115" width="9.33203125" style="17"/>
    <col min="5116" max="5116" width="12.1640625" style="17" customWidth="1"/>
    <col min="5117" max="5117" width="30" style="17" customWidth="1"/>
    <col min="5118" max="5118" width="24.5" style="17" customWidth="1"/>
    <col min="5119" max="5119" width="17.1640625" style="17" customWidth="1"/>
    <col min="5120" max="5120" width="15.33203125" style="17" customWidth="1"/>
    <col min="5121" max="5121" width="13.5" style="17" customWidth="1"/>
    <col min="5122" max="5123" width="12.83203125" style="17" customWidth="1"/>
    <col min="5124" max="5124" width="15" style="17" customWidth="1"/>
    <col min="5125" max="5125" width="16.83203125" style="17" customWidth="1"/>
    <col min="5126" max="5126" width="16.1640625" style="17" customWidth="1"/>
    <col min="5127" max="5127" width="15.5" style="17" customWidth="1"/>
    <col min="5128" max="5128" width="15.83203125" style="17" customWidth="1"/>
    <col min="5129" max="5129" width="19.5" style="17" customWidth="1"/>
    <col min="5130" max="5130" width="15.83203125" style="17" customWidth="1"/>
    <col min="5131" max="5131" width="14.33203125" style="17" customWidth="1"/>
    <col min="5132" max="5132" width="15.83203125" style="17" customWidth="1"/>
    <col min="5133" max="5133" width="17.6640625" style="17" customWidth="1"/>
    <col min="5134" max="5134" width="19.6640625" style="17" customWidth="1"/>
    <col min="5135" max="5135" width="14.5" style="17" customWidth="1"/>
    <col min="5136" max="5371" width="9.33203125" style="17"/>
    <col min="5372" max="5372" width="12.1640625" style="17" customWidth="1"/>
    <col min="5373" max="5373" width="30" style="17" customWidth="1"/>
    <col min="5374" max="5374" width="24.5" style="17" customWidth="1"/>
    <col min="5375" max="5375" width="17.1640625" style="17" customWidth="1"/>
    <col min="5376" max="5376" width="15.33203125" style="17" customWidth="1"/>
    <col min="5377" max="5377" width="13.5" style="17" customWidth="1"/>
    <col min="5378" max="5379" width="12.83203125" style="17" customWidth="1"/>
    <col min="5380" max="5380" width="15" style="17" customWidth="1"/>
    <col min="5381" max="5381" width="16.83203125" style="17" customWidth="1"/>
    <col min="5382" max="5382" width="16.1640625" style="17" customWidth="1"/>
    <col min="5383" max="5383" width="15.5" style="17" customWidth="1"/>
    <col min="5384" max="5384" width="15.83203125" style="17" customWidth="1"/>
    <col min="5385" max="5385" width="19.5" style="17" customWidth="1"/>
    <col min="5386" max="5386" width="15.83203125" style="17" customWidth="1"/>
    <col min="5387" max="5387" width="14.33203125" style="17" customWidth="1"/>
    <col min="5388" max="5388" width="15.83203125" style="17" customWidth="1"/>
    <col min="5389" max="5389" width="17.6640625" style="17" customWidth="1"/>
    <col min="5390" max="5390" width="19.6640625" style="17" customWidth="1"/>
    <col min="5391" max="5391" width="14.5" style="17" customWidth="1"/>
    <col min="5392" max="5627" width="9.33203125" style="17"/>
    <col min="5628" max="5628" width="12.1640625" style="17" customWidth="1"/>
    <col min="5629" max="5629" width="30" style="17" customWidth="1"/>
    <col min="5630" max="5630" width="24.5" style="17" customWidth="1"/>
    <col min="5631" max="5631" width="17.1640625" style="17" customWidth="1"/>
    <col min="5632" max="5632" width="15.33203125" style="17" customWidth="1"/>
    <col min="5633" max="5633" width="13.5" style="17" customWidth="1"/>
    <col min="5634" max="5635" width="12.83203125" style="17" customWidth="1"/>
    <col min="5636" max="5636" width="15" style="17" customWidth="1"/>
    <col min="5637" max="5637" width="16.83203125" style="17" customWidth="1"/>
    <col min="5638" max="5638" width="16.1640625" style="17" customWidth="1"/>
    <col min="5639" max="5639" width="15.5" style="17" customWidth="1"/>
    <col min="5640" max="5640" width="15.83203125" style="17" customWidth="1"/>
    <col min="5641" max="5641" width="19.5" style="17" customWidth="1"/>
    <col min="5642" max="5642" width="15.83203125" style="17" customWidth="1"/>
    <col min="5643" max="5643" width="14.33203125" style="17" customWidth="1"/>
    <col min="5644" max="5644" width="15.83203125" style="17" customWidth="1"/>
    <col min="5645" max="5645" width="17.6640625" style="17" customWidth="1"/>
    <col min="5646" max="5646" width="19.6640625" style="17" customWidth="1"/>
    <col min="5647" max="5647" width="14.5" style="17" customWidth="1"/>
    <col min="5648" max="5883" width="9.33203125" style="17"/>
    <col min="5884" max="5884" width="12.1640625" style="17" customWidth="1"/>
    <col min="5885" max="5885" width="30" style="17" customWidth="1"/>
    <col min="5886" max="5886" width="24.5" style="17" customWidth="1"/>
    <col min="5887" max="5887" width="17.1640625" style="17" customWidth="1"/>
    <col min="5888" max="5888" width="15.33203125" style="17" customWidth="1"/>
    <col min="5889" max="5889" width="13.5" style="17" customWidth="1"/>
    <col min="5890" max="5891" width="12.83203125" style="17" customWidth="1"/>
    <col min="5892" max="5892" width="15" style="17" customWidth="1"/>
    <col min="5893" max="5893" width="16.83203125" style="17" customWidth="1"/>
    <col min="5894" max="5894" width="16.1640625" style="17" customWidth="1"/>
    <col min="5895" max="5895" width="15.5" style="17" customWidth="1"/>
    <col min="5896" max="5896" width="15.83203125" style="17" customWidth="1"/>
    <col min="5897" max="5897" width="19.5" style="17" customWidth="1"/>
    <col min="5898" max="5898" width="15.83203125" style="17" customWidth="1"/>
    <col min="5899" max="5899" width="14.33203125" style="17" customWidth="1"/>
    <col min="5900" max="5900" width="15.83203125" style="17" customWidth="1"/>
    <col min="5901" max="5901" width="17.6640625" style="17" customWidth="1"/>
    <col min="5902" max="5902" width="19.6640625" style="17" customWidth="1"/>
    <col min="5903" max="5903" width="14.5" style="17" customWidth="1"/>
    <col min="5904" max="6139" width="9.33203125" style="17"/>
    <col min="6140" max="6140" width="12.1640625" style="17" customWidth="1"/>
    <col min="6141" max="6141" width="30" style="17" customWidth="1"/>
    <col min="6142" max="6142" width="24.5" style="17" customWidth="1"/>
    <col min="6143" max="6143" width="17.1640625" style="17" customWidth="1"/>
    <col min="6144" max="6144" width="15.33203125" style="17" customWidth="1"/>
    <col min="6145" max="6145" width="13.5" style="17" customWidth="1"/>
    <col min="6146" max="6147" width="12.83203125" style="17" customWidth="1"/>
    <col min="6148" max="6148" width="15" style="17" customWidth="1"/>
    <col min="6149" max="6149" width="16.83203125" style="17" customWidth="1"/>
    <col min="6150" max="6150" width="16.1640625" style="17" customWidth="1"/>
    <col min="6151" max="6151" width="15.5" style="17" customWidth="1"/>
    <col min="6152" max="6152" width="15.83203125" style="17" customWidth="1"/>
    <col min="6153" max="6153" width="19.5" style="17" customWidth="1"/>
    <col min="6154" max="6154" width="15.83203125" style="17" customWidth="1"/>
    <col min="6155" max="6155" width="14.33203125" style="17" customWidth="1"/>
    <col min="6156" max="6156" width="15.83203125" style="17" customWidth="1"/>
    <col min="6157" max="6157" width="17.6640625" style="17" customWidth="1"/>
    <col min="6158" max="6158" width="19.6640625" style="17" customWidth="1"/>
    <col min="6159" max="6159" width="14.5" style="17" customWidth="1"/>
    <col min="6160" max="6395" width="9.33203125" style="17"/>
    <col min="6396" max="6396" width="12.1640625" style="17" customWidth="1"/>
    <col min="6397" max="6397" width="30" style="17" customWidth="1"/>
    <col min="6398" max="6398" width="24.5" style="17" customWidth="1"/>
    <col min="6399" max="6399" width="17.1640625" style="17" customWidth="1"/>
    <col min="6400" max="6400" width="15.33203125" style="17" customWidth="1"/>
    <col min="6401" max="6401" width="13.5" style="17" customWidth="1"/>
    <col min="6402" max="6403" width="12.83203125" style="17" customWidth="1"/>
    <col min="6404" max="6404" width="15" style="17" customWidth="1"/>
    <col min="6405" max="6405" width="16.83203125" style="17" customWidth="1"/>
    <col min="6406" max="6406" width="16.1640625" style="17" customWidth="1"/>
    <col min="6407" max="6407" width="15.5" style="17" customWidth="1"/>
    <col min="6408" max="6408" width="15.83203125" style="17" customWidth="1"/>
    <col min="6409" max="6409" width="19.5" style="17" customWidth="1"/>
    <col min="6410" max="6410" width="15.83203125" style="17" customWidth="1"/>
    <col min="6411" max="6411" width="14.33203125" style="17" customWidth="1"/>
    <col min="6412" max="6412" width="15.83203125" style="17" customWidth="1"/>
    <col min="6413" max="6413" width="17.6640625" style="17" customWidth="1"/>
    <col min="6414" max="6414" width="19.6640625" style="17" customWidth="1"/>
    <col min="6415" max="6415" width="14.5" style="17" customWidth="1"/>
    <col min="6416" max="6651" width="9.33203125" style="17"/>
    <col min="6652" max="6652" width="12.1640625" style="17" customWidth="1"/>
    <col min="6653" max="6653" width="30" style="17" customWidth="1"/>
    <col min="6654" max="6654" width="24.5" style="17" customWidth="1"/>
    <col min="6655" max="6655" width="17.1640625" style="17" customWidth="1"/>
    <col min="6656" max="6656" width="15.33203125" style="17" customWidth="1"/>
    <col min="6657" max="6657" width="13.5" style="17" customWidth="1"/>
    <col min="6658" max="6659" width="12.83203125" style="17" customWidth="1"/>
    <col min="6660" max="6660" width="15" style="17" customWidth="1"/>
    <col min="6661" max="6661" width="16.83203125" style="17" customWidth="1"/>
    <col min="6662" max="6662" width="16.1640625" style="17" customWidth="1"/>
    <col min="6663" max="6663" width="15.5" style="17" customWidth="1"/>
    <col min="6664" max="6664" width="15.83203125" style="17" customWidth="1"/>
    <col min="6665" max="6665" width="19.5" style="17" customWidth="1"/>
    <col min="6666" max="6666" width="15.83203125" style="17" customWidth="1"/>
    <col min="6667" max="6667" width="14.33203125" style="17" customWidth="1"/>
    <col min="6668" max="6668" width="15.83203125" style="17" customWidth="1"/>
    <col min="6669" max="6669" width="17.6640625" style="17" customWidth="1"/>
    <col min="6670" max="6670" width="19.6640625" style="17" customWidth="1"/>
    <col min="6671" max="6671" width="14.5" style="17" customWidth="1"/>
    <col min="6672" max="6907" width="9.33203125" style="17"/>
    <col min="6908" max="6908" width="12.1640625" style="17" customWidth="1"/>
    <col min="6909" max="6909" width="30" style="17" customWidth="1"/>
    <col min="6910" max="6910" width="24.5" style="17" customWidth="1"/>
    <col min="6911" max="6911" width="17.1640625" style="17" customWidth="1"/>
    <col min="6912" max="6912" width="15.33203125" style="17" customWidth="1"/>
    <col min="6913" max="6913" width="13.5" style="17" customWidth="1"/>
    <col min="6914" max="6915" width="12.83203125" style="17" customWidth="1"/>
    <col min="6916" max="6916" width="15" style="17" customWidth="1"/>
    <col min="6917" max="6917" width="16.83203125" style="17" customWidth="1"/>
    <col min="6918" max="6918" width="16.1640625" style="17" customWidth="1"/>
    <col min="6919" max="6919" width="15.5" style="17" customWidth="1"/>
    <col min="6920" max="6920" width="15.83203125" style="17" customWidth="1"/>
    <col min="6921" max="6921" width="19.5" style="17" customWidth="1"/>
    <col min="6922" max="6922" width="15.83203125" style="17" customWidth="1"/>
    <col min="6923" max="6923" width="14.33203125" style="17" customWidth="1"/>
    <col min="6924" max="6924" width="15.83203125" style="17" customWidth="1"/>
    <col min="6925" max="6925" width="17.6640625" style="17" customWidth="1"/>
    <col min="6926" max="6926" width="19.6640625" style="17" customWidth="1"/>
    <col min="6927" max="6927" width="14.5" style="17" customWidth="1"/>
    <col min="6928" max="7163" width="9.33203125" style="17"/>
    <col min="7164" max="7164" width="12.1640625" style="17" customWidth="1"/>
    <col min="7165" max="7165" width="30" style="17" customWidth="1"/>
    <col min="7166" max="7166" width="24.5" style="17" customWidth="1"/>
    <col min="7167" max="7167" width="17.1640625" style="17" customWidth="1"/>
    <col min="7168" max="7168" width="15.33203125" style="17" customWidth="1"/>
    <col min="7169" max="7169" width="13.5" style="17" customWidth="1"/>
    <col min="7170" max="7171" width="12.83203125" style="17" customWidth="1"/>
    <col min="7172" max="7172" width="15" style="17" customWidth="1"/>
    <col min="7173" max="7173" width="16.83203125" style="17" customWidth="1"/>
    <col min="7174" max="7174" width="16.1640625" style="17" customWidth="1"/>
    <col min="7175" max="7175" width="15.5" style="17" customWidth="1"/>
    <col min="7176" max="7176" width="15.83203125" style="17" customWidth="1"/>
    <col min="7177" max="7177" width="19.5" style="17" customWidth="1"/>
    <col min="7178" max="7178" width="15.83203125" style="17" customWidth="1"/>
    <col min="7179" max="7179" width="14.33203125" style="17" customWidth="1"/>
    <col min="7180" max="7180" width="15.83203125" style="17" customWidth="1"/>
    <col min="7181" max="7181" width="17.6640625" style="17" customWidth="1"/>
    <col min="7182" max="7182" width="19.6640625" style="17" customWidth="1"/>
    <col min="7183" max="7183" width="14.5" style="17" customWidth="1"/>
    <col min="7184" max="7419" width="9.33203125" style="17"/>
    <col min="7420" max="7420" width="12.1640625" style="17" customWidth="1"/>
    <col min="7421" max="7421" width="30" style="17" customWidth="1"/>
    <col min="7422" max="7422" width="24.5" style="17" customWidth="1"/>
    <col min="7423" max="7423" width="17.1640625" style="17" customWidth="1"/>
    <col min="7424" max="7424" width="15.33203125" style="17" customWidth="1"/>
    <col min="7425" max="7425" width="13.5" style="17" customWidth="1"/>
    <col min="7426" max="7427" width="12.83203125" style="17" customWidth="1"/>
    <col min="7428" max="7428" width="15" style="17" customWidth="1"/>
    <col min="7429" max="7429" width="16.83203125" style="17" customWidth="1"/>
    <col min="7430" max="7430" width="16.1640625" style="17" customWidth="1"/>
    <col min="7431" max="7431" width="15.5" style="17" customWidth="1"/>
    <col min="7432" max="7432" width="15.83203125" style="17" customWidth="1"/>
    <col min="7433" max="7433" width="19.5" style="17" customWidth="1"/>
    <col min="7434" max="7434" width="15.83203125" style="17" customWidth="1"/>
    <col min="7435" max="7435" width="14.33203125" style="17" customWidth="1"/>
    <col min="7436" max="7436" width="15.83203125" style="17" customWidth="1"/>
    <col min="7437" max="7437" width="17.6640625" style="17" customWidth="1"/>
    <col min="7438" max="7438" width="19.6640625" style="17" customWidth="1"/>
    <col min="7439" max="7439" width="14.5" style="17" customWidth="1"/>
    <col min="7440" max="7675" width="9.33203125" style="17"/>
    <col min="7676" max="7676" width="12.1640625" style="17" customWidth="1"/>
    <col min="7677" max="7677" width="30" style="17" customWidth="1"/>
    <col min="7678" max="7678" width="24.5" style="17" customWidth="1"/>
    <col min="7679" max="7679" width="17.1640625" style="17" customWidth="1"/>
    <col min="7680" max="7680" width="15.33203125" style="17" customWidth="1"/>
    <col min="7681" max="7681" width="13.5" style="17" customWidth="1"/>
    <col min="7682" max="7683" width="12.83203125" style="17" customWidth="1"/>
    <col min="7684" max="7684" width="15" style="17" customWidth="1"/>
    <col min="7685" max="7685" width="16.83203125" style="17" customWidth="1"/>
    <col min="7686" max="7686" width="16.1640625" style="17" customWidth="1"/>
    <col min="7687" max="7687" width="15.5" style="17" customWidth="1"/>
    <col min="7688" max="7688" width="15.83203125" style="17" customWidth="1"/>
    <col min="7689" max="7689" width="19.5" style="17" customWidth="1"/>
    <col min="7690" max="7690" width="15.83203125" style="17" customWidth="1"/>
    <col min="7691" max="7691" width="14.33203125" style="17" customWidth="1"/>
    <col min="7692" max="7692" width="15.83203125" style="17" customWidth="1"/>
    <col min="7693" max="7693" width="17.6640625" style="17" customWidth="1"/>
    <col min="7694" max="7694" width="19.6640625" style="17" customWidth="1"/>
    <col min="7695" max="7695" width="14.5" style="17" customWidth="1"/>
    <col min="7696" max="7931" width="9.33203125" style="17"/>
    <col min="7932" max="7932" width="12.1640625" style="17" customWidth="1"/>
    <col min="7933" max="7933" width="30" style="17" customWidth="1"/>
    <col min="7934" max="7934" width="24.5" style="17" customWidth="1"/>
    <col min="7935" max="7935" width="17.1640625" style="17" customWidth="1"/>
    <col min="7936" max="7936" width="15.33203125" style="17" customWidth="1"/>
    <col min="7937" max="7937" width="13.5" style="17" customWidth="1"/>
    <col min="7938" max="7939" width="12.83203125" style="17" customWidth="1"/>
    <col min="7940" max="7940" width="15" style="17" customWidth="1"/>
    <col min="7941" max="7941" width="16.83203125" style="17" customWidth="1"/>
    <col min="7942" max="7942" width="16.1640625" style="17" customWidth="1"/>
    <col min="7943" max="7943" width="15.5" style="17" customWidth="1"/>
    <col min="7944" max="7944" width="15.83203125" style="17" customWidth="1"/>
    <col min="7945" max="7945" width="19.5" style="17" customWidth="1"/>
    <col min="7946" max="7946" width="15.83203125" style="17" customWidth="1"/>
    <col min="7947" max="7947" width="14.33203125" style="17" customWidth="1"/>
    <col min="7948" max="7948" width="15.83203125" style="17" customWidth="1"/>
    <col min="7949" max="7949" width="17.6640625" style="17" customWidth="1"/>
    <col min="7950" max="7950" width="19.6640625" style="17" customWidth="1"/>
    <col min="7951" max="7951" width="14.5" style="17" customWidth="1"/>
    <col min="7952" max="8187" width="9.33203125" style="17"/>
    <col min="8188" max="8188" width="12.1640625" style="17" customWidth="1"/>
    <col min="8189" max="8189" width="30" style="17" customWidth="1"/>
    <col min="8190" max="8190" width="24.5" style="17" customWidth="1"/>
    <col min="8191" max="8191" width="17.1640625" style="17" customWidth="1"/>
    <col min="8192" max="8192" width="15.33203125" style="17" customWidth="1"/>
    <col min="8193" max="8193" width="13.5" style="17" customWidth="1"/>
    <col min="8194" max="8195" width="12.83203125" style="17" customWidth="1"/>
    <col min="8196" max="8196" width="15" style="17" customWidth="1"/>
    <col min="8197" max="8197" width="16.83203125" style="17" customWidth="1"/>
    <col min="8198" max="8198" width="16.1640625" style="17" customWidth="1"/>
    <col min="8199" max="8199" width="15.5" style="17" customWidth="1"/>
    <col min="8200" max="8200" width="15.83203125" style="17" customWidth="1"/>
    <col min="8201" max="8201" width="19.5" style="17" customWidth="1"/>
    <col min="8202" max="8202" width="15.83203125" style="17" customWidth="1"/>
    <col min="8203" max="8203" width="14.33203125" style="17" customWidth="1"/>
    <col min="8204" max="8204" width="15.83203125" style="17" customWidth="1"/>
    <col min="8205" max="8205" width="17.6640625" style="17" customWidth="1"/>
    <col min="8206" max="8206" width="19.6640625" style="17" customWidth="1"/>
    <col min="8207" max="8207" width="14.5" style="17" customWidth="1"/>
    <col min="8208" max="8443" width="9.33203125" style="17"/>
    <col min="8444" max="8444" width="12.1640625" style="17" customWidth="1"/>
    <col min="8445" max="8445" width="30" style="17" customWidth="1"/>
    <col min="8446" max="8446" width="24.5" style="17" customWidth="1"/>
    <col min="8447" max="8447" width="17.1640625" style="17" customWidth="1"/>
    <col min="8448" max="8448" width="15.33203125" style="17" customWidth="1"/>
    <col min="8449" max="8449" width="13.5" style="17" customWidth="1"/>
    <col min="8450" max="8451" width="12.83203125" style="17" customWidth="1"/>
    <col min="8452" max="8452" width="15" style="17" customWidth="1"/>
    <col min="8453" max="8453" width="16.83203125" style="17" customWidth="1"/>
    <col min="8454" max="8454" width="16.1640625" style="17" customWidth="1"/>
    <col min="8455" max="8455" width="15.5" style="17" customWidth="1"/>
    <col min="8456" max="8456" width="15.83203125" style="17" customWidth="1"/>
    <col min="8457" max="8457" width="19.5" style="17" customWidth="1"/>
    <col min="8458" max="8458" width="15.83203125" style="17" customWidth="1"/>
    <col min="8459" max="8459" width="14.33203125" style="17" customWidth="1"/>
    <col min="8460" max="8460" width="15.83203125" style="17" customWidth="1"/>
    <col min="8461" max="8461" width="17.6640625" style="17" customWidth="1"/>
    <col min="8462" max="8462" width="19.6640625" style="17" customWidth="1"/>
    <col min="8463" max="8463" width="14.5" style="17" customWidth="1"/>
    <col min="8464" max="8699" width="9.33203125" style="17"/>
    <col min="8700" max="8700" width="12.1640625" style="17" customWidth="1"/>
    <col min="8701" max="8701" width="30" style="17" customWidth="1"/>
    <col min="8702" max="8702" width="24.5" style="17" customWidth="1"/>
    <col min="8703" max="8703" width="17.1640625" style="17" customWidth="1"/>
    <col min="8704" max="8704" width="15.33203125" style="17" customWidth="1"/>
    <col min="8705" max="8705" width="13.5" style="17" customWidth="1"/>
    <col min="8706" max="8707" width="12.83203125" style="17" customWidth="1"/>
    <col min="8708" max="8708" width="15" style="17" customWidth="1"/>
    <col min="8709" max="8709" width="16.83203125" style="17" customWidth="1"/>
    <col min="8710" max="8710" width="16.1640625" style="17" customWidth="1"/>
    <col min="8711" max="8711" width="15.5" style="17" customWidth="1"/>
    <col min="8712" max="8712" width="15.83203125" style="17" customWidth="1"/>
    <col min="8713" max="8713" width="19.5" style="17" customWidth="1"/>
    <col min="8714" max="8714" width="15.83203125" style="17" customWidth="1"/>
    <col min="8715" max="8715" width="14.33203125" style="17" customWidth="1"/>
    <col min="8716" max="8716" width="15.83203125" style="17" customWidth="1"/>
    <col min="8717" max="8717" width="17.6640625" style="17" customWidth="1"/>
    <col min="8718" max="8718" width="19.6640625" style="17" customWidth="1"/>
    <col min="8719" max="8719" width="14.5" style="17" customWidth="1"/>
    <col min="8720" max="8955" width="9.33203125" style="17"/>
    <col min="8956" max="8956" width="12.1640625" style="17" customWidth="1"/>
    <col min="8957" max="8957" width="30" style="17" customWidth="1"/>
    <col min="8958" max="8958" width="24.5" style="17" customWidth="1"/>
    <col min="8959" max="8959" width="17.1640625" style="17" customWidth="1"/>
    <col min="8960" max="8960" width="15.33203125" style="17" customWidth="1"/>
    <col min="8961" max="8961" width="13.5" style="17" customWidth="1"/>
    <col min="8962" max="8963" width="12.83203125" style="17" customWidth="1"/>
    <col min="8964" max="8964" width="15" style="17" customWidth="1"/>
    <col min="8965" max="8965" width="16.83203125" style="17" customWidth="1"/>
    <col min="8966" max="8966" width="16.1640625" style="17" customWidth="1"/>
    <col min="8967" max="8967" width="15.5" style="17" customWidth="1"/>
    <col min="8968" max="8968" width="15.83203125" style="17" customWidth="1"/>
    <col min="8969" max="8969" width="19.5" style="17" customWidth="1"/>
    <col min="8970" max="8970" width="15.83203125" style="17" customWidth="1"/>
    <col min="8971" max="8971" width="14.33203125" style="17" customWidth="1"/>
    <col min="8972" max="8972" width="15.83203125" style="17" customWidth="1"/>
    <col min="8973" max="8973" width="17.6640625" style="17" customWidth="1"/>
    <col min="8974" max="8974" width="19.6640625" style="17" customWidth="1"/>
    <col min="8975" max="8975" width="14.5" style="17" customWidth="1"/>
    <col min="8976" max="9211" width="9.33203125" style="17"/>
    <col min="9212" max="9212" width="12.1640625" style="17" customWidth="1"/>
    <col min="9213" max="9213" width="30" style="17" customWidth="1"/>
    <col min="9214" max="9214" width="24.5" style="17" customWidth="1"/>
    <col min="9215" max="9215" width="17.1640625" style="17" customWidth="1"/>
    <col min="9216" max="9216" width="15.33203125" style="17" customWidth="1"/>
    <col min="9217" max="9217" width="13.5" style="17" customWidth="1"/>
    <col min="9218" max="9219" width="12.83203125" style="17" customWidth="1"/>
    <col min="9220" max="9220" width="15" style="17" customWidth="1"/>
    <col min="9221" max="9221" width="16.83203125" style="17" customWidth="1"/>
    <col min="9222" max="9222" width="16.1640625" style="17" customWidth="1"/>
    <col min="9223" max="9223" width="15.5" style="17" customWidth="1"/>
    <col min="9224" max="9224" width="15.83203125" style="17" customWidth="1"/>
    <col min="9225" max="9225" width="19.5" style="17" customWidth="1"/>
    <col min="9226" max="9226" width="15.83203125" style="17" customWidth="1"/>
    <col min="9227" max="9227" width="14.33203125" style="17" customWidth="1"/>
    <col min="9228" max="9228" width="15.83203125" style="17" customWidth="1"/>
    <col min="9229" max="9229" width="17.6640625" style="17" customWidth="1"/>
    <col min="9230" max="9230" width="19.6640625" style="17" customWidth="1"/>
    <col min="9231" max="9231" width="14.5" style="17" customWidth="1"/>
    <col min="9232" max="9467" width="9.33203125" style="17"/>
    <col min="9468" max="9468" width="12.1640625" style="17" customWidth="1"/>
    <col min="9469" max="9469" width="30" style="17" customWidth="1"/>
    <col min="9470" max="9470" width="24.5" style="17" customWidth="1"/>
    <col min="9471" max="9471" width="17.1640625" style="17" customWidth="1"/>
    <col min="9472" max="9472" width="15.33203125" style="17" customWidth="1"/>
    <col min="9473" max="9473" width="13.5" style="17" customWidth="1"/>
    <col min="9474" max="9475" width="12.83203125" style="17" customWidth="1"/>
    <col min="9476" max="9476" width="15" style="17" customWidth="1"/>
    <col min="9477" max="9477" width="16.83203125" style="17" customWidth="1"/>
    <col min="9478" max="9478" width="16.1640625" style="17" customWidth="1"/>
    <col min="9479" max="9479" width="15.5" style="17" customWidth="1"/>
    <col min="9480" max="9480" width="15.83203125" style="17" customWidth="1"/>
    <col min="9481" max="9481" width="19.5" style="17" customWidth="1"/>
    <col min="9482" max="9482" width="15.83203125" style="17" customWidth="1"/>
    <col min="9483" max="9483" width="14.33203125" style="17" customWidth="1"/>
    <col min="9484" max="9484" width="15.83203125" style="17" customWidth="1"/>
    <col min="9485" max="9485" width="17.6640625" style="17" customWidth="1"/>
    <col min="9486" max="9486" width="19.6640625" style="17" customWidth="1"/>
    <col min="9487" max="9487" width="14.5" style="17" customWidth="1"/>
    <col min="9488" max="9723" width="9.33203125" style="17"/>
    <col min="9724" max="9724" width="12.1640625" style="17" customWidth="1"/>
    <col min="9725" max="9725" width="30" style="17" customWidth="1"/>
    <col min="9726" max="9726" width="24.5" style="17" customWidth="1"/>
    <col min="9727" max="9727" width="17.1640625" style="17" customWidth="1"/>
    <col min="9728" max="9728" width="15.33203125" style="17" customWidth="1"/>
    <col min="9729" max="9729" width="13.5" style="17" customWidth="1"/>
    <col min="9730" max="9731" width="12.83203125" style="17" customWidth="1"/>
    <col min="9732" max="9732" width="15" style="17" customWidth="1"/>
    <col min="9733" max="9733" width="16.83203125" style="17" customWidth="1"/>
    <col min="9734" max="9734" width="16.1640625" style="17" customWidth="1"/>
    <col min="9735" max="9735" width="15.5" style="17" customWidth="1"/>
    <col min="9736" max="9736" width="15.83203125" style="17" customWidth="1"/>
    <col min="9737" max="9737" width="19.5" style="17" customWidth="1"/>
    <col min="9738" max="9738" width="15.83203125" style="17" customWidth="1"/>
    <col min="9739" max="9739" width="14.33203125" style="17" customWidth="1"/>
    <col min="9740" max="9740" width="15.83203125" style="17" customWidth="1"/>
    <col min="9741" max="9741" width="17.6640625" style="17" customWidth="1"/>
    <col min="9742" max="9742" width="19.6640625" style="17" customWidth="1"/>
    <col min="9743" max="9743" width="14.5" style="17" customWidth="1"/>
    <col min="9744" max="9979" width="9.33203125" style="17"/>
    <col min="9980" max="9980" width="12.1640625" style="17" customWidth="1"/>
    <col min="9981" max="9981" width="30" style="17" customWidth="1"/>
    <col min="9982" max="9982" width="24.5" style="17" customWidth="1"/>
    <col min="9983" max="9983" width="17.1640625" style="17" customWidth="1"/>
    <col min="9984" max="9984" width="15.33203125" style="17" customWidth="1"/>
    <col min="9985" max="9985" width="13.5" style="17" customWidth="1"/>
    <col min="9986" max="9987" width="12.83203125" style="17" customWidth="1"/>
    <col min="9988" max="9988" width="15" style="17" customWidth="1"/>
    <col min="9989" max="9989" width="16.83203125" style="17" customWidth="1"/>
    <col min="9990" max="9990" width="16.1640625" style="17" customWidth="1"/>
    <col min="9991" max="9991" width="15.5" style="17" customWidth="1"/>
    <col min="9992" max="9992" width="15.83203125" style="17" customWidth="1"/>
    <col min="9993" max="9993" width="19.5" style="17" customWidth="1"/>
    <col min="9994" max="9994" width="15.83203125" style="17" customWidth="1"/>
    <col min="9995" max="9995" width="14.33203125" style="17" customWidth="1"/>
    <col min="9996" max="9996" width="15.83203125" style="17" customWidth="1"/>
    <col min="9997" max="9997" width="17.6640625" style="17" customWidth="1"/>
    <col min="9998" max="9998" width="19.6640625" style="17" customWidth="1"/>
    <col min="9999" max="9999" width="14.5" style="17" customWidth="1"/>
    <col min="10000" max="10235" width="9.33203125" style="17"/>
    <col min="10236" max="10236" width="12.1640625" style="17" customWidth="1"/>
    <col min="10237" max="10237" width="30" style="17" customWidth="1"/>
    <col min="10238" max="10238" width="24.5" style="17" customWidth="1"/>
    <col min="10239" max="10239" width="17.1640625" style="17" customWidth="1"/>
    <col min="10240" max="10240" width="15.33203125" style="17" customWidth="1"/>
    <col min="10241" max="10241" width="13.5" style="17" customWidth="1"/>
    <col min="10242" max="10243" width="12.83203125" style="17" customWidth="1"/>
    <col min="10244" max="10244" width="15" style="17" customWidth="1"/>
    <col min="10245" max="10245" width="16.83203125" style="17" customWidth="1"/>
    <col min="10246" max="10246" width="16.1640625" style="17" customWidth="1"/>
    <col min="10247" max="10247" width="15.5" style="17" customWidth="1"/>
    <col min="10248" max="10248" width="15.83203125" style="17" customWidth="1"/>
    <col min="10249" max="10249" width="19.5" style="17" customWidth="1"/>
    <col min="10250" max="10250" width="15.83203125" style="17" customWidth="1"/>
    <col min="10251" max="10251" width="14.33203125" style="17" customWidth="1"/>
    <col min="10252" max="10252" width="15.83203125" style="17" customWidth="1"/>
    <col min="10253" max="10253" width="17.6640625" style="17" customWidth="1"/>
    <col min="10254" max="10254" width="19.6640625" style="17" customWidth="1"/>
    <col min="10255" max="10255" width="14.5" style="17" customWidth="1"/>
    <col min="10256" max="10491" width="9.33203125" style="17"/>
    <col min="10492" max="10492" width="12.1640625" style="17" customWidth="1"/>
    <col min="10493" max="10493" width="30" style="17" customWidth="1"/>
    <col min="10494" max="10494" width="24.5" style="17" customWidth="1"/>
    <col min="10495" max="10495" width="17.1640625" style="17" customWidth="1"/>
    <col min="10496" max="10496" width="15.33203125" style="17" customWidth="1"/>
    <col min="10497" max="10497" width="13.5" style="17" customWidth="1"/>
    <col min="10498" max="10499" width="12.83203125" style="17" customWidth="1"/>
    <col min="10500" max="10500" width="15" style="17" customWidth="1"/>
    <col min="10501" max="10501" width="16.83203125" style="17" customWidth="1"/>
    <col min="10502" max="10502" width="16.1640625" style="17" customWidth="1"/>
    <col min="10503" max="10503" width="15.5" style="17" customWidth="1"/>
    <col min="10504" max="10504" width="15.83203125" style="17" customWidth="1"/>
    <col min="10505" max="10505" width="19.5" style="17" customWidth="1"/>
    <col min="10506" max="10506" width="15.83203125" style="17" customWidth="1"/>
    <col min="10507" max="10507" width="14.33203125" style="17" customWidth="1"/>
    <col min="10508" max="10508" width="15.83203125" style="17" customWidth="1"/>
    <col min="10509" max="10509" width="17.6640625" style="17" customWidth="1"/>
    <col min="10510" max="10510" width="19.6640625" style="17" customWidth="1"/>
    <col min="10511" max="10511" width="14.5" style="17" customWidth="1"/>
    <col min="10512" max="10747" width="9.33203125" style="17"/>
    <col min="10748" max="10748" width="12.1640625" style="17" customWidth="1"/>
    <col min="10749" max="10749" width="30" style="17" customWidth="1"/>
    <col min="10750" max="10750" width="24.5" style="17" customWidth="1"/>
    <col min="10751" max="10751" width="17.1640625" style="17" customWidth="1"/>
    <col min="10752" max="10752" width="15.33203125" style="17" customWidth="1"/>
    <col min="10753" max="10753" width="13.5" style="17" customWidth="1"/>
    <col min="10754" max="10755" width="12.83203125" style="17" customWidth="1"/>
    <col min="10756" max="10756" width="15" style="17" customWidth="1"/>
    <col min="10757" max="10757" width="16.83203125" style="17" customWidth="1"/>
    <col min="10758" max="10758" width="16.1640625" style="17" customWidth="1"/>
    <col min="10759" max="10759" width="15.5" style="17" customWidth="1"/>
    <col min="10760" max="10760" width="15.83203125" style="17" customWidth="1"/>
    <col min="10761" max="10761" width="19.5" style="17" customWidth="1"/>
    <col min="10762" max="10762" width="15.83203125" style="17" customWidth="1"/>
    <col min="10763" max="10763" width="14.33203125" style="17" customWidth="1"/>
    <col min="10764" max="10764" width="15.83203125" style="17" customWidth="1"/>
    <col min="10765" max="10765" width="17.6640625" style="17" customWidth="1"/>
    <col min="10766" max="10766" width="19.6640625" style="17" customWidth="1"/>
    <col min="10767" max="10767" width="14.5" style="17" customWidth="1"/>
    <col min="10768" max="11003" width="9.33203125" style="17"/>
    <col min="11004" max="11004" width="12.1640625" style="17" customWidth="1"/>
    <col min="11005" max="11005" width="30" style="17" customWidth="1"/>
    <col min="11006" max="11006" width="24.5" style="17" customWidth="1"/>
    <col min="11007" max="11007" width="17.1640625" style="17" customWidth="1"/>
    <col min="11008" max="11008" width="15.33203125" style="17" customWidth="1"/>
    <col min="11009" max="11009" width="13.5" style="17" customWidth="1"/>
    <col min="11010" max="11011" width="12.83203125" style="17" customWidth="1"/>
    <col min="11012" max="11012" width="15" style="17" customWidth="1"/>
    <col min="11013" max="11013" width="16.83203125" style="17" customWidth="1"/>
    <col min="11014" max="11014" width="16.1640625" style="17" customWidth="1"/>
    <col min="11015" max="11015" width="15.5" style="17" customWidth="1"/>
    <col min="11016" max="11016" width="15.83203125" style="17" customWidth="1"/>
    <col min="11017" max="11017" width="19.5" style="17" customWidth="1"/>
    <col min="11018" max="11018" width="15.83203125" style="17" customWidth="1"/>
    <col min="11019" max="11019" width="14.33203125" style="17" customWidth="1"/>
    <col min="11020" max="11020" width="15.83203125" style="17" customWidth="1"/>
    <col min="11021" max="11021" width="17.6640625" style="17" customWidth="1"/>
    <col min="11022" max="11022" width="19.6640625" style="17" customWidth="1"/>
    <col min="11023" max="11023" width="14.5" style="17" customWidth="1"/>
    <col min="11024" max="11259" width="9.33203125" style="17"/>
    <col min="11260" max="11260" width="12.1640625" style="17" customWidth="1"/>
    <col min="11261" max="11261" width="30" style="17" customWidth="1"/>
    <col min="11262" max="11262" width="24.5" style="17" customWidth="1"/>
    <col min="11263" max="11263" width="17.1640625" style="17" customWidth="1"/>
    <col min="11264" max="11264" width="15.33203125" style="17" customWidth="1"/>
    <col min="11265" max="11265" width="13.5" style="17" customWidth="1"/>
    <col min="11266" max="11267" width="12.83203125" style="17" customWidth="1"/>
    <col min="11268" max="11268" width="15" style="17" customWidth="1"/>
    <col min="11269" max="11269" width="16.83203125" style="17" customWidth="1"/>
    <col min="11270" max="11270" width="16.1640625" style="17" customWidth="1"/>
    <col min="11271" max="11271" width="15.5" style="17" customWidth="1"/>
    <col min="11272" max="11272" width="15.83203125" style="17" customWidth="1"/>
    <col min="11273" max="11273" width="19.5" style="17" customWidth="1"/>
    <col min="11274" max="11274" width="15.83203125" style="17" customWidth="1"/>
    <col min="11275" max="11275" width="14.33203125" style="17" customWidth="1"/>
    <col min="11276" max="11276" width="15.83203125" style="17" customWidth="1"/>
    <col min="11277" max="11277" width="17.6640625" style="17" customWidth="1"/>
    <col min="11278" max="11278" width="19.6640625" style="17" customWidth="1"/>
    <col min="11279" max="11279" width="14.5" style="17" customWidth="1"/>
    <col min="11280" max="11515" width="9.33203125" style="17"/>
    <col min="11516" max="11516" width="12.1640625" style="17" customWidth="1"/>
    <col min="11517" max="11517" width="30" style="17" customWidth="1"/>
    <col min="11518" max="11518" width="24.5" style="17" customWidth="1"/>
    <col min="11519" max="11519" width="17.1640625" style="17" customWidth="1"/>
    <col min="11520" max="11520" width="15.33203125" style="17" customWidth="1"/>
    <col min="11521" max="11521" width="13.5" style="17" customWidth="1"/>
    <col min="11522" max="11523" width="12.83203125" style="17" customWidth="1"/>
    <col min="11524" max="11524" width="15" style="17" customWidth="1"/>
    <col min="11525" max="11525" width="16.83203125" style="17" customWidth="1"/>
    <col min="11526" max="11526" width="16.1640625" style="17" customWidth="1"/>
    <col min="11527" max="11527" width="15.5" style="17" customWidth="1"/>
    <col min="11528" max="11528" width="15.83203125" style="17" customWidth="1"/>
    <col min="11529" max="11529" width="19.5" style="17" customWidth="1"/>
    <col min="11530" max="11530" width="15.83203125" style="17" customWidth="1"/>
    <col min="11531" max="11531" width="14.33203125" style="17" customWidth="1"/>
    <col min="11532" max="11532" width="15.83203125" style="17" customWidth="1"/>
    <col min="11533" max="11533" width="17.6640625" style="17" customWidth="1"/>
    <col min="11534" max="11534" width="19.6640625" style="17" customWidth="1"/>
    <col min="11535" max="11535" width="14.5" style="17" customWidth="1"/>
    <col min="11536" max="11771" width="9.33203125" style="17"/>
    <col min="11772" max="11772" width="12.1640625" style="17" customWidth="1"/>
    <col min="11773" max="11773" width="30" style="17" customWidth="1"/>
    <col min="11774" max="11774" width="24.5" style="17" customWidth="1"/>
    <col min="11775" max="11775" width="17.1640625" style="17" customWidth="1"/>
    <col min="11776" max="11776" width="15.33203125" style="17" customWidth="1"/>
    <col min="11777" max="11777" width="13.5" style="17" customWidth="1"/>
    <col min="11778" max="11779" width="12.83203125" style="17" customWidth="1"/>
    <col min="11780" max="11780" width="15" style="17" customWidth="1"/>
    <col min="11781" max="11781" width="16.83203125" style="17" customWidth="1"/>
    <col min="11782" max="11782" width="16.1640625" style="17" customWidth="1"/>
    <col min="11783" max="11783" width="15.5" style="17" customWidth="1"/>
    <col min="11784" max="11784" width="15.83203125" style="17" customWidth="1"/>
    <col min="11785" max="11785" width="19.5" style="17" customWidth="1"/>
    <col min="11786" max="11786" width="15.83203125" style="17" customWidth="1"/>
    <col min="11787" max="11787" width="14.33203125" style="17" customWidth="1"/>
    <col min="11788" max="11788" width="15.83203125" style="17" customWidth="1"/>
    <col min="11789" max="11789" width="17.6640625" style="17" customWidth="1"/>
    <col min="11790" max="11790" width="19.6640625" style="17" customWidth="1"/>
    <col min="11791" max="11791" width="14.5" style="17" customWidth="1"/>
    <col min="11792" max="12027" width="9.33203125" style="17"/>
    <col min="12028" max="12028" width="12.1640625" style="17" customWidth="1"/>
    <col min="12029" max="12029" width="30" style="17" customWidth="1"/>
    <col min="12030" max="12030" width="24.5" style="17" customWidth="1"/>
    <col min="12031" max="12031" width="17.1640625" style="17" customWidth="1"/>
    <col min="12032" max="12032" width="15.33203125" style="17" customWidth="1"/>
    <col min="12033" max="12033" width="13.5" style="17" customWidth="1"/>
    <col min="12034" max="12035" width="12.83203125" style="17" customWidth="1"/>
    <col min="12036" max="12036" width="15" style="17" customWidth="1"/>
    <col min="12037" max="12037" width="16.83203125" style="17" customWidth="1"/>
    <col min="12038" max="12038" width="16.1640625" style="17" customWidth="1"/>
    <col min="12039" max="12039" width="15.5" style="17" customWidth="1"/>
    <col min="12040" max="12040" width="15.83203125" style="17" customWidth="1"/>
    <col min="12041" max="12041" width="19.5" style="17" customWidth="1"/>
    <col min="12042" max="12042" width="15.83203125" style="17" customWidth="1"/>
    <col min="12043" max="12043" width="14.33203125" style="17" customWidth="1"/>
    <col min="12044" max="12044" width="15.83203125" style="17" customWidth="1"/>
    <col min="12045" max="12045" width="17.6640625" style="17" customWidth="1"/>
    <col min="12046" max="12046" width="19.6640625" style="17" customWidth="1"/>
    <col min="12047" max="12047" width="14.5" style="17" customWidth="1"/>
    <col min="12048" max="12283" width="9.33203125" style="17"/>
    <col min="12284" max="12284" width="12.1640625" style="17" customWidth="1"/>
    <col min="12285" max="12285" width="30" style="17" customWidth="1"/>
    <col min="12286" max="12286" width="24.5" style="17" customWidth="1"/>
    <col min="12287" max="12287" width="17.1640625" style="17" customWidth="1"/>
    <col min="12288" max="12288" width="15.33203125" style="17" customWidth="1"/>
    <col min="12289" max="12289" width="13.5" style="17" customWidth="1"/>
    <col min="12290" max="12291" width="12.83203125" style="17" customWidth="1"/>
    <col min="12292" max="12292" width="15" style="17" customWidth="1"/>
    <col min="12293" max="12293" width="16.83203125" style="17" customWidth="1"/>
    <col min="12294" max="12294" width="16.1640625" style="17" customWidth="1"/>
    <col min="12295" max="12295" width="15.5" style="17" customWidth="1"/>
    <col min="12296" max="12296" width="15.83203125" style="17" customWidth="1"/>
    <col min="12297" max="12297" width="19.5" style="17" customWidth="1"/>
    <col min="12298" max="12298" width="15.83203125" style="17" customWidth="1"/>
    <col min="12299" max="12299" width="14.33203125" style="17" customWidth="1"/>
    <col min="12300" max="12300" width="15.83203125" style="17" customWidth="1"/>
    <col min="12301" max="12301" width="17.6640625" style="17" customWidth="1"/>
    <col min="12302" max="12302" width="19.6640625" style="17" customWidth="1"/>
    <col min="12303" max="12303" width="14.5" style="17" customWidth="1"/>
    <col min="12304" max="12539" width="9.33203125" style="17"/>
    <col min="12540" max="12540" width="12.1640625" style="17" customWidth="1"/>
    <col min="12541" max="12541" width="30" style="17" customWidth="1"/>
    <col min="12542" max="12542" width="24.5" style="17" customWidth="1"/>
    <col min="12543" max="12543" width="17.1640625" style="17" customWidth="1"/>
    <col min="12544" max="12544" width="15.33203125" style="17" customWidth="1"/>
    <col min="12545" max="12545" width="13.5" style="17" customWidth="1"/>
    <col min="12546" max="12547" width="12.83203125" style="17" customWidth="1"/>
    <col min="12548" max="12548" width="15" style="17" customWidth="1"/>
    <col min="12549" max="12549" width="16.83203125" style="17" customWidth="1"/>
    <col min="12550" max="12550" width="16.1640625" style="17" customWidth="1"/>
    <col min="12551" max="12551" width="15.5" style="17" customWidth="1"/>
    <col min="12552" max="12552" width="15.83203125" style="17" customWidth="1"/>
    <col min="12553" max="12553" width="19.5" style="17" customWidth="1"/>
    <col min="12554" max="12554" width="15.83203125" style="17" customWidth="1"/>
    <col min="12555" max="12555" width="14.33203125" style="17" customWidth="1"/>
    <col min="12556" max="12556" width="15.83203125" style="17" customWidth="1"/>
    <col min="12557" max="12557" width="17.6640625" style="17" customWidth="1"/>
    <col min="12558" max="12558" width="19.6640625" style="17" customWidth="1"/>
    <col min="12559" max="12559" width="14.5" style="17" customWidth="1"/>
    <col min="12560" max="12795" width="9.33203125" style="17"/>
    <col min="12796" max="12796" width="12.1640625" style="17" customWidth="1"/>
    <col min="12797" max="12797" width="30" style="17" customWidth="1"/>
    <col min="12798" max="12798" width="24.5" style="17" customWidth="1"/>
    <col min="12799" max="12799" width="17.1640625" style="17" customWidth="1"/>
    <col min="12800" max="12800" width="15.33203125" style="17" customWidth="1"/>
    <col min="12801" max="12801" width="13.5" style="17" customWidth="1"/>
    <col min="12802" max="12803" width="12.83203125" style="17" customWidth="1"/>
    <col min="12804" max="12804" width="15" style="17" customWidth="1"/>
    <col min="12805" max="12805" width="16.83203125" style="17" customWidth="1"/>
    <col min="12806" max="12806" width="16.1640625" style="17" customWidth="1"/>
    <col min="12807" max="12807" width="15.5" style="17" customWidth="1"/>
    <col min="12808" max="12808" width="15.83203125" style="17" customWidth="1"/>
    <col min="12809" max="12809" width="19.5" style="17" customWidth="1"/>
    <col min="12810" max="12810" width="15.83203125" style="17" customWidth="1"/>
    <col min="12811" max="12811" width="14.33203125" style="17" customWidth="1"/>
    <col min="12812" max="12812" width="15.83203125" style="17" customWidth="1"/>
    <col min="12813" max="12813" width="17.6640625" style="17" customWidth="1"/>
    <col min="12814" max="12814" width="19.6640625" style="17" customWidth="1"/>
    <col min="12815" max="12815" width="14.5" style="17" customWidth="1"/>
    <col min="12816" max="13051" width="9.33203125" style="17"/>
    <col min="13052" max="13052" width="12.1640625" style="17" customWidth="1"/>
    <col min="13053" max="13053" width="30" style="17" customWidth="1"/>
    <col min="13054" max="13054" width="24.5" style="17" customWidth="1"/>
    <col min="13055" max="13055" width="17.1640625" style="17" customWidth="1"/>
    <col min="13056" max="13056" width="15.33203125" style="17" customWidth="1"/>
    <col min="13057" max="13057" width="13.5" style="17" customWidth="1"/>
    <col min="13058" max="13059" width="12.83203125" style="17" customWidth="1"/>
    <col min="13060" max="13060" width="15" style="17" customWidth="1"/>
    <col min="13061" max="13061" width="16.83203125" style="17" customWidth="1"/>
    <col min="13062" max="13062" width="16.1640625" style="17" customWidth="1"/>
    <col min="13063" max="13063" width="15.5" style="17" customWidth="1"/>
    <col min="13064" max="13064" width="15.83203125" style="17" customWidth="1"/>
    <col min="13065" max="13065" width="19.5" style="17" customWidth="1"/>
    <col min="13066" max="13066" width="15.83203125" style="17" customWidth="1"/>
    <col min="13067" max="13067" width="14.33203125" style="17" customWidth="1"/>
    <col min="13068" max="13068" width="15.83203125" style="17" customWidth="1"/>
    <col min="13069" max="13069" width="17.6640625" style="17" customWidth="1"/>
    <col min="13070" max="13070" width="19.6640625" style="17" customWidth="1"/>
    <col min="13071" max="13071" width="14.5" style="17" customWidth="1"/>
    <col min="13072" max="13307" width="9.33203125" style="17"/>
    <col min="13308" max="13308" width="12.1640625" style="17" customWidth="1"/>
    <col min="13309" max="13309" width="30" style="17" customWidth="1"/>
    <col min="13310" max="13310" width="24.5" style="17" customWidth="1"/>
    <col min="13311" max="13311" width="17.1640625" style="17" customWidth="1"/>
    <col min="13312" max="13312" width="15.33203125" style="17" customWidth="1"/>
    <col min="13313" max="13313" width="13.5" style="17" customWidth="1"/>
    <col min="13314" max="13315" width="12.83203125" style="17" customWidth="1"/>
    <col min="13316" max="13316" width="15" style="17" customWidth="1"/>
    <col min="13317" max="13317" width="16.83203125" style="17" customWidth="1"/>
    <col min="13318" max="13318" width="16.1640625" style="17" customWidth="1"/>
    <col min="13319" max="13319" width="15.5" style="17" customWidth="1"/>
    <col min="13320" max="13320" width="15.83203125" style="17" customWidth="1"/>
    <col min="13321" max="13321" width="19.5" style="17" customWidth="1"/>
    <col min="13322" max="13322" width="15.83203125" style="17" customWidth="1"/>
    <col min="13323" max="13323" width="14.33203125" style="17" customWidth="1"/>
    <col min="13324" max="13324" width="15.83203125" style="17" customWidth="1"/>
    <col min="13325" max="13325" width="17.6640625" style="17" customWidth="1"/>
    <col min="13326" max="13326" width="19.6640625" style="17" customWidth="1"/>
    <col min="13327" max="13327" width="14.5" style="17" customWidth="1"/>
    <col min="13328" max="13563" width="9.33203125" style="17"/>
    <col min="13564" max="13564" width="12.1640625" style="17" customWidth="1"/>
    <col min="13565" max="13565" width="30" style="17" customWidth="1"/>
    <col min="13566" max="13566" width="24.5" style="17" customWidth="1"/>
    <col min="13567" max="13567" width="17.1640625" style="17" customWidth="1"/>
    <col min="13568" max="13568" width="15.33203125" style="17" customWidth="1"/>
    <col min="13569" max="13569" width="13.5" style="17" customWidth="1"/>
    <col min="13570" max="13571" width="12.83203125" style="17" customWidth="1"/>
    <col min="13572" max="13572" width="15" style="17" customWidth="1"/>
    <col min="13573" max="13573" width="16.83203125" style="17" customWidth="1"/>
    <col min="13574" max="13574" width="16.1640625" style="17" customWidth="1"/>
    <col min="13575" max="13575" width="15.5" style="17" customWidth="1"/>
    <col min="13576" max="13576" width="15.83203125" style="17" customWidth="1"/>
    <col min="13577" max="13577" width="19.5" style="17" customWidth="1"/>
    <col min="13578" max="13578" width="15.83203125" style="17" customWidth="1"/>
    <col min="13579" max="13579" width="14.33203125" style="17" customWidth="1"/>
    <col min="13580" max="13580" width="15.83203125" style="17" customWidth="1"/>
    <col min="13581" max="13581" width="17.6640625" style="17" customWidth="1"/>
    <col min="13582" max="13582" width="19.6640625" style="17" customWidth="1"/>
    <col min="13583" max="13583" width="14.5" style="17" customWidth="1"/>
    <col min="13584" max="13819" width="9.33203125" style="17"/>
    <col min="13820" max="13820" width="12.1640625" style="17" customWidth="1"/>
    <col min="13821" max="13821" width="30" style="17" customWidth="1"/>
    <col min="13822" max="13822" width="24.5" style="17" customWidth="1"/>
    <col min="13823" max="13823" width="17.1640625" style="17" customWidth="1"/>
    <col min="13824" max="13824" width="15.33203125" style="17" customWidth="1"/>
    <col min="13825" max="13825" width="13.5" style="17" customWidth="1"/>
    <col min="13826" max="13827" width="12.83203125" style="17" customWidth="1"/>
    <col min="13828" max="13828" width="15" style="17" customWidth="1"/>
    <col min="13829" max="13829" width="16.83203125" style="17" customWidth="1"/>
    <col min="13830" max="13830" width="16.1640625" style="17" customWidth="1"/>
    <col min="13831" max="13831" width="15.5" style="17" customWidth="1"/>
    <col min="13832" max="13832" width="15.83203125" style="17" customWidth="1"/>
    <col min="13833" max="13833" width="19.5" style="17" customWidth="1"/>
    <col min="13834" max="13834" width="15.83203125" style="17" customWidth="1"/>
    <col min="13835" max="13835" width="14.33203125" style="17" customWidth="1"/>
    <col min="13836" max="13836" width="15.83203125" style="17" customWidth="1"/>
    <col min="13837" max="13837" width="17.6640625" style="17" customWidth="1"/>
    <col min="13838" max="13838" width="19.6640625" style="17" customWidth="1"/>
    <col min="13839" max="13839" width="14.5" style="17" customWidth="1"/>
    <col min="13840" max="14075" width="9.33203125" style="17"/>
    <col min="14076" max="14076" width="12.1640625" style="17" customWidth="1"/>
    <col min="14077" max="14077" width="30" style="17" customWidth="1"/>
    <col min="14078" max="14078" width="24.5" style="17" customWidth="1"/>
    <col min="14079" max="14079" width="17.1640625" style="17" customWidth="1"/>
    <col min="14080" max="14080" width="15.33203125" style="17" customWidth="1"/>
    <col min="14081" max="14081" width="13.5" style="17" customWidth="1"/>
    <col min="14082" max="14083" width="12.83203125" style="17" customWidth="1"/>
    <col min="14084" max="14084" width="15" style="17" customWidth="1"/>
    <col min="14085" max="14085" width="16.83203125" style="17" customWidth="1"/>
    <col min="14086" max="14086" width="16.1640625" style="17" customWidth="1"/>
    <col min="14087" max="14087" width="15.5" style="17" customWidth="1"/>
    <col min="14088" max="14088" width="15.83203125" style="17" customWidth="1"/>
    <col min="14089" max="14089" width="19.5" style="17" customWidth="1"/>
    <col min="14090" max="14090" width="15.83203125" style="17" customWidth="1"/>
    <col min="14091" max="14091" width="14.33203125" style="17" customWidth="1"/>
    <col min="14092" max="14092" width="15.83203125" style="17" customWidth="1"/>
    <col min="14093" max="14093" width="17.6640625" style="17" customWidth="1"/>
    <col min="14094" max="14094" width="19.6640625" style="17" customWidth="1"/>
    <col min="14095" max="14095" width="14.5" style="17" customWidth="1"/>
    <col min="14096" max="14331" width="9.33203125" style="17"/>
    <col min="14332" max="14332" width="12.1640625" style="17" customWidth="1"/>
    <col min="14333" max="14333" width="30" style="17" customWidth="1"/>
    <col min="14334" max="14334" width="24.5" style="17" customWidth="1"/>
    <col min="14335" max="14335" width="17.1640625" style="17" customWidth="1"/>
    <col min="14336" max="14336" width="15.33203125" style="17" customWidth="1"/>
    <col min="14337" max="14337" width="13.5" style="17" customWidth="1"/>
    <col min="14338" max="14339" width="12.83203125" style="17" customWidth="1"/>
    <col min="14340" max="14340" width="15" style="17" customWidth="1"/>
    <col min="14341" max="14341" width="16.83203125" style="17" customWidth="1"/>
    <col min="14342" max="14342" width="16.1640625" style="17" customWidth="1"/>
    <col min="14343" max="14343" width="15.5" style="17" customWidth="1"/>
    <col min="14344" max="14344" width="15.83203125" style="17" customWidth="1"/>
    <col min="14345" max="14345" width="19.5" style="17" customWidth="1"/>
    <col min="14346" max="14346" width="15.83203125" style="17" customWidth="1"/>
    <col min="14347" max="14347" width="14.33203125" style="17" customWidth="1"/>
    <col min="14348" max="14348" width="15.83203125" style="17" customWidth="1"/>
    <col min="14349" max="14349" width="17.6640625" style="17" customWidth="1"/>
    <col min="14350" max="14350" width="19.6640625" style="17" customWidth="1"/>
    <col min="14351" max="14351" width="14.5" style="17" customWidth="1"/>
    <col min="14352" max="14587" width="9.33203125" style="17"/>
    <col min="14588" max="14588" width="12.1640625" style="17" customWidth="1"/>
    <col min="14589" max="14589" width="30" style="17" customWidth="1"/>
    <col min="14590" max="14590" width="24.5" style="17" customWidth="1"/>
    <col min="14591" max="14591" width="17.1640625" style="17" customWidth="1"/>
    <col min="14592" max="14592" width="15.33203125" style="17" customWidth="1"/>
    <col min="14593" max="14593" width="13.5" style="17" customWidth="1"/>
    <col min="14594" max="14595" width="12.83203125" style="17" customWidth="1"/>
    <col min="14596" max="14596" width="15" style="17" customWidth="1"/>
    <col min="14597" max="14597" width="16.83203125" style="17" customWidth="1"/>
    <col min="14598" max="14598" width="16.1640625" style="17" customWidth="1"/>
    <col min="14599" max="14599" width="15.5" style="17" customWidth="1"/>
    <col min="14600" max="14600" width="15.83203125" style="17" customWidth="1"/>
    <col min="14601" max="14601" width="19.5" style="17" customWidth="1"/>
    <col min="14602" max="14602" width="15.83203125" style="17" customWidth="1"/>
    <col min="14603" max="14603" width="14.33203125" style="17" customWidth="1"/>
    <col min="14604" max="14604" width="15.83203125" style="17" customWidth="1"/>
    <col min="14605" max="14605" width="17.6640625" style="17" customWidth="1"/>
    <col min="14606" max="14606" width="19.6640625" style="17" customWidth="1"/>
    <col min="14607" max="14607" width="14.5" style="17" customWidth="1"/>
    <col min="14608" max="14843" width="9.33203125" style="17"/>
    <col min="14844" max="14844" width="12.1640625" style="17" customWidth="1"/>
    <col min="14845" max="14845" width="30" style="17" customWidth="1"/>
    <col min="14846" max="14846" width="24.5" style="17" customWidth="1"/>
    <col min="14847" max="14847" width="17.1640625" style="17" customWidth="1"/>
    <col min="14848" max="14848" width="15.33203125" style="17" customWidth="1"/>
    <col min="14849" max="14849" width="13.5" style="17" customWidth="1"/>
    <col min="14850" max="14851" width="12.83203125" style="17" customWidth="1"/>
    <col min="14852" max="14852" width="15" style="17" customWidth="1"/>
    <col min="14853" max="14853" width="16.83203125" style="17" customWidth="1"/>
    <col min="14854" max="14854" width="16.1640625" style="17" customWidth="1"/>
    <col min="14855" max="14855" width="15.5" style="17" customWidth="1"/>
    <col min="14856" max="14856" width="15.83203125" style="17" customWidth="1"/>
    <col min="14857" max="14857" width="19.5" style="17" customWidth="1"/>
    <col min="14858" max="14858" width="15.83203125" style="17" customWidth="1"/>
    <col min="14859" max="14859" width="14.33203125" style="17" customWidth="1"/>
    <col min="14860" max="14860" width="15.83203125" style="17" customWidth="1"/>
    <col min="14861" max="14861" width="17.6640625" style="17" customWidth="1"/>
    <col min="14862" max="14862" width="19.6640625" style="17" customWidth="1"/>
    <col min="14863" max="14863" width="14.5" style="17" customWidth="1"/>
    <col min="14864" max="15099" width="9.33203125" style="17"/>
    <col min="15100" max="15100" width="12.1640625" style="17" customWidth="1"/>
    <col min="15101" max="15101" width="30" style="17" customWidth="1"/>
    <col min="15102" max="15102" width="24.5" style="17" customWidth="1"/>
    <col min="15103" max="15103" width="17.1640625" style="17" customWidth="1"/>
    <col min="15104" max="15104" width="15.33203125" style="17" customWidth="1"/>
    <col min="15105" max="15105" width="13.5" style="17" customWidth="1"/>
    <col min="15106" max="15107" width="12.83203125" style="17" customWidth="1"/>
    <col min="15108" max="15108" width="15" style="17" customWidth="1"/>
    <col min="15109" max="15109" width="16.83203125" style="17" customWidth="1"/>
    <col min="15110" max="15110" width="16.1640625" style="17" customWidth="1"/>
    <col min="15111" max="15111" width="15.5" style="17" customWidth="1"/>
    <col min="15112" max="15112" width="15.83203125" style="17" customWidth="1"/>
    <col min="15113" max="15113" width="19.5" style="17" customWidth="1"/>
    <col min="15114" max="15114" width="15.83203125" style="17" customWidth="1"/>
    <col min="15115" max="15115" width="14.33203125" style="17" customWidth="1"/>
    <col min="15116" max="15116" width="15.83203125" style="17" customWidth="1"/>
    <col min="15117" max="15117" width="17.6640625" style="17" customWidth="1"/>
    <col min="15118" max="15118" width="19.6640625" style="17" customWidth="1"/>
    <col min="15119" max="15119" width="14.5" style="17" customWidth="1"/>
    <col min="15120" max="15355" width="9.33203125" style="17"/>
    <col min="15356" max="15356" width="12.1640625" style="17" customWidth="1"/>
    <col min="15357" max="15357" width="30" style="17" customWidth="1"/>
    <col min="15358" max="15358" width="24.5" style="17" customWidth="1"/>
    <col min="15359" max="15359" width="17.1640625" style="17" customWidth="1"/>
    <col min="15360" max="15360" width="15.33203125" style="17" customWidth="1"/>
    <col min="15361" max="15361" width="13.5" style="17" customWidth="1"/>
    <col min="15362" max="15363" width="12.83203125" style="17" customWidth="1"/>
    <col min="15364" max="15364" width="15" style="17" customWidth="1"/>
    <col min="15365" max="15365" width="16.83203125" style="17" customWidth="1"/>
    <col min="15366" max="15366" width="16.1640625" style="17" customWidth="1"/>
    <col min="15367" max="15367" width="15.5" style="17" customWidth="1"/>
    <col min="15368" max="15368" width="15.83203125" style="17" customWidth="1"/>
    <col min="15369" max="15369" width="19.5" style="17" customWidth="1"/>
    <col min="15370" max="15370" width="15.83203125" style="17" customWidth="1"/>
    <col min="15371" max="15371" width="14.33203125" style="17" customWidth="1"/>
    <col min="15372" max="15372" width="15.83203125" style="17" customWidth="1"/>
    <col min="15373" max="15373" width="17.6640625" style="17" customWidth="1"/>
    <col min="15374" max="15374" width="19.6640625" style="17" customWidth="1"/>
    <col min="15375" max="15375" width="14.5" style="17" customWidth="1"/>
    <col min="15376" max="15611" width="9.33203125" style="17"/>
    <col min="15612" max="15612" width="12.1640625" style="17" customWidth="1"/>
    <col min="15613" max="15613" width="30" style="17" customWidth="1"/>
    <col min="15614" max="15614" width="24.5" style="17" customWidth="1"/>
    <col min="15615" max="15615" width="17.1640625" style="17" customWidth="1"/>
    <col min="15616" max="15616" width="15.33203125" style="17" customWidth="1"/>
    <col min="15617" max="15617" width="13.5" style="17" customWidth="1"/>
    <col min="15618" max="15619" width="12.83203125" style="17" customWidth="1"/>
    <col min="15620" max="15620" width="15" style="17" customWidth="1"/>
    <col min="15621" max="15621" width="16.83203125" style="17" customWidth="1"/>
    <col min="15622" max="15622" width="16.1640625" style="17" customWidth="1"/>
    <col min="15623" max="15623" width="15.5" style="17" customWidth="1"/>
    <col min="15624" max="15624" width="15.83203125" style="17" customWidth="1"/>
    <col min="15625" max="15625" width="19.5" style="17" customWidth="1"/>
    <col min="15626" max="15626" width="15.83203125" style="17" customWidth="1"/>
    <col min="15627" max="15627" width="14.33203125" style="17" customWidth="1"/>
    <col min="15628" max="15628" width="15.83203125" style="17" customWidth="1"/>
    <col min="15629" max="15629" width="17.6640625" style="17" customWidth="1"/>
    <col min="15630" max="15630" width="19.6640625" style="17" customWidth="1"/>
    <col min="15631" max="15631" width="14.5" style="17" customWidth="1"/>
    <col min="15632" max="15867" width="9.33203125" style="17"/>
    <col min="15868" max="15868" width="12.1640625" style="17" customWidth="1"/>
    <col min="15869" max="15869" width="30" style="17" customWidth="1"/>
    <col min="15870" max="15870" width="24.5" style="17" customWidth="1"/>
    <col min="15871" max="15871" width="17.1640625" style="17" customWidth="1"/>
    <col min="15872" max="15872" width="15.33203125" style="17" customWidth="1"/>
    <col min="15873" max="15873" width="13.5" style="17" customWidth="1"/>
    <col min="15874" max="15875" width="12.83203125" style="17" customWidth="1"/>
    <col min="15876" max="15876" width="15" style="17" customWidth="1"/>
    <col min="15877" max="15877" width="16.83203125" style="17" customWidth="1"/>
    <col min="15878" max="15878" width="16.1640625" style="17" customWidth="1"/>
    <col min="15879" max="15879" width="15.5" style="17" customWidth="1"/>
    <col min="15880" max="15880" width="15.83203125" style="17" customWidth="1"/>
    <col min="15881" max="15881" width="19.5" style="17" customWidth="1"/>
    <col min="15882" max="15882" width="15.83203125" style="17" customWidth="1"/>
    <col min="15883" max="15883" width="14.33203125" style="17" customWidth="1"/>
    <col min="15884" max="15884" width="15.83203125" style="17" customWidth="1"/>
    <col min="15885" max="15885" width="17.6640625" style="17" customWidth="1"/>
    <col min="15886" max="15886" width="19.6640625" style="17" customWidth="1"/>
    <col min="15887" max="15887" width="14.5" style="17" customWidth="1"/>
    <col min="15888" max="16123" width="9.33203125" style="17"/>
    <col min="16124" max="16124" width="12.1640625" style="17" customWidth="1"/>
    <col min="16125" max="16125" width="30" style="17" customWidth="1"/>
    <col min="16126" max="16126" width="24.5" style="17" customWidth="1"/>
    <col min="16127" max="16127" width="17.1640625" style="17" customWidth="1"/>
    <col min="16128" max="16128" width="15.33203125" style="17" customWidth="1"/>
    <col min="16129" max="16129" width="13.5" style="17" customWidth="1"/>
    <col min="16130" max="16131" width="12.83203125" style="17" customWidth="1"/>
    <col min="16132" max="16132" width="15" style="17" customWidth="1"/>
    <col min="16133" max="16133" width="16.83203125" style="17" customWidth="1"/>
    <col min="16134" max="16134" width="16.1640625" style="17" customWidth="1"/>
    <col min="16135" max="16135" width="15.5" style="17" customWidth="1"/>
    <col min="16136" max="16136" width="15.83203125" style="17" customWidth="1"/>
    <col min="16137" max="16137" width="19.5" style="17" customWidth="1"/>
    <col min="16138" max="16138" width="15.83203125" style="17" customWidth="1"/>
    <col min="16139" max="16139" width="14.33203125" style="17" customWidth="1"/>
    <col min="16140" max="16140" width="15.83203125" style="17" customWidth="1"/>
    <col min="16141" max="16141" width="17.6640625" style="17" customWidth="1"/>
    <col min="16142" max="16142" width="19.6640625" style="17" customWidth="1"/>
    <col min="16143" max="16143" width="14.5" style="17" customWidth="1"/>
    <col min="16144" max="16383" width="9.33203125" style="17"/>
    <col min="16384" max="16384" width="9.1640625" style="17" customWidth="1"/>
  </cols>
  <sheetData>
    <row r="1" spans="1:20" s="25" customFormat="1" ht="15.75" x14ac:dyDescent="0.25">
      <c r="F1" s="26"/>
      <c r="H1" s="27"/>
      <c r="I1" s="27"/>
      <c r="J1" s="27"/>
      <c r="K1" s="27"/>
      <c r="L1" s="27"/>
      <c r="M1" s="27"/>
      <c r="N1" s="27"/>
      <c r="O1" s="27"/>
      <c r="P1" s="27"/>
      <c r="Q1" s="27"/>
      <c r="R1" s="27"/>
    </row>
    <row r="2" spans="1:20" s="25" customFormat="1" ht="15.75" x14ac:dyDescent="0.25">
      <c r="A2" s="48"/>
      <c r="F2" s="26"/>
      <c r="H2" s="27"/>
      <c r="I2" s="27"/>
      <c r="J2" s="27"/>
      <c r="K2" s="27"/>
      <c r="L2" s="27"/>
      <c r="M2" s="27"/>
      <c r="N2" s="27"/>
      <c r="O2" s="27"/>
      <c r="P2" s="27"/>
      <c r="Q2" s="27"/>
      <c r="R2" s="27"/>
    </row>
    <row r="3" spans="1:20" s="25" customFormat="1" ht="15.75" x14ac:dyDescent="0.25">
      <c r="A3" s="48"/>
      <c r="F3" s="26"/>
      <c r="H3" s="27"/>
      <c r="I3" s="27"/>
      <c r="J3" s="27"/>
      <c r="K3" s="27"/>
      <c r="L3" s="27"/>
      <c r="M3" s="27"/>
      <c r="N3" s="27"/>
      <c r="O3" s="27"/>
      <c r="P3" s="27"/>
      <c r="Q3" s="27"/>
      <c r="R3" s="27"/>
    </row>
    <row r="4" spans="1:20" x14ac:dyDescent="0.2">
      <c r="A4" s="48"/>
    </row>
    <row r="5" spans="1:20" x14ac:dyDescent="0.2">
      <c r="A5" s="48"/>
    </row>
    <row r="6" spans="1:20" ht="15.75" x14ac:dyDescent="0.25">
      <c r="A6" s="85" t="s">
        <v>28</v>
      </c>
      <c r="B6" s="85"/>
      <c r="C6" s="85"/>
      <c r="D6" s="85"/>
      <c r="E6" s="85"/>
      <c r="F6" s="85"/>
      <c r="G6" s="85"/>
      <c r="H6" s="85"/>
      <c r="I6" s="85"/>
      <c r="J6" s="85"/>
      <c r="K6" s="85"/>
      <c r="L6" s="85"/>
      <c r="M6" s="85"/>
      <c r="N6" s="85"/>
      <c r="O6" s="85"/>
      <c r="P6" s="85"/>
      <c r="Q6" s="85"/>
      <c r="R6" s="85"/>
      <c r="S6" s="85"/>
      <c r="T6" s="85"/>
    </row>
    <row r="7" spans="1:20" ht="15.75" x14ac:dyDescent="0.25">
      <c r="A7" s="85" t="s">
        <v>51</v>
      </c>
      <c r="B7" s="85"/>
      <c r="C7" s="85"/>
      <c r="D7" s="85"/>
      <c r="E7" s="85"/>
      <c r="F7" s="85"/>
      <c r="G7" s="85"/>
      <c r="H7" s="85"/>
      <c r="I7" s="85"/>
      <c r="J7" s="85"/>
      <c r="K7" s="85"/>
      <c r="L7" s="85"/>
      <c r="M7" s="85"/>
      <c r="N7" s="85"/>
      <c r="O7" s="85"/>
      <c r="P7" s="85"/>
      <c r="Q7" s="85"/>
      <c r="R7" s="85"/>
      <c r="S7" s="85"/>
      <c r="T7" s="85"/>
    </row>
    <row r="8" spans="1:20" ht="15.75" x14ac:dyDescent="0.25">
      <c r="A8" s="54"/>
      <c r="B8" s="54"/>
      <c r="C8" s="54"/>
      <c r="D8" s="54"/>
      <c r="E8" s="54"/>
      <c r="F8" s="54"/>
      <c r="G8" s="54"/>
      <c r="H8" s="54"/>
      <c r="I8" s="54"/>
      <c r="J8" s="54"/>
      <c r="K8" s="54"/>
      <c r="L8" s="54"/>
      <c r="M8" s="54"/>
      <c r="N8" s="54"/>
      <c r="O8" s="54"/>
      <c r="P8" s="54"/>
      <c r="Q8" s="54"/>
      <c r="R8" s="54"/>
      <c r="S8" s="54"/>
      <c r="T8" s="54"/>
    </row>
    <row r="9" spans="1:20" ht="15.75" x14ac:dyDescent="0.25">
      <c r="A9" s="28"/>
      <c r="B9" s="28"/>
      <c r="C9" s="28"/>
      <c r="D9" s="28"/>
      <c r="E9" s="28"/>
      <c r="F9" s="28"/>
      <c r="H9" s="29" t="s">
        <v>36</v>
      </c>
      <c r="I9" s="30"/>
      <c r="J9" s="28" t="s">
        <v>37</v>
      </c>
      <c r="K9" s="52"/>
      <c r="L9" s="28" t="s">
        <v>38</v>
      </c>
      <c r="M9" s="28"/>
      <c r="N9" s="28"/>
      <c r="O9" s="28"/>
      <c r="P9" s="28"/>
      <c r="Q9" s="28"/>
    </row>
    <row r="10" spans="1:20" ht="15.75" x14ac:dyDescent="0.25">
      <c r="A10" s="36"/>
      <c r="B10" s="36"/>
      <c r="C10" s="36"/>
      <c r="D10" s="36"/>
      <c r="E10" s="36"/>
      <c r="F10" s="36"/>
      <c r="H10" s="36"/>
      <c r="I10" s="36"/>
      <c r="J10" s="36"/>
      <c r="K10" s="36"/>
      <c r="L10" s="36"/>
      <c r="M10" s="36"/>
      <c r="N10" s="36"/>
      <c r="O10" s="36"/>
      <c r="P10" s="36"/>
      <c r="Q10" s="36"/>
    </row>
    <row r="11" spans="1:20" ht="15" customHeight="1" x14ac:dyDescent="0.25">
      <c r="A11" s="49"/>
      <c r="B11" s="49"/>
      <c r="C11" s="49"/>
      <c r="D11" s="49"/>
      <c r="E11" s="49"/>
      <c r="F11" s="49"/>
      <c r="H11" s="49"/>
      <c r="I11" s="50" t="s">
        <v>44</v>
      </c>
      <c r="J11" s="51"/>
      <c r="K11" s="49"/>
      <c r="L11" s="49"/>
      <c r="M11" s="49"/>
      <c r="N11" s="49"/>
      <c r="O11" s="49"/>
      <c r="P11" s="49"/>
      <c r="Q11" s="49"/>
    </row>
    <row r="12" spans="1:20" ht="15.75" x14ac:dyDescent="0.25">
      <c r="A12" s="18"/>
      <c r="B12" s="18"/>
      <c r="C12" s="18"/>
      <c r="D12" s="18"/>
      <c r="E12" s="18"/>
      <c r="F12" s="18"/>
      <c r="G12" s="18"/>
      <c r="H12" s="18"/>
      <c r="I12" s="18"/>
      <c r="J12" s="18"/>
      <c r="K12" s="18"/>
      <c r="L12" s="18"/>
      <c r="M12" s="18"/>
      <c r="N12" s="18"/>
      <c r="O12" s="18"/>
      <c r="P12" s="18"/>
      <c r="Q12" s="18"/>
    </row>
    <row r="13" spans="1:20" x14ac:dyDescent="0.2">
      <c r="A13" s="75" t="s">
        <v>39</v>
      </c>
      <c r="B13" s="75"/>
      <c r="C13" s="75"/>
      <c r="D13" s="75"/>
      <c r="E13" s="75"/>
      <c r="F13" s="75"/>
      <c r="G13" s="75"/>
      <c r="H13" s="75"/>
      <c r="I13" s="75"/>
      <c r="J13" s="75"/>
      <c r="K13" s="37"/>
    </row>
    <row r="14" spans="1:20" x14ac:dyDescent="0.2">
      <c r="A14" s="86" t="s">
        <v>24</v>
      </c>
      <c r="B14" s="86"/>
      <c r="C14" s="86"/>
      <c r="D14" s="87"/>
      <c r="E14" s="87"/>
      <c r="F14" s="87"/>
      <c r="G14" s="87"/>
      <c r="H14" s="87"/>
      <c r="I14" s="87"/>
      <c r="J14" s="87"/>
      <c r="K14" s="87"/>
      <c r="L14" s="87"/>
      <c r="M14" s="87"/>
      <c r="N14" s="87"/>
      <c r="O14" s="87"/>
      <c r="P14" s="87"/>
      <c r="Q14" s="87"/>
      <c r="R14" s="87"/>
      <c r="S14" s="87"/>
      <c r="T14" s="87"/>
    </row>
    <row r="15" spans="1:20" x14ac:dyDescent="0.2">
      <c r="A15" s="86" t="s">
        <v>32</v>
      </c>
      <c r="B15" s="86"/>
      <c r="C15" s="86"/>
      <c r="D15" s="87"/>
      <c r="E15" s="87"/>
      <c r="F15" s="87"/>
      <c r="G15" s="87"/>
      <c r="H15" s="87"/>
      <c r="I15" s="87"/>
      <c r="J15" s="87"/>
      <c r="K15" s="87"/>
      <c r="L15" s="87"/>
      <c r="M15" s="87"/>
      <c r="N15" s="87"/>
      <c r="O15" s="87"/>
      <c r="P15" s="87"/>
      <c r="Q15" s="87"/>
      <c r="R15" s="87"/>
      <c r="S15" s="87"/>
      <c r="T15" s="87"/>
    </row>
    <row r="16" spans="1:20" x14ac:dyDescent="0.2">
      <c r="A16" s="38"/>
      <c r="B16" s="38"/>
      <c r="C16" s="38"/>
      <c r="D16" s="39"/>
      <c r="E16" s="39"/>
      <c r="F16" s="39"/>
      <c r="G16" s="39"/>
      <c r="H16" s="39"/>
      <c r="I16" s="39"/>
      <c r="J16" s="39"/>
      <c r="K16" s="39"/>
    </row>
    <row r="17" spans="1:20" x14ac:dyDescent="0.2">
      <c r="A17" s="75" t="s">
        <v>40</v>
      </c>
      <c r="B17" s="75"/>
      <c r="C17" s="75"/>
      <c r="D17" s="75"/>
      <c r="E17" s="75"/>
      <c r="F17" s="75"/>
      <c r="G17" s="75"/>
      <c r="H17" s="75"/>
      <c r="I17" s="75"/>
      <c r="J17" s="75"/>
      <c r="K17" s="37"/>
    </row>
    <row r="18" spans="1:20" x14ac:dyDescent="0.2">
      <c r="A18" s="86" t="s">
        <v>53</v>
      </c>
      <c r="B18" s="86"/>
      <c r="C18" s="86"/>
      <c r="D18" s="88" t="s">
        <v>84</v>
      </c>
      <c r="E18" s="88"/>
      <c r="F18" s="40">
        <f>+IF(D18="Biudžetinė Terminuota",0.0217,IF(D18="Biudžetinė Neterminuota",0.0145,IF(D18="Verslo įm. ir kt. Terminuota",0.0249,IF(D18="Verslo įm. ir kt. Neterminuota",0.0177,IF(D18="Kitos organizacijos* Terminuota",0.0233,IF(D18="Kitos organizacijos* Neterminuota",0.0161,0))))))</f>
        <v>2.1700000000000001E-2</v>
      </c>
      <c r="G18" s="37"/>
      <c r="H18" s="37"/>
      <c r="I18" s="37"/>
      <c r="J18" s="37"/>
      <c r="K18" s="37"/>
    </row>
    <row r="19" spans="1:20" x14ac:dyDescent="0.2">
      <c r="D19" s="41"/>
    </row>
    <row r="20" spans="1:20" s="19" customFormat="1" ht="16.5" customHeight="1" x14ac:dyDescent="0.2">
      <c r="A20" s="81" t="s">
        <v>5</v>
      </c>
      <c r="B20" s="81" t="s">
        <v>6</v>
      </c>
      <c r="C20" s="81" t="s">
        <v>7</v>
      </c>
      <c r="D20" s="81" t="s">
        <v>8</v>
      </c>
      <c r="E20" s="81" t="s">
        <v>45</v>
      </c>
      <c r="F20" s="78" t="s">
        <v>9</v>
      </c>
      <c r="G20" s="79"/>
      <c r="H20" s="79"/>
      <c r="I20" s="79"/>
      <c r="J20" s="80"/>
      <c r="K20" s="82" t="s">
        <v>56</v>
      </c>
      <c r="L20" s="82" t="s">
        <v>41</v>
      </c>
      <c r="M20" s="81" t="s">
        <v>10</v>
      </c>
      <c r="N20" s="81" t="s">
        <v>54</v>
      </c>
      <c r="O20" s="81" t="s">
        <v>19</v>
      </c>
      <c r="P20" s="81" t="s">
        <v>25</v>
      </c>
      <c r="Q20" s="81" t="s">
        <v>26</v>
      </c>
      <c r="R20" s="81" t="s">
        <v>29</v>
      </c>
      <c r="S20" s="81" t="s">
        <v>27</v>
      </c>
      <c r="T20" s="82" t="s">
        <v>77</v>
      </c>
    </row>
    <row r="21" spans="1:20" s="19" customFormat="1" ht="12.75" customHeight="1" x14ac:dyDescent="0.2">
      <c r="A21" s="81"/>
      <c r="B21" s="81"/>
      <c r="C21" s="81"/>
      <c r="D21" s="81"/>
      <c r="E21" s="81"/>
      <c r="F21" s="81" t="s">
        <v>12</v>
      </c>
      <c r="G21" s="81" t="s">
        <v>13</v>
      </c>
      <c r="H21" s="81" t="s">
        <v>14</v>
      </c>
      <c r="I21" s="81" t="s">
        <v>81</v>
      </c>
      <c r="J21" s="81" t="s">
        <v>15</v>
      </c>
      <c r="K21" s="83"/>
      <c r="L21" s="83"/>
      <c r="M21" s="81"/>
      <c r="N21" s="81"/>
      <c r="O21" s="81"/>
      <c r="P21" s="81"/>
      <c r="Q21" s="81"/>
      <c r="R21" s="81"/>
      <c r="S21" s="81"/>
      <c r="T21" s="83"/>
    </row>
    <row r="22" spans="1:20" s="19" customFormat="1" ht="82.5" customHeight="1" x14ac:dyDescent="0.2">
      <c r="A22" s="81"/>
      <c r="B22" s="81"/>
      <c r="C22" s="81"/>
      <c r="D22" s="81"/>
      <c r="E22" s="81"/>
      <c r="F22" s="81"/>
      <c r="G22" s="81"/>
      <c r="H22" s="81"/>
      <c r="I22" s="81"/>
      <c r="J22" s="81"/>
      <c r="K22" s="84"/>
      <c r="L22" s="84"/>
      <c r="M22" s="81"/>
      <c r="N22" s="81"/>
      <c r="O22" s="81"/>
      <c r="P22" s="81"/>
      <c r="Q22" s="81"/>
      <c r="R22" s="81"/>
      <c r="S22" s="81"/>
      <c r="T22" s="84"/>
    </row>
    <row r="23" spans="1:20" x14ac:dyDescent="0.2">
      <c r="A23" s="16">
        <v>1</v>
      </c>
      <c r="B23" s="16">
        <v>2</v>
      </c>
      <c r="C23" s="16">
        <v>3</v>
      </c>
      <c r="D23" s="16">
        <v>4</v>
      </c>
      <c r="E23" s="16">
        <v>5</v>
      </c>
      <c r="F23" s="31" t="s">
        <v>16</v>
      </c>
      <c r="G23" s="16">
        <v>7</v>
      </c>
      <c r="H23" s="16">
        <v>8</v>
      </c>
      <c r="I23" s="16">
        <v>9</v>
      </c>
      <c r="J23" s="16">
        <v>10</v>
      </c>
      <c r="K23" s="16">
        <v>11</v>
      </c>
      <c r="L23" s="58" t="s">
        <v>80</v>
      </c>
      <c r="M23" s="58">
        <v>13</v>
      </c>
      <c r="N23" s="58">
        <v>14</v>
      </c>
      <c r="O23" s="58">
        <v>15</v>
      </c>
      <c r="P23" s="58">
        <v>16</v>
      </c>
      <c r="Q23" s="58">
        <v>17</v>
      </c>
      <c r="R23" s="58">
        <v>18</v>
      </c>
      <c r="S23" s="58">
        <v>19</v>
      </c>
      <c r="T23" s="58">
        <v>20</v>
      </c>
    </row>
    <row r="24" spans="1:20" x14ac:dyDescent="0.2">
      <c r="A24" s="42"/>
      <c r="B24" s="3"/>
      <c r="C24" s="3"/>
      <c r="D24" s="4"/>
      <c r="E24" s="4"/>
      <c r="F24" s="4"/>
      <c r="G24" s="4"/>
      <c r="H24" s="4"/>
      <c r="I24" s="4"/>
      <c r="J24" s="4"/>
      <c r="K24" s="4">
        <f>(1+$F$18)*(F24+G24+H24+I24)+J24</f>
        <v>0</v>
      </c>
      <c r="L24" s="32">
        <f t="shared" ref="L24:L68" si="0">IF(D24=0,0,K24*E24/D24)</f>
        <v>0</v>
      </c>
      <c r="M24" s="33"/>
      <c r="N24" s="14"/>
      <c r="O24" s="34" t="str">
        <f>IF(OR(M24="",N24=""),"",VLOOKUP(CONCATENATE(M24," dienų darbo savaitė"),'Atostogų išmokų FN'!$A$8:$AH$9,N24-16)/100)</f>
        <v/>
      </c>
      <c r="P24" s="32">
        <f>IF(M24="",0,(L24-((J24+H24)*E24/D24))*O24)</f>
        <v>0</v>
      </c>
      <c r="Q24" s="4"/>
      <c r="R24" s="34" t="str">
        <f>IF(OR(M24="",Q24=""),"",HLOOKUP(Q24,'Papild.poilsio d. išmokų FN '!$C$6:$Q$8,3,0)/100)</f>
        <v/>
      </c>
      <c r="S24" s="32">
        <f>+IF(Q24="",0,(L24-((H24+J24)*E24/D24))*R24)</f>
        <v>0</v>
      </c>
      <c r="T24" s="70"/>
    </row>
    <row r="25" spans="1:20" x14ac:dyDescent="0.2">
      <c r="A25" s="42"/>
      <c r="B25" s="3"/>
      <c r="C25" s="3"/>
      <c r="D25" s="4"/>
      <c r="E25" s="4"/>
      <c r="F25" s="4"/>
      <c r="G25" s="4"/>
      <c r="H25" s="4"/>
      <c r="I25" s="4"/>
      <c r="J25" s="4"/>
      <c r="K25" s="4">
        <f t="shared" ref="K25:K68" si="1">(1+$F$18)*(F25+G25+H25+I25)+J25</f>
        <v>0</v>
      </c>
      <c r="L25" s="32">
        <f t="shared" si="0"/>
        <v>0</v>
      </c>
      <c r="M25" s="33"/>
      <c r="N25" s="14"/>
      <c r="O25" s="34" t="str">
        <f>IF(OR(M25="",N25=""),"",VLOOKUP(CONCATENATE(M25," dienų darbo savaitė"),'Atostogų išmokų FN'!$A$8:$AH$9,N25-16)/100)</f>
        <v/>
      </c>
      <c r="P25" s="32">
        <f t="shared" ref="P25:P68" si="2">IF(M25="",0,(L25-((J25+H25)*E25/D25))*O25)</f>
        <v>0</v>
      </c>
      <c r="Q25" s="4"/>
      <c r="R25" s="34" t="str">
        <f>IF(OR(M25="",Q25=""),"",HLOOKUP(Q25,'Papild.poilsio d. išmokų FN '!$C$6:$Q$8,3,0)/100)</f>
        <v/>
      </c>
      <c r="S25" s="32">
        <f t="shared" ref="S25:S68" si="3">+IF(Q25="",0,(L25-((H25+J25)*E25/D25))*R25)</f>
        <v>0</v>
      </c>
      <c r="T25" s="70"/>
    </row>
    <row r="26" spans="1:20" x14ac:dyDescent="0.2">
      <c r="A26" s="42"/>
      <c r="B26" s="3"/>
      <c r="C26" s="3"/>
      <c r="D26" s="4"/>
      <c r="E26" s="4"/>
      <c r="F26" s="4"/>
      <c r="G26" s="4"/>
      <c r="H26" s="4"/>
      <c r="I26" s="4"/>
      <c r="J26" s="4"/>
      <c r="K26" s="4">
        <f t="shared" si="1"/>
        <v>0</v>
      </c>
      <c r="L26" s="32">
        <f t="shared" si="0"/>
        <v>0</v>
      </c>
      <c r="M26" s="33"/>
      <c r="N26" s="14"/>
      <c r="O26" s="34" t="str">
        <f>IF(OR(M26="",N26=""),"",VLOOKUP(CONCATENATE(M26," dienų darbo savaitė"),'Atostogų išmokų FN'!$A$8:$AH$9,N26-16)/100)</f>
        <v/>
      </c>
      <c r="P26" s="32">
        <f t="shared" si="2"/>
        <v>0</v>
      </c>
      <c r="Q26" s="4"/>
      <c r="R26" s="34" t="str">
        <f>IF(OR(M26="",Q26=""),"",HLOOKUP(Q26,'Papild.poilsio d. išmokų FN '!$C$6:$Q$8,3,0)/100)</f>
        <v/>
      </c>
      <c r="S26" s="32">
        <f t="shared" si="3"/>
        <v>0</v>
      </c>
      <c r="T26" s="70"/>
    </row>
    <row r="27" spans="1:20" x14ac:dyDescent="0.2">
      <c r="A27" s="42"/>
      <c r="B27" s="3"/>
      <c r="C27" s="3"/>
      <c r="D27" s="4"/>
      <c r="E27" s="4"/>
      <c r="F27" s="4"/>
      <c r="G27" s="4"/>
      <c r="H27" s="4"/>
      <c r="I27" s="4"/>
      <c r="J27" s="4"/>
      <c r="K27" s="4">
        <f t="shared" si="1"/>
        <v>0</v>
      </c>
      <c r="L27" s="32">
        <f t="shared" si="0"/>
        <v>0</v>
      </c>
      <c r="M27" s="33"/>
      <c r="N27" s="14"/>
      <c r="O27" s="34" t="str">
        <f>IF(OR(M27="",N27=""),"",VLOOKUP(CONCATENATE(M27," dienų darbo savaitė"),'Atostogų išmokų FN'!$A$8:$AH$9,N27-16)/100)</f>
        <v/>
      </c>
      <c r="P27" s="32">
        <f t="shared" si="2"/>
        <v>0</v>
      </c>
      <c r="Q27" s="4"/>
      <c r="R27" s="34" t="str">
        <f>IF(OR(M27="",Q27=""),"",HLOOKUP(Q27,'Papild.poilsio d. išmokų FN '!$C$6:$Q$8,3,0)/100)</f>
        <v/>
      </c>
      <c r="S27" s="32">
        <f t="shared" si="3"/>
        <v>0</v>
      </c>
      <c r="T27" s="70"/>
    </row>
    <row r="28" spans="1:20" x14ac:dyDescent="0.2">
      <c r="A28" s="42"/>
      <c r="B28" s="3"/>
      <c r="C28" s="3"/>
      <c r="D28" s="4"/>
      <c r="E28" s="4"/>
      <c r="F28" s="4"/>
      <c r="G28" s="4"/>
      <c r="H28" s="4"/>
      <c r="I28" s="4"/>
      <c r="J28" s="4"/>
      <c r="K28" s="4">
        <f t="shared" si="1"/>
        <v>0</v>
      </c>
      <c r="L28" s="32">
        <f t="shared" si="0"/>
        <v>0</v>
      </c>
      <c r="M28" s="33"/>
      <c r="N28" s="14"/>
      <c r="O28" s="34" t="str">
        <f>IF(OR(M28="",N28=""),"",VLOOKUP(CONCATENATE(M28," dienų darbo savaitė"),'Atostogų išmokų FN'!$A$8:$AH$9,N28-16)/100)</f>
        <v/>
      </c>
      <c r="P28" s="32">
        <f t="shared" si="2"/>
        <v>0</v>
      </c>
      <c r="Q28" s="4"/>
      <c r="R28" s="34" t="str">
        <f>IF(OR(M28="",Q28=""),"",HLOOKUP(Q28,'Papild.poilsio d. išmokų FN '!$C$6:$Q$8,3,0)/100)</f>
        <v/>
      </c>
      <c r="S28" s="32">
        <f t="shared" si="3"/>
        <v>0</v>
      </c>
      <c r="T28" s="70"/>
    </row>
    <row r="29" spans="1:20" x14ac:dyDescent="0.2">
      <c r="A29" s="42"/>
      <c r="B29" s="3"/>
      <c r="C29" s="3"/>
      <c r="D29" s="4"/>
      <c r="E29" s="4"/>
      <c r="F29" s="4"/>
      <c r="G29" s="4"/>
      <c r="H29" s="4"/>
      <c r="I29" s="4"/>
      <c r="J29" s="4"/>
      <c r="K29" s="4">
        <f t="shared" si="1"/>
        <v>0</v>
      </c>
      <c r="L29" s="32">
        <f t="shared" si="0"/>
        <v>0</v>
      </c>
      <c r="M29" s="33"/>
      <c r="N29" s="14"/>
      <c r="O29" s="34" t="str">
        <f>IF(OR(M29="",N29=""),"",VLOOKUP(CONCATENATE(M29," dienų darbo savaitė"),'Atostogų išmokų FN'!$A$8:$AH$9,N29-16)/100)</f>
        <v/>
      </c>
      <c r="P29" s="32">
        <f t="shared" si="2"/>
        <v>0</v>
      </c>
      <c r="Q29" s="4"/>
      <c r="R29" s="34" t="str">
        <f>IF(OR(M29="",Q29=""),"",HLOOKUP(Q29,'Papild.poilsio d. išmokų FN '!$C$6:$Q$8,3,0)/100)</f>
        <v/>
      </c>
      <c r="S29" s="32">
        <f t="shared" si="3"/>
        <v>0</v>
      </c>
      <c r="T29" s="70"/>
    </row>
    <row r="30" spans="1:20" x14ac:dyDescent="0.2">
      <c r="A30" s="42"/>
      <c r="B30" s="3"/>
      <c r="C30" s="3"/>
      <c r="D30" s="4"/>
      <c r="E30" s="4"/>
      <c r="F30" s="4"/>
      <c r="G30" s="4"/>
      <c r="H30" s="4"/>
      <c r="I30" s="4"/>
      <c r="J30" s="4"/>
      <c r="K30" s="4">
        <f t="shared" si="1"/>
        <v>0</v>
      </c>
      <c r="L30" s="32">
        <f t="shared" si="0"/>
        <v>0</v>
      </c>
      <c r="M30" s="33"/>
      <c r="N30" s="14"/>
      <c r="O30" s="34" t="str">
        <f>IF(OR(M30="",N30=""),"",VLOOKUP(CONCATENATE(M30," dienų darbo savaitė"),'Atostogų išmokų FN'!$A$8:$AH$9,N30-16)/100)</f>
        <v/>
      </c>
      <c r="P30" s="32">
        <f t="shared" si="2"/>
        <v>0</v>
      </c>
      <c r="Q30" s="4"/>
      <c r="R30" s="34" t="str">
        <f>IF(OR(M30="",Q30=""),"",HLOOKUP(Q30,'Papild.poilsio d. išmokų FN '!$C$6:$Q$8,3,0)/100)</f>
        <v/>
      </c>
      <c r="S30" s="32">
        <f t="shared" si="3"/>
        <v>0</v>
      </c>
      <c r="T30" s="70"/>
    </row>
    <row r="31" spans="1:20" x14ac:dyDescent="0.2">
      <c r="A31" s="42"/>
      <c r="B31" s="3"/>
      <c r="C31" s="3"/>
      <c r="D31" s="4"/>
      <c r="E31" s="4"/>
      <c r="F31" s="4"/>
      <c r="G31" s="4"/>
      <c r="H31" s="4"/>
      <c r="I31" s="4"/>
      <c r="J31" s="4"/>
      <c r="K31" s="4">
        <f t="shared" si="1"/>
        <v>0</v>
      </c>
      <c r="L31" s="32">
        <f t="shared" si="0"/>
        <v>0</v>
      </c>
      <c r="M31" s="33"/>
      <c r="N31" s="14"/>
      <c r="O31" s="34" t="str">
        <f>IF(OR(M31="",N31=""),"",VLOOKUP(CONCATENATE(M31," dienų darbo savaitė"),'Atostogų išmokų FN'!$A$8:$AH$9,N31-16)/100)</f>
        <v/>
      </c>
      <c r="P31" s="32">
        <f t="shared" si="2"/>
        <v>0</v>
      </c>
      <c r="Q31" s="4"/>
      <c r="R31" s="34" t="str">
        <f>IF(OR(M31="",Q31=""),"",HLOOKUP(Q31,'Papild.poilsio d. išmokų FN '!$C$6:$Q$8,3,0)/100)</f>
        <v/>
      </c>
      <c r="S31" s="32">
        <f t="shared" si="3"/>
        <v>0</v>
      </c>
      <c r="T31" s="70"/>
    </row>
    <row r="32" spans="1:20" x14ac:dyDescent="0.2">
      <c r="A32" s="42"/>
      <c r="B32" s="3"/>
      <c r="C32" s="3"/>
      <c r="D32" s="4"/>
      <c r="E32" s="4"/>
      <c r="F32" s="4"/>
      <c r="G32" s="4"/>
      <c r="H32" s="4"/>
      <c r="I32" s="4"/>
      <c r="J32" s="4"/>
      <c r="K32" s="4">
        <f t="shared" si="1"/>
        <v>0</v>
      </c>
      <c r="L32" s="32">
        <f t="shared" si="0"/>
        <v>0</v>
      </c>
      <c r="M32" s="33"/>
      <c r="N32" s="14"/>
      <c r="O32" s="34" t="str">
        <f>IF(OR(M32="",N32=""),"",VLOOKUP(CONCATENATE(M32," dienų darbo savaitė"),'Atostogų išmokų FN'!$A$8:$AH$9,N32-16)/100)</f>
        <v/>
      </c>
      <c r="P32" s="32">
        <f t="shared" si="2"/>
        <v>0</v>
      </c>
      <c r="Q32" s="4"/>
      <c r="R32" s="34" t="str">
        <f>IF(OR(M32="",Q32=""),"",HLOOKUP(Q32,'Papild.poilsio d. išmokų FN '!$C$6:$Q$8,3,0)/100)</f>
        <v/>
      </c>
      <c r="S32" s="32">
        <f t="shared" si="3"/>
        <v>0</v>
      </c>
      <c r="T32" s="70"/>
    </row>
    <row r="33" spans="1:20" x14ac:dyDescent="0.2">
      <c r="A33" s="42"/>
      <c r="B33" s="3"/>
      <c r="C33" s="3"/>
      <c r="D33" s="4"/>
      <c r="E33" s="4"/>
      <c r="F33" s="4"/>
      <c r="G33" s="4"/>
      <c r="H33" s="4"/>
      <c r="I33" s="4"/>
      <c r="J33" s="4"/>
      <c r="K33" s="4">
        <f t="shared" si="1"/>
        <v>0</v>
      </c>
      <c r="L33" s="32">
        <f t="shared" si="0"/>
        <v>0</v>
      </c>
      <c r="M33" s="33"/>
      <c r="N33" s="14"/>
      <c r="O33" s="34" t="str">
        <f>IF(OR(M33="",N33=""),"",VLOOKUP(CONCATENATE(M33," dienų darbo savaitė"),'Atostogų išmokų FN'!$A$8:$AH$9,N33-16)/100)</f>
        <v/>
      </c>
      <c r="P33" s="32">
        <f t="shared" si="2"/>
        <v>0</v>
      </c>
      <c r="Q33" s="4"/>
      <c r="R33" s="34" t="str">
        <f>IF(OR(M33="",Q33=""),"",HLOOKUP(Q33,'Papild.poilsio d. išmokų FN '!$C$6:$Q$8,3,0)/100)</f>
        <v/>
      </c>
      <c r="S33" s="32">
        <f t="shared" si="3"/>
        <v>0</v>
      </c>
      <c r="T33" s="70"/>
    </row>
    <row r="34" spans="1:20" x14ac:dyDescent="0.2">
      <c r="A34" s="42"/>
      <c r="B34" s="3"/>
      <c r="C34" s="3"/>
      <c r="D34" s="4"/>
      <c r="E34" s="4"/>
      <c r="F34" s="4"/>
      <c r="G34" s="4"/>
      <c r="H34" s="4"/>
      <c r="I34" s="4"/>
      <c r="J34" s="4"/>
      <c r="K34" s="4">
        <f t="shared" si="1"/>
        <v>0</v>
      </c>
      <c r="L34" s="32">
        <f t="shared" si="0"/>
        <v>0</v>
      </c>
      <c r="M34" s="33"/>
      <c r="N34" s="14"/>
      <c r="O34" s="34" t="str">
        <f>IF(OR(M34="",N34=""),"",VLOOKUP(CONCATENATE(M34," dienų darbo savaitė"),'Atostogų išmokų FN'!$A$8:$AH$9,N34-16)/100)</f>
        <v/>
      </c>
      <c r="P34" s="32">
        <f t="shared" si="2"/>
        <v>0</v>
      </c>
      <c r="Q34" s="4"/>
      <c r="R34" s="34" t="str">
        <f>IF(OR(M34="",Q34=""),"",HLOOKUP(Q34,'Papild.poilsio d. išmokų FN '!$C$6:$Q$8,3,0)/100)</f>
        <v/>
      </c>
      <c r="S34" s="32">
        <f t="shared" si="3"/>
        <v>0</v>
      </c>
      <c r="T34" s="70"/>
    </row>
    <row r="35" spans="1:20" x14ac:dyDescent="0.2">
      <c r="A35" s="42"/>
      <c r="B35" s="3"/>
      <c r="C35" s="3"/>
      <c r="D35" s="4"/>
      <c r="E35" s="4"/>
      <c r="F35" s="4"/>
      <c r="G35" s="4"/>
      <c r="H35" s="4"/>
      <c r="I35" s="4"/>
      <c r="J35" s="4"/>
      <c r="K35" s="4">
        <f t="shared" si="1"/>
        <v>0</v>
      </c>
      <c r="L35" s="32">
        <f t="shared" si="0"/>
        <v>0</v>
      </c>
      <c r="M35" s="33"/>
      <c r="N35" s="14"/>
      <c r="O35" s="34" t="str">
        <f>IF(OR(M35="",N35=""),"",VLOOKUP(CONCATENATE(M35," dienų darbo savaitė"),'Atostogų išmokų FN'!$A$8:$AH$9,N35-16)/100)</f>
        <v/>
      </c>
      <c r="P35" s="32">
        <f t="shared" si="2"/>
        <v>0</v>
      </c>
      <c r="Q35" s="4"/>
      <c r="R35" s="34" t="str">
        <f>IF(OR(M35="",Q35=""),"",HLOOKUP(Q35,'Papild.poilsio d. išmokų FN '!$C$6:$Q$8,3,0)/100)</f>
        <v/>
      </c>
      <c r="S35" s="32">
        <f t="shared" si="3"/>
        <v>0</v>
      </c>
      <c r="T35" s="70"/>
    </row>
    <row r="36" spans="1:20" x14ac:dyDescent="0.2">
      <c r="A36" s="42"/>
      <c r="B36" s="3"/>
      <c r="C36" s="3"/>
      <c r="D36" s="4"/>
      <c r="E36" s="4"/>
      <c r="F36" s="4"/>
      <c r="G36" s="4"/>
      <c r="H36" s="4"/>
      <c r="I36" s="4"/>
      <c r="J36" s="4"/>
      <c r="K36" s="4">
        <f t="shared" si="1"/>
        <v>0</v>
      </c>
      <c r="L36" s="32">
        <f t="shared" si="0"/>
        <v>0</v>
      </c>
      <c r="M36" s="33"/>
      <c r="N36" s="14"/>
      <c r="O36" s="34" t="str">
        <f>IF(OR(M36="",N36=""),"",VLOOKUP(CONCATENATE(M36," dienų darbo savaitė"),'Atostogų išmokų FN'!$A$8:$AH$9,N36-16)/100)</f>
        <v/>
      </c>
      <c r="P36" s="32">
        <f t="shared" si="2"/>
        <v>0</v>
      </c>
      <c r="Q36" s="4"/>
      <c r="R36" s="34" t="str">
        <f>IF(OR(M36="",Q36=""),"",HLOOKUP(Q36,'Papild.poilsio d. išmokų FN '!$C$6:$Q$8,3,0)/100)</f>
        <v/>
      </c>
      <c r="S36" s="32">
        <f t="shared" si="3"/>
        <v>0</v>
      </c>
      <c r="T36" s="70"/>
    </row>
    <row r="37" spans="1:20" x14ac:dyDescent="0.2">
      <c r="A37" s="42"/>
      <c r="B37" s="3"/>
      <c r="C37" s="3"/>
      <c r="D37" s="4"/>
      <c r="E37" s="4"/>
      <c r="F37" s="4"/>
      <c r="G37" s="4"/>
      <c r="H37" s="4"/>
      <c r="I37" s="4"/>
      <c r="J37" s="4"/>
      <c r="K37" s="4">
        <f t="shared" si="1"/>
        <v>0</v>
      </c>
      <c r="L37" s="32">
        <f t="shared" si="0"/>
        <v>0</v>
      </c>
      <c r="M37" s="33"/>
      <c r="N37" s="14"/>
      <c r="O37" s="34" t="str">
        <f>IF(OR(M37="",N37=""),"",VLOOKUP(CONCATENATE(M37," dienų darbo savaitė"),'Atostogų išmokų FN'!$A$8:$AH$9,N37-16)/100)</f>
        <v/>
      </c>
      <c r="P37" s="32">
        <f t="shared" si="2"/>
        <v>0</v>
      </c>
      <c r="Q37" s="4"/>
      <c r="R37" s="34" t="str">
        <f>IF(OR(M37="",Q37=""),"",HLOOKUP(Q37,'Papild.poilsio d. išmokų FN '!$C$6:$Q$8,3,0)/100)</f>
        <v/>
      </c>
      <c r="S37" s="32">
        <f t="shared" si="3"/>
        <v>0</v>
      </c>
      <c r="T37" s="70"/>
    </row>
    <row r="38" spans="1:20" x14ac:dyDescent="0.2">
      <c r="A38" s="42"/>
      <c r="B38" s="3"/>
      <c r="C38" s="3"/>
      <c r="D38" s="4"/>
      <c r="E38" s="4"/>
      <c r="F38" s="4"/>
      <c r="G38" s="4"/>
      <c r="H38" s="4"/>
      <c r="I38" s="4"/>
      <c r="J38" s="4"/>
      <c r="K38" s="4">
        <f t="shared" si="1"/>
        <v>0</v>
      </c>
      <c r="L38" s="32">
        <f t="shared" si="0"/>
        <v>0</v>
      </c>
      <c r="M38" s="33"/>
      <c r="N38" s="14"/>
      <c r="O38" s="34" t="str">
        <f>IF(OR(M38="",N38=""),"",VLOOKUP(CONCATENATE(M38," dienų darbo savaitė"),'Atostogų išmokų FN'!$A$8:$AH$9,N38-16)/100)</f>
        <v/>
      </c>
      <c r="P38" s="32">
        <f t="shared" si="2"/>
        <v>0</v>
      </c>
      <c r="Q38" s="4"/>
      <c r="R38" s="34" t="str">
        <f>IF(OR(M38="",Q38=""),"",HLOOKUP(Q38,'Papild.poilsio d. išmokų FN '!$C$6:$Q$8,3,0)/100)</f>
        <v/>
      </c>
      <c r="S38" s="32">
        <f t="shared" si="3"/>
        <v>0</v>
      </c>
      <c r="T38" s="70"/>
    </row>
    <row r="39" spans="1:20" x14ac:dyDescent="0.2">
      <c r="A39" s="42"/>
      <c r="B39" s="3"/>
      <c r="C39" s="3"/>
      <c r="D39" s="4"/>
      <c r="E39" s="4"/>
      <c r="F39" s="4"/>
      <c r="G39" s="4"/>
      <c r="H39" s="4"/>
      <c r="I39" s="4"/>
      <c r="J39" s="4"/>
      <c r="K39" s="4">
        <f t="shared" si="1"/>
        <v>0</v>
      </c>
      <c r="L39" s="32">
        <f t="shared" si="0"/>
        <v>0</v>
      </c>
      <c r="M39" s="33"/>
      <c r="N39" s="14"/>
      <c r="O39" s="34" t="str">
        <f>IF(OR(M39="",N39=""),"",VLOOKUP(CONCATENATE(M39," dienų darbo savaitė"),'Atostogų išmokų FN'!$A$8:$AH$9,N39-16)/100)</f>
        <v/>
      </c>
      <c r="P39" s="32">
        <f t="shared" si="2"/>
        <v>0</v>
      </c>
      <c r="Q39" s="4"/>
      <c r="R39" s="34" t="str">
        <f>IF(OR(M39="",Q39=""),"",HLOOKUP(Q39,'Papild.poilsio d. išmokų FN '!$C$6:$Q$8,3,0)/100)</f>
        <v/>
      </c>
      <c r="S39" s="32">
        <f t="shared" si="3"/>
        <v>0</v>
      </c>
      <c r="T39" s="70"/>
    </row>
    <row r="40" spans="1:20" x14ac:dyDescent="0.2">
      <c r="A40" s="42"/>
      <c r="B40" s="3"/>
      <c r="C40" s="3"/>
      <c r="D40" s="4"/>
      <c r="E40" s="4"/>
      <c r="F40" s="4"/>
      <c r="G40" s="4"/>
      <c r="H40" s="4"/>
      <c r="I40" s="4"/>
      <c r="J40" s="4"/>
      <c r="K40" s="4">
        <f t="shared" si="1"/>
        <v>0</v>
      </c>
      <c r="L40" s="32">
        <f t="shared" si="0"/>
        <v>0</v>
      </c>
      <c r="M40" s="33"/>
      <c r="N40" s="14"/>
      <c r="O40" s="34" t="str">
        <f>IF(OR(M40="",N40=""),"",VLOOKUP(CONCATENATE(M40," dienų darbo savaitė"),'Atostogų išmokų FN'!$A$8:$AH$9,N40-16)/100)</f>
        <v/>
      </c>
      <c r="P40" s="32">
        <f t="shared" si="2"/>
        <v>0</v>
      </c>
      <c r="Q40" s="4"/>
      <c r="R40" s="34" t="str">
        <f>IF(OR(M40="",Q40=""),"",HLOOKUP(Q40,'Papild.poilsio d. išmokų FN '!$C$6:$Q$8,3,0)/100)</f>
        <v/>
      </c>
      <c r="S40" s="32">
        <f t="shared" si="3"/>
        <v>0</v>
      </c>
      <c r="T40" s="70"/>
    </row>
    <row r="41" spans="1:20" x14ac:dyDescent="0.2">
      <c r="A41" s="42"/>
      <c r="B41" s="3"/>
      <c r="C41" s="3"/>
      <c r="D41" s="4"/>
      <c r="E41" s="4"/>
      <c r="F41" s="4"/>
      <c r="G41" s="4"/>
      <c r="H41" s="4"/>
      <c r="I41" s="4"/>
      <c r="J41" s="4"/>
      <c r="K41" s="4">
        <f t="shared" si="1"/>
        <v>0</v>
      </c>
      <c r="L41" s="32">
        <f t="shared" si="0"/>
        <v>0</v>
      </c>
      <c r="M41" s="33"/>
      <c r="N41" s="14"/>
      <c r="O41" s="34" t="str">
        <f>IF(OR(M41="",N41=""),"",VLOOKUP(CONCATENATE(M41," dienų darbo savaitė"),'Atostogų išmokų FN'!$A$8:$AH$9,N41-16)/100)</f>
        <v/>
      </c>
      <c r="P41" s="32">
        <f t="shared" si="2"/>
        <v>0</v>
      </c>
      <c r="Q41" s="4"/>
      <c r="R41" s="34" t="str">
        <f>IF(OR(M41="",Q41=""),"",HLOOKUP(Q41,'Papild.poilsio d. išmokų FN '!$C$6:$Q$8,3,0)/100)</f>
        <v/>
      </c>
      <c r="S41" s="32">
        <f t="shared" si="3"/>
        <v>0</v>
      </c>
      <c r="T41" s="70"/>
    </row>
    <row r="42" spans="1:20" x14ac:dyDescent="0.2">
      <c r="A42" s="42"/>
      <c r="B42" s="3"/>
      <c r="C42" s="3"/>
      <c r="D42" s="4"/>
      <c r="E42" s="4"/>
      <c r="F42" s="4"/>
      <c r="G42" s="4"/>
      <c r="H42" s="4"/>
      <c r="I42" s="4"/>
      <c r="J42" s="4"/>
      <c r="K42" s="4">
        <f t="shared" si="1"/>
        <v>0</v>
      </c>
      <c r="L42" s="32">
        <f t="shared" si="0"/>
        <v>0</v>
      </c>
      <c r="M42" s="33"/>
      <c r="N42" s="14"/>
      <c r="O42" s="34" t="str">
        <f>IF(OR(M42="",N42=""),"",VLOOKUP(CONCATENATE(M42," dienų darbo savaitė"),'Atostogų išmokų FN'!$A$8:$AH$9,N42-16)/100)</f>
        <v/>
      </c>
      <c r="P42" s="32">
        <f t="shared" si="2"/>
        <v>0</v>
      </c>
      <c r="Q42" s="4"/>
      <c r="R42" s="34" t="str">
        <f>IF(OR(M42="",Q42=""),"",HLOOKUP(Q42,'Papild.poilsio d. išmokų FN '!$C$6:$Q$8,3,0)/100)</f>
        <v/>
      </c>
      <c r="S42" s="32">
        <f t="shared" si="3"/>
        <v>0</v>
      </c>
      <c r="T42" s="70"/>
    </row>
    <row r="43" spans="1:20" x14ac:dyDescent="0.2">
      <c r="A43" s="42"/>
      <c r="B43" s="3"/>
      <c r="C43" s="3"/>
      <c r="D43" s="4"/>
      <c r="E43" s="4"/>
      <c r="F43" s="4"/>
      <c r="G43" s="4"/>
      <c r="H43" s="4"/>
      <c r="I43" s="4"/>
      <c r="J43" s="4"/>
      <c r="K43" s="4">
        <f t="shared" si="1"/>
        <v>0</v>
      </c>
      <c r="L43" s="32">
        <f t="shared" si="0"/>
        <v>0</v>
      </c>
      <c r="M43" s="33"/>
      <c r="N43" s="14"/>
      <c r="O43" s="34" t="str">
        <f>IF(OR(M43="",N43=""),"",VLOOKUP(CONCATENATE(M43," dienų darbo savaitė"),'Atostogų išmokų FN'!$A$8:$AH$9,N43-16)/100)</f>
        <v/>
      </c>
      <c r="P43" s="32">
        <f t="shared" si="2"/>
        <v>0</v>
      </c>
      <c r="Q43" s="4"/>
      <c r="R43" s="34" t="str">
        <f>IF(OR(M43="",Q43=""),"",HLOOKUP(Q43,'Papild.poilsio d. išmokų FN '!$C$6:$Q$8,3,0)/100)</f>
        <v/>
      </c>
      <c r="S43" s="32">
        <f t="shared" si="3"/>
        <v>0</v>
      </c>
      <c r="T43" s="70"/>
    </row>
    <row r="44" spans="1:20" x14ac:dyDescent="0.2">
      <c r="A44" s="42"/>
      <c r="B44" s="3"/>
      <c r="C44" s="3"/>
      <c r="D44" s="4"/>
      <c r="E44" s="4"/>
      <c r="F44" s="4"/>
      <c r="G44" s="4"/>
      <c r="H44" s="4"/>
      <c r="I44" s="4"/>
      <c r="J44" s="4"/>
      <c r="K44" s="4">
        <f t="shared" si="1"/>
        <v>0</v>
      </c>
      <c r="L44" s="32">
        <f t="shared" si="0"/>
        <v>0</v>
      </c>
      <c r="M44" s="33"/>
      <c r="N44" s="14"/>
      <c r="O44" s="34" t="str">
        <f>IF(OR(M44="",N44=""),"",VLOOKUP(CONCATENATE(M44," dienų darbo savaitė"),'Atostogų išmokų FN'!$A$8:$AH$9,N44-16)/100)</f>
        <v/>
      </c>
      <c r="P44" s="32">
        <f t="shared" si="2"/>
        <v>0</v>
      </c>
      <c r="Q44" s="4"/>
      <c r="R44" s="34" t="str">
        <f>IF(OR(M44="",Q44=""),"",HLOOKUP(Q44,'Papild.poilsio d. išmokų FN '!$C$6:$Q$8,3,0)/100)</f>
        <v/>
      </c>
      <c r="S44" s="32">
        <f t="shared" si="3"/>
        <v>0</v>
      </c>
      <c r="T44" s="70"/>
    </row>
    <row r="45" spans="1:20" x14ac:dyDescent="0.2">
      <c r="A45" s="42"/>
      <c r="B45" s="3"/>
      <c r="C45" s="3"/>
      <c r="D45" s="4"/>
      <c r="E45" s="4"/>
      <c r="F45" s="4"/>
      <c r="G45" s="4"/>
      <c r="H45" s="4"/>
      <c r="I45" s="4"/>
      <c r="J45" s="4"/>
      <c r="K45" s="4">
        <f t="shared" si="1"/>
        <v>0</v>
      </c>
      <c r="L45" s="32">
        <f t="shared" si="0"/>
        <v>0</v>
      </c>
      <c r="M45" s="33"/>
      <c r="N45" s="14"/>
      <c r="O45" s="34" t="str">
        <f>IF(OR(M45="",N45=""),"",VLOOKUP(CONCATENATE(M45," dienų darbo savaitė"),'Atostogų išmokų FN'!$A$8:$AH$9,N45-16)/100)</f>
        <v/>
      </c>
      <c r="P45" s="32">
        <f t="shared" si="2"/>
        <v>0</v>
      </c>
      <c r="Q45" s="4"/>
      <c r="R45" s="34" t="str">
        <f>IF(OR(M45="",Q45=""),"",HLOOKUP(Q45,'Papild.poilsio d. išmokų FN '!$C$6:$Q$8,3,0)/100)</f>
        <v/>
      </c>
      <c r="S45" s="32">
        <f t="shared" si="3"/>
        <v>0</v>
      </c>
      <c r="T45" s="70"/>
    </row>
    <row r="46" spans="1:20" x14ac:dyDescent="0.2">
      <c r="A46" s="42"/>
      <c r="B46" s="3"/>
      <c r="C46" s="3"/>
      <c r="D46" s="4"/>
      <c r="E46" s="4"/>
      <c r="F46" s="4"/>
      <c r="G46" s="4"/>
      <c r="H46" s="4"/>
      <c r="I46" s="4"/>
      <c r="J46" s="4"/>
      <c r="K46" s="4">
        <f t="shared" si="1"/>
        <v>0</v>
      </c>
      <c r="L46" s="32">
        <f t="shared" si="0"/>
        <v>0</v>
      </c>
      <c r="M46" s="33"/>
      <c r="N46" s="14"/>
      <c r="O46" s="34" t="str">
        <f>IF(OR(M46="",N46=""),"",VLOOKUP(CONCATENATE(M46," dienų darbo savaitė"),'Atostogų išmokų FN'!$A$8:$AH$9,N46-16)/100)</f>
        <v/>
      </c>
      <c r="P46" s="32">
        <f t="shared" si="2"/>
        <v>0</v>
      </c>
      <c r="Q46" s="4"/>
      <c r="R46" s="34" t="str">
        <f>IF(OR(M46="",Q46=""),"",HLOOKUP(Q46,'Papild.poilsio d. išmokų FN '!$C$6:$Q$8,3,0)/100)</f>
        <v/>
      </c>
      <c r="S46" s="32">
        <f t="shared" si="3"/>
        <v>0</v>
      </c>
      <c r="T46" s="70"/>
    </row>
    <row r="47" spans="1:20" x14ac:dyDescent="0.2">
      <c r="A47" s="42"/>
      <c r="B47" s="3"/>
      <c r="C47" s="3"/>
      <c r="D47" s="4"/>
      <c r="E47" s="4"/>
      <c r="F47" s="4"/>
      <c r="G47" s="4"/>
      <c r="H47" s="4"/>
      <c r="I47" s="4"/>
      <c r="J47" s="4"/>
      <c r="K47" s="4">
        <f t="shared" si="1"/>
        <v>0</v>
      </c>
      <c r="L47" s="32">
        <f t="shared" si="0"/>
        <v>0</v>
      </c>
      <c r="M47" s="33"/>
      <c r="N47" s="14"/>
      <c r="O47" s="34" t="str">
        <f>IF(OR(M47="",N47=""),"",VLOOKUP(CONCATENATE(M47," dienų darbo savaitė"),'Atostogų išmokų FN'!$A$8:$AH$9,N47-16)/100)</f>
        <v/>
      </c>
      <c r="P47" s="32">
        <f t="shared" si="2"/>
        <v>0</v>
      </c>
      <c r="Q47" s="4"/>
      <c r="R47" s="34" t="str">
        <f>IF(OR(M47="",Q47=""),"",HLOOKUP(Q47,'Papild.poilsio d. išmokų FN '!$C$6:$Q$8,3,0)/100)</f>
        <v/>
      </c>
      <c r="S47" s="32">
        <f t="shared" si="3"/>
        <v>0</v>
      </c>
      <c r="T47" s="70"/>
    </row>
    <row r="48" spans="1:20" x14ac:dyDescent="0.2">
      <c r="A48" s="42"/>
      <c r="B48" s="3"/>
      <c r="C48" s="3"/>
      <c r="D48" s="4"/>
      <c r="E48" s="4"/>
      <c r="F48" s="4"/>
      <c r="G48" s="4"/>
      <c r="H48" s="4"/>
      <c r="I48" s="4"/>
      <c r="J48" s="4"/>
      <c r="K48" s="4">
        <f t="shared" si="1"/>
        <v>0</v>
      </c>
      <c r="L48" s="32">
        <f t="shared" si="0"/>
        <v>0</v>
      </c>
      <c r="M48" s="33"/>
      <c r="N48" s="14"/>
      <c r="O48" s="34" t="str">
        <f>IF(OR(M48="",N48=""),"",VLOOKUP(CONCATENATE(M48," dienų darbo savaitė"),'Atostogų išmokų FN'!$A$8:$AH$9,N48-16)/100)</f>
        <v/>
      </c>
      <c r="P48" s="32">
        <f t="shared" si="2"/>
        <v>0</v>
      </c>
      <c r="Q48" s="4"/>
      <c r="R48" s="34" t="str">
        <f>IF(OR(M48="",Q48=""),"",HLOOKUP(Q48,'Papild.poilsio d. išmokų FN '!$C$6:$Q$8,3,0)/100)</f>
        <v/>
      </c>
      <c r="S48" s="32">
        <f t="shared" si="3"/>
        <v>0</v>
      </c>
      <c r="T48" s="70"/>
    </row>
    <row r="49" spans="1:20" x14ac:dyDescent="0.2">
      <c r="A49" s="42"/>
      <c r="B49" s="3"/>
      <c r="C49" s="3"/>
      <c r="D49" s="4"/>
      <c r="E49" s="4"/>
      <c r="F49" s="4"/>
      <c r="G49" s="4"/>
      <c r="H49" s="4"/>
      <c r="I49" s="4"/>
      <c r="J49" s="4"/>
      <c r="K49" s="4">
        <f t="shared" si="1"/>
        <v>0</v>
      </c>
      <c r="L49" s="32">
        <f t="shared" si="0"/>
        <v>0</v>
      </c>
      <c r="M49" s="33"/>
      <c r="N49" s="14"/>
      <c r="O49" s="34" t="str">
        <f>IF(OR(M49="",N49=""),"",VLOOKUP(CONCATENATE(M49," dienų darbo savaitė"),'Atostogų išmokų FN'!$A$8:$AH$9,N49-16)/100)</f>
        <v/>
      </c>
      <c r="P49" s="32">
        <f t="shared" si="2"/>
        <v>0</v>
      </c>
      <c r="Q49" s="4"/>
      <c r="R49" s="34" t="str">
        <f>IF(OR(M49="",Q49=""),"",HLOOKUP(Q49,'Papild.poilsio d. išmokų FN '!$C$6:$Q$8,3,0)/100)</f>
        <v/>
      </c>
      <c r="S49" s="32">
        <f t="shared" si="3"/>
        <v>0</v>
      </c>
      <c r="T49" s="70"/>
    </row>
    <row r="50" spans="1:20" x14ac:dyDescent="0.2">
      <c r="A50" s="42"/>
      <c r="B50" s="3"/>
      <c r="C50" s="3"/>
      <c r="D50" s="4"/>
      <c r="E50" s="4"/>
      <c r="F50" s="4"/>
      <c r="G50" s="4"/>
      <c r="H50" s="4"/>
      <c r="I50" s="4"/>
      <c r="J50" s="4"/>
      <c r="K50" s="4">
        <f>(1+$F$18)*(F50+G50+H50+I50)+J50</f>
        <v>0</v>
      </c>
      <c r="L50" s="32">
        <f t="shared" si="0"/>
        <v>0</v>
      </c>
      <c r="M50" s="33"/>
      <c r="N50" s="14"/>
      <c r="O50" s="34" t="str">
        <f>IF(OR(M50="",N50=""),"",VLOOKUP(CONCATENATE(M50," dienų darbo savaitė"),'Atostogų išmokų FN'!$A$8:$AH$9,N50-16)/100)</f>
        <v/>
      </c>
      <c r="P50" s="32">
        <f t="shared" si="2"/>
        <v>0</v>
      </c>
      <c r="Q50" s="4"/>
      <c r="R50" s="34" t="str">
        <f>IF(OR(M50="",Q50=""),"",HLOOKUP(Q50,'Papild.poilsio d. išmokų FN '!$C$6:$Q$8,3,0)/100)</f>
        <v/>
      </c>
      <c r="S50" s="32">
        <f t="shared" si="3"/>
        <v>0</v>
      </c>
      <c r="T50" s="70"/>
    </row>
    <row r="51" spans="1:20" x14ac:dyDescent="0.2">
      <c r="A51" s="42"/>
      <c r="B51" s="3"/>
      <c r="C51" s="3"/>
      <c r="D51" s="4"/>
      <c r="E51" s="4"/>
      <c r="F51" s="4"/>
      <c r="G51" s="4"/>
      <c r="H51" s="4"/>
      <c r="I51" s="4"/>
      <c r="J51" s="4"/>
      <c r="K51" s="4">
        <f t="shared" si="1"/>
        <v>0</v>
      </c>
      <c r="L51" s="32">
        <f t="shared" si="0"/>
        <v>0</v>
      </c>
      <c r="M51" s="33"/>
      <c r="N51" s="14"/>
      <c r="O51" s="34" t="str">
        <f>IF(OR(M51="",N51=""),"",VLOOKUP(CONCATENATE(M51," dienų darbo savaitė"),'Atostogų išmokų FN'!$A$8:$AH$9,N51-16)/100)</f>
        <v/>
      </c>
      <c r="P51" s="32">
        <f t="shared" si="2"/>
        <v>0</v>
      </c>
      <c r="Q51" s="4"/>
      <c r="R51" s="34" t="str">
        <f>IF(OR(M51="",Q51=""),"",HLOOKUP(Q51,'Papild.poilsio d. išmokų FN '!$C$6:$Q$8,3,0)/100)</f>
        <v/>
      </c>
      <c r="S51" s="32">
        <f t="shared" si="3"/>
        <v>0</v>
      </c>
      <c r="T51" s="70"/>
    </row>
    <row r="52" spans="1:20" x14ac:dyDescent="0.2">
      <c r="A52" s="42"/>
      <c r="B52" s="3"/>
      <c r="C52" s="3"/>
      <c r="D52" s="4"/>
      <c r="E52" s="4"/>
      <c r="F52" s="4"/>
      <c r="G52" s="4"/>
      <c r="H52" s="4"/>
      <c r="I52" s="4"/>
      <c r="J52" s="4"/>
      <c r="K52" s="4">
        <f t="shared" si="1"/>
        <v>0</v>
      </c>
      <c r="L52" s="32">
        <f t="shared" si="0"/>
        <v>0</v>
      </c>
      <c r="M52" s="33"/>
      <c r="N52" s="14"/>
      <c r="O52" s="34" t="str">
        <f>IF(OR(M52="",N52=""),"",VLOOKUP(CONCATENATE(M52," dienų darbo savaitė"),'Atostogų išmokų FN'!$A$8:$AH$9,N52-16)/100)</f>
        <v/>
      </c>
      <c r="P52" s="32">
        <f t="shared" si="2"/>
        <v>0</v>
      </c>
      <c r="Q52" s="4"/>
      <c r="R52" s="34" t="str">
        <f>IF(OR(M52="",Q52=""),"",HLOOKUP(Q52,'Papild.poilsio d. išmokų FN '!$C$6:$Q$8,3,0)/100)</f>
        <v/>
      </c>
      <c r="S52" s="32">
        <f t="shared" si="3"/>
        <v>0</v>
      </c>
      <c r="T52" s="70"/>
    </row>
    <row r="53" spans="1:20" x14ac:dyDescent="0.2">
      <c r="A53" s="42"/>
      <c r="B53" s="3"/>
      <c r="C53" s="3"/>
      <c r="D53" s="4"/>
      <c r="E53" s="4"/>
      <c r="F53" s="4"/>
      <c r="G53" s="4"/>
      <c r="H53" s="4"/>
      <c r="I53" s="4"/>
      <c r="J53" s="4"/>
      <c r="K53" s="4">
        <f t="shared" si="1"/>
        <v>0</v>
      </c>
      <c r="L53" s="32">
        <f t="shared" si="0"/>
        <v>0</v>
      </c>
      <c r="M53" s="33"/>
      <c r="N53" s="14"/>
      <c r="O53" s="34" t="str">
        <f>IF(OR(M53="",N53=""),"",VLOOKUP(CONCATENATE(M53," dienų darbo savaitė"),'Atostogų išmokų FN'!$A$8:$AH$9,N53-16)/100)</f>
        <v/>
      </c>
      <c r="P53" s="32">
        <f t="shared" si="2"/>
        <v>0</v>
      </c>
      <c r="Q53" s="4"/>
      <c r="R53" s="34" t="str">
        <f>IF(OR(M53="",Q53=""),"",HLOOKUP(Q53,'Papild.poilsio d. išmokų FN '!$C$6:$Q$8,3,0)/100)</f>
        <v/>
      </c>
      <c r="S53" s="32">
        <f t="shared" si="3"/>
        <v>0</v>
      </c>
      <c r="T53" s="70"/>
    </row>
    <row r="54" spans="1:20" x14ac:dyDescent="0.2">
      <c r="A54" s="42"/>
      <c r="B54" s="3"/>
      <c r="C54" s="3"/>
      <c r="D54" s="4"/>
      <c r="E54" s="4"/>
      <c r="F54" s="4"/>
      <c r="G54" s="4"/>
      <c r="H54" s="4"/>
      <c r="I54" s="4"/>
      <c r="J54" s="4"/>
      <c r="K54" s="4">
        <f t="shared" si="1"/>
        <v>0</v>
      </c>
      <c r="L54" s="32">
        <f t="shared" si="0"/>
        <v>0</v>
      </c>
      <c r="M54" s="33"/>
      <c r="N54" s="14"/>
      <c r="O54" s="34" t="str">
        <f>IF(OR(M54="",N54=""),"",VLOOKUP(CONCATENATE(M54," dienų darbo savaitė"),'Atostogų išmokų FN'!$A$8:$AH$9,N54-16)/100)</f>
        <v/>
      </c>
      <c r="P54" s="32">
        <f t="shared" si="2"/>
        <v>0</v>
      </c>
      <c r="Q54" s="4"/>
      <c r="R54" s="34" t="str">
        <f>IF(OR(M54="",Q54=""),"",HLOOKUP(Q54,'Papild.poilsio d. išmokų FN '!$C$6:$Q$8,3,0)/100)</f>
        <v/>
      </c>
      <c r="S54" s="32">
        <f t="shared" si="3"/>
        <v>0</v>
      </c>
      <c r="T54" s="70"/>
    </row>
    <row r="55" spans="1:20" x14ac:dyDescent="0.2">
      <c r="A55" s="42"/>
      <c r="B55" s="3"/>
      <c r="C55" s="3"/>
      <c r="D55" s="4"/>
      <c r="E55" s="4"/>
      <c r="F55" s="4"/>
      <c r="G55" s="4"/>
      <c r="H55" s="4"/>
      <c r="I55" s="4"/>
      <c r="J55" s="4"/>
      <c r="K55" s="4">
        <f t="shared" si="1"/>
        <v>0</v>
      </c>
      <c r="L55" s="32">
        <f t="shared" si="0"/>
        <v>0</v>
      </c>
      <c r="M55" s="33"/>
      <c r="N55" s="14"/>
      <c r="O55" s="34" t="str">
        <f>IF(OR(M55="",N55=""),"",VLOOKUP(CONCATENATE(M55," dienų darbo savaitė"),'Atostogų išmokų FN'!$A$8:$AH$9,N55-16)/100)</f>
        <v/>
      </c>
      <c r="P55" s="32">
        <f t="shared" si="2"/>
        <v>0</v>
      </c>
      <c r="Q55" s="4"/>
      <c r="R55" s="34" t="str">
        <f>IF(OR(M55="",Q55=""),"",HLOOKUP(Q55,'Papild.poilsio d. išmokų FN '!$C$6:$Q$8,3,0)/100)</f>
        <v/>
      </c>
      <c r="S55" s="32">
        <f t="shared" si="3"/>
        <v>0</v>
      </c>
      <c r="T55" s="70"/>
    </row>
    <row r="56" spans="1:20" x14ac:dyDescent="0.2">
      <c r="A56" s="42"/>
      <c r="B56" s="3"/>
      <c r="C56" s="3"/>
      <c r="D56" s="4"/>
      <c r="E56" s="4"/>
      <c r="F56" s="4"/>
      <c r="G56" s="4"/>
      <c r="H56" s="4"/>
      <c r="I56" s="4"/>
      <c r="J56" s="4"/>
      <c r="K56" s="4">
        <f t="shared" si="1"/>
        <v>0</v>
      </c>
      <c r="L56" s="32">
        <f t="shared" si="0"/>
        <v>0</v>
      </c>
      <c r="M56" s="33"/>
      <c r="N56" s="14"/>
      <c r="O56" s="34" t="str">
        <f>IF(OR(M56="",N56=""),"",VLOOKUP(CONCATENATE(M56," dienų darbo savaitė"),'Atostogų išmokų FN'!$A$8:$AH$9,N56-16)/100)</f>
        <v/>
      </c>
      <c r="P56" s="32">
        <f t="shared" si="2"/>
        <v>0</v>
      </c>
      <c r="Q56" s="4"/>
      <c r="R56" s="34" t="str">
        <f>IF(OR(M56="",Q56=""),"",HLOOKUP(Q56,'Papild.poilsio d. išmokų FN '!$C$6:$Q$8,3,0)/100)</f>
        <v/>
      </c>
      <c r="S56" s="32">
        <f t="shared" si="3"/>
        <v>0</v>
      </c>
      <c r="T56" s="70"/>
    </row>
    <row r="57" spans="1:20" x14ac:dyDescent="0.2">
      <c r="A57" s="42"/>
      <c r="B57" s="3"/>
      <c r="C57" s="3"/>
      <c r="D57" s="4"/>
      <c r="E57" s="4"/>
      <c r="F57" s="4"/>
      <c r="G57" s="4"/>
      <c r="H57" s="4"/>
      <c r="I57" s="4"/>
      <c r="J57" s="4"/>
      <c r="K57" s="4">
        <f t="shared" si="1"/>
        <v>0</v>
      </c>
      <c r="L57" s="32">
        <f t="shared" si="0"/>
        <v>0</v>
      </c>
      <c r="M57" s="33"/>
      <c r="N57" s="14"/>
      <c r="O57" s="34" t="str">
        <f>IF(OR(M57="",N57=""),"",VLOOKUP(CONCATENATE(M57," dienų darbo savaitė"),'Atostogų išmokų FN'!$A$8:$AH$9,N57-16)/100)</f>
        <v/>
      </c>
      <c r="P57" s="32">
        <f t="shared" si="2"/>
        <v>0</v>
      </c>
      <c r="Q57" s="4"/>
      <c r="R57" s="34" t="str">
        <f>IF(OR(M57="",Q57=""),"",HLOOKUP(Q57,'Papild.poilsio d. išmokų FN '!$C$6:$Q$8,3,0)/100)</f>
        <v/>
      </c>
      <c r="S57" s="32">
        <f t="shared" si="3"/>
        <v>0</v>
      </c>
      <c r="T57" s="70"/>
    </row>
    <row r="58" spans="1:20" x14ac:dyDescent="0.2">
      <c r="A58" s="42"/>
      <c r="B58" s="3"/>
      <c r="C58" s="3"/>
      <c r="D58" s="4"/>
      <c r="E58" s="4"/>
      <c r="F58" s="4"/>
      <c r="G58" s="4"/>
      <c r="H58" s="4"/>
      <c r="I58" s="4"/>
      <c r="J58" s="4"/>
      <c r="K58" s="4">
        <f t="shared" si="1"/>
        <v>0</v>
      </c>
      <c r="L58" s="32">
        <f t="shared" si="0"/>
        <v>0</v>
      </c>
      <c r="M58" s="33"/>
      <c r="N58" s="14"/>
      <c r="O58" s="34" t="str">
        <f>IF(OR(M58="",N58=""),"",VLOOKUP(CONCATENATE(M58," dienų darbo savaitė"),'Atostogų išmokų FN'!$A$8:$AH$9,N58-16)/100)</f>
        <v/>
      </c>
      <c r="P58" s="32">
        <f t="shared" si="2"/>
        <v>0</v>
      </c>
      <c r="Q58" s="4"/>
      <c r="R58" s="34" t="str">
        <f>IF(OR(M58="",Q58=""),"",HLOOKUP(Q58,'Papild.poilsio d. išmokų FN '!$C$6:$Q$8,3,0)/100)</f>
        <v/>
      </c>
      <c r="S58" s="32">
        <f t="shared" si="3"/>
        <v>0</v>
      </c>
      <c r="T58" s="70"/>
    </row>
    <row r="59" spans="1:20" x14ac:dyDescent="0.2">
      <c r="A59" s="42"/>
      <c r="B59" s="3"/>
      <c r="C59" s="3"/>
      <c r="D59" s="4"/>
      <c r="E59" s="4"/>
      <c r="F59" s="4"/>
      <c r="G59" s="4"/>
      <c r="H59" s="4"/>
      <c r="I59" s="4"/>
      <c r="J59" s="4"/>
      <c r="K59" s="4">
        <f>(1+$F$18)*(F59+G59+H59+I59)+J59</f>
        <v>0</v>
      </c>
      <c r="L59" s="32">
        <f t="shared" si="0"/>
        <v>0</v>
      </c>
      <c r="M59" s="33"/>
      <c r="N59" s="14"/>
      <c r="O59" s="34" t="str">
        <f>IF(OR(M59="",N59=""),"",VLOOKUP(CONCATENATE(M59," dienų darbo savaitė"),'Atostogų išmokų FN'!$A$8:$AH$9,N59-16)/100)</f>
        <v/>
      </c>
      <c r="P59" s="32">
        <f t="shared" si="2"/>
        <v>0</v>
      </c>
      <c r="Q59" s="4"/>
      <c r="R59" s="34" t="str">
        <f>IF(OR(M59="",Q59=""),"",HLOOKUP(Q59,'Papild.poilsio d. išmokų FN '!$C$6:$Q$8,3,0)/100)</f>
        <v/>
      </c>
      <c r="S59" s="32">
        <f t="shared" si="3"/>
        <v>0</v>
      </c>
      <c r="T59" s="70"/>
    </row>
    <row r="60" spans="1:20" x14ac:dyDescent="0.2">
      <c r="A60" s="42"/>
      <c r="B60" s="3"/>
      <c r="C60" s="3"/>
      <c r="D60" s="4"/>
      <c r="E60" s="4"/>
      <c r="F60" s="4"/>
      <c r="G60" s="4"/>
      <c r="H60" s="4"/>
      <c r="I60" s="4"/>
      <c r="J60" s="4"/>
      <c r="K60" s="4">
        <f t="shared" si="1"/>
        <v>0</v>
      </c>
      <c r="L60" s="32">
        <f t="shared" si="0"/>
        <v>0</v>
      </c>
      <c r="M60" s="33"/>
      <c r="N60" s="14"/>
      <c r="O60" s="34" t="str">
        <f>IF(OR(M60="",N60=""),"",VLOOKUP(CONCATENATE(M60," dienų darbo savaitė"),'Atostogų išmokų FN'!$A$8:$AH$9,N60-16)/100)</f>
        <v/>
      </c>
      <c r="P60" s="32">
        <f t="shared" si="2"/>
        <v>0</v>
      </c>
      <c r="Q60" s="4"/>
      <c r="R60" s="34" t="str">
        <f>IF(OR(M60="",Q60=""),"",HLOOKUP(Q60,'Papild.poilsio d. išmokų FN '!$C$6:$Q$8,3,0)/100)</f>
        <v/>
      </c>
      <c r="S60" s="32">
        <f t="shared" si="3"/>
        <v>0</v>
      </c>
      <c r="T60" s="70"/>
    </row>
    <row r="61" spans="1:20" x14ac:dyDescent="0.2">
      <c r="A61" s="42"/>
      <c r="B61" s="3"/>
      <c r="C61" s="3"/>
      <c r="D61" s="4"/>
      <c r="E61" s="4"/>
      <c r="F61" s="4"/>
      <c r="G61" s="4"/>
      <c r="H61" s="4"/>
      <c r="I61" s="4"/>
      <c r="J61" s="4"/>
      <c r="K61" s="4">
        <f t="shared" si="1"/>
        <v>0</v>
      </c>
      <c r="L61" s="32">
        <f t="shared" si="0"/>
        <v>0</v>
      </c>
      <c r="M61" s="33"/>
      <c r="N61" s="14"/>
      <c r="O61" s="34" t="str">
        <f>IF(OR(M61="",N61=""),"",VLOOKUP(CONCATENATE(M61," dienų darbo savaitė"),'Atostogų išmokų FN'!$A$8:$AH$9,N61-16)/100)</f>
        <v/>
      </c>
      <c r="P61" s="32">
        <f t="shared" si="2"/>
        <v>0</v>
      </c>
      <c r="Q61" s="4"/>
      <c r="R61" s="34" t="str">
        <f>IF(OR(M61="",Q61=""),"",HLOOKUP(Q61,'Papild.poilsio d. išmokų FN '!$C$6:$Q$8,3,0)/100)</f>
        <v/>
      </c>
      <c r="S61" s="32">
        <f t="shared" si="3"/>
        <v>0</v>
      </c>
      <c r="T61" s="70"/>
    </row>
    <row r="62" spans="1:20" x14ac:dyDescent="0.2">
      <c r="A62" s="42"/>
      <c r="B62" s="3"/>
      <c r="C62" s="3"/>
      <c r="D62" s="4"/>
      <c r="E62" s="4"/>
      <c r="F62" s="4"/>
      <c r="G62" s="4"/>
      <c r="H62" s="4"/>
      <c r="I62" s="4"/>
      <c r="J62" s="4"/>
      <c r="K62" s="4">
        <f t="shared" si="1"/>
        <v>0</v>
      </c>
      <c r="L62" s="32">
        <f t="shared" si="0"/>
        <v>0</v>
      </c>
      <c r="M62" s="33"/>
      <c r="N62" s="14"/>
      <c r="O62" s="34" t="str">
        <f>IF(OR(M62="",N62=""),"",VLOOKUP(CONCATENATE(M62," dienų darbo savaitė"),'Atostogų išmokų FN'!$A$8:$AH$9,N62-16)/100)</f>
        <v/>
      </c>
      <c r="P62" s="32">
        <f t="shared" si="2"/>
        <v>0</v>
      </c>
      <c r="Q62" s="4"/>
      <c r="R62" s="34" t="str">
        <f>IF(OR(M62="",Q62=""),"",HLOOKUP(Q62,'Papild.poilsio d. išmokų FN '!$C$6:$Q$8,3,0)/100)</f>
        <v/>
      </c>
      <c r="S62" s="32">
        <f t="shared" si="3"/>
        <v>0</v>
      </c>
      <c r="T62" s="70"/>
    </row>
    <row r="63" spans="1:20" x14ac:dyDescent="0.2">
      <c r="A63" s="42"/>
      <c r="B63" s="3"/>
      <c r="C63" s="3"/>
      <c r="D63" s="4"/>
      <c r="E63" s="4"/>
      <c r="F63" s="4"/>
      <c r="G63" s="4"/>
      <c r="H63" s="4"/>
      <c r="I63" s="4"/>
      <c r="J63" s="4"/>
      <c r="K63" s="4">
        <f t="shared" si="1"/>
        <v>0</v>
      </c>
      <c r="L63" s="32">
        <f t="shared" si="0"/>
        <v>0</v>
      </c>
      <c r="M63" s="33"/>
      <c r="N63" s="14"/>
      <c r="O63" s="34" t="str">
        <f>IF(OR(M63="",N63=""),"",VLOOKUP(CONCATENATE(M63," dienų darbo savaitė"),'Atostogų išmokų FN'!$A$8:$AH$9,N63-16)/100)</f>
        <v/>
      </c>
      <c r="P63" s="32">
        <f t="shared" si="2"/>
        <v>0</v>
      </c>
      <c r="Q63" s="4"/>
      <c r="R63" s="34" t="str">
        <f>IF(OR(M63="",Q63=""),"",HLOOKUP(Q63,'Papild.poilsio d. išmokų FN '!$C$6:$Q$8,3,0)/100)</f>
        <v/>
      </c>
      <c r="S63" s="32">
        <f t="shared" si="3"/>
        <v>0</v>
      </c>
      <c r="T63" s="70"/>
    </row>
    <row r="64" spans="1:20" x14ac:dyDescent="0.2">
      <c r="A64" s="42"/>
      <c r="B64" s="3"/>
      <c r="C64" s="3"/>
      <c r="D64" s="4"/>
      <c r="E64" s="4"/>
      <c r="F64" s="4"/>
      <c r="G64" s="4"/>
      <c r="H64" s="4"/>
      <c r="I64" s="4"/>
      <c r="J64" s="4"/>
      <c r="K64" s="4">
        <f t="shared" si="1"/>
        <v>0</v>
      </c>
      <c r="L64" s="32">
        <f t="shared" si="0"/>
        <v>0</v>
      </c>
      <c r="M64" s="33"/>
      <c r="N64" s="14"/>
      <c r="O64" s="34" t="str">
        <f>IF(OR(M64="",N64=""),"",VLOOKUP(CONCATENATE(M64," dienų darbo savaitė"),'Atostogų išmokų FN'!$A$8:$AH$9,N64-16)/100)</f>
        <v/>
      </c>
      <c r="P64" s="32">
        <f t="shared" si="2"/>
        <v>0</v>
      </c>
      <c r="Q64" s="4"/>
      <c r="R64" s="34" t="str">
        <f>IF(OR(M64="",Q64=""),"",HLOOKUP(Q64,'Papild.poilsio d. išmokų FN '!$C$6:$Q$8,3,0)/100)</f>
        <v/>
      </c>
      <c r="S64" s="32">
        <f t="shared" si="3"/>
        <v>0</v>
      </c>
      <c r="T64" s="70"/>
    </row>
    <row r="65" spans="1:20" x14ac:dyDescent="0.2">
      <c r="A65" s="42"/>
      <c r="B65" s="3"/>
      <c r="C65" s="3"/>
      <c r="D65" s="4"/>
      <c r="E65" s="4"/>
      <c r="F65" s="4"/>
      <c r="G65" s="4"/>
      <c r="H65" s="4"/>
      <c r="I65" s="4"/>
      <c r="J65" s="4"/>
      <c r="K65" s="4">
        <f t="shared" si="1"/>
        <v>0</v>
      </c>
      <c r="L65" s="32">
        <f t="shared" si="0"/>
        <v>0</v>
      </c>
      <c r="M65" s="33"/>
      <c r="N65" s="14"/>
      <c r="O65" s="34" t="str">
        <f>IF(OR(M65="",N65=""),"",VLOOKUP(CONCATENATE(M65," dienų darbo savaitė"),'Atostogų išmokų FN'!$A$8:$AH$9,N65-16)/100)</f>
        <v/>
      </c>
      <c r="P65" s="32">
        <f t="shared" si="2"/>
        <v>0</v>
      </c>
      <c r="Q65" s="4"/>
      <c r="R65" s="34" t="str">
        <f>IF(OR(M65="",Q65=""),"",HLOOKUP(Q65,'Papild.poilsio d. išmokų FN '!$C$6:$Q$8,3,0)/100)</f>
        <v/>
      </c>
      <c r="S65" s="32">
        <f t="shared" si="3"/>
        <v>0</v>
      </c>
      <c r="T65" s="70"/>
    </row>
    <row r="66" spans="1:20" x14ac:dyDescent="0.2">
      <c r="A66" s="42"/>
      <c r="B66" s="3"/>
      <c r="C66" s="3"/>
      <c r="D66" s="4"/>
      <c r="E66" s="4"/>
      <c r="F66" s="4"/>
      <c r="G66" s="4"/>
      <c r="H66" s="4"/>
      <c r="I66" s="4"/>
      <c r="J66" s="4"/>
      <c r="K66" s="4">
        <f t="shared" si="1"/>
        <v>0</v>
      </c>
      <c r="L66" s="32">
        <f t="shared" si="0"/>
        <v>0</v>
      </c>
      <c r="M66" s="33"/>
      <c r="N66" s="14"/>
      <c r="O66" s="34" t="str">
        <f>IF(OR(M66="",N66=""),"",VLOOKUP(CONCATENATE(M66," dienų darbo savaitė"),'Atostogų išmokų FN'!$A$8:$AH$9,N66-16)/100)</f>
        <v/>
      </c>
      <c r="P66" s="32">
        <f t="shared" si="2"/>
        <v>0</v>
      </c>
      <c r="Q66" s="4"/>
      <c r="R66" s="34" t="str">
        <f>IF(OR(M66="",Q66=""),"",HLOOKUP(Q66,'Papild.poilsio d. išmokų FN '!$C$6:$Q$8,3,0)/100)</f>
        <v/>
      </c>
      <c r="S66" s="32">
        <f t="shared" si="3"/>
        <v>0</v>
      </c>
      <c r="T66" s="70"/>
    </row>
    <row r="67" spans="1:20" x14ac:dyDescent="0.2">
      <c r="A67" s="42"/>
      <c r="B67" s="3"/>
      <c r="C67" s="3"/>
      <c r="D67" s="4"/>
      <c r="E67" s="4"/>
      <c r="F67" s="4"/>
      <c r="G67" s="4"/>
      <c r="H67" s="4"/>
      <c r="I67" s="4"/>
      <c r="J67" s="4"/>
      <c r="K67" s="4">
        <f t="shared" si="1"/>
        <v>0</v>
      </c>
      <c r="L67" s="32">
        <f t="shared" si="0"/>
        <v>0</v>
      </c>
      <c r="M67" s="33"/>
      <c r="N67" s="14"/>
      <c r="O67" s="34" t="str">
        <f>IF(OR(M67="",N67=""),"",VLOOKUP(CONCATENATE(M67," dienų darbo savaitė"),'Atostogų išmokų FN'!$A$8:$AH$9,N67-16)/100)</f>
        <v/>
      </c>
      <c r="P67" s="32">
        <f t="shared" si="2"/>
        <v>0</v>
      </c>
      <c r="Q67" s="4"/>
      <c r="R67" s="34" t="str">
        <f>IF(OR(M67="",Q67=""),"",HLOOKUP(Q67,'Papild.poilsio d. išmokų FN '!$C$6:$Q$8,3,0)/100)</f>
        <v/>
      </c>
      <c r="S67" s="32">
        <f t="shared" si="3"/>
        <v>0</v>
      </c>
      <c r="T67" s="70"/>
    </row>
    <row r="68" spans="1:20" x14ac:dyDescent="0.2">
      <c r="A68" s="42"/>
      <c r="B68" s="3"/>
      <c r="C68" s="3"/>
      <c r="D68" s="4"/>
      <c r="E68" s="4"/>
      <c r="F68" s="4"/>
      <c r="G68" s="4"/>
      <c r="H68" s="4"/>
      <c r="I68" s="4"/>
      <c r="J68" s="4"/>
      <c r="K68" s="4">
        <f t="shared" si="1"/>
        <v>0</v>
      </c>
      <c r="L68" s="32">
        <f t="shared" si="0"/>
        <v>0</v>
      </c>
      <c r="M68" s="33"/>
      <c r="N68" s="14"/>
      <c r="O68" s="34" t="str">
        <f>IF(OR(M68="",N68=""),"",VLOOKUP(CONCATENATE(M68," dienų darbo savaitė"),'Atostogų išmokų FN'!$A$8:$AH$9,N68-16)/100)</f>
        <v/>
      </c>
      <c r="P68" s="32">
        <f t="shared" si="2"/>
        <v>0</v>
      </c>
      <c r="Q68" s="4"/>
      <c r="R68" s="34" t="str">
        <f>IF(OR(M68="",Q68=""),"",HLOOKUP(Q68,'Papild.poilsio d. išmokų FN '!$C$6:$Q$8,3,0)/100)</f>
        <v/>
      </c>
      <c r="S68" s="32">
        <f t="shared" si="3"/>
        <v>0</v>
      </c>
      <c r="T68" s="70"/>
    </row>
    <row r="69" spans="1:20" x14ac:dyDescent="0.2">
      <c r="A69" s="74" t="s">
        <v>17</v>
      </c>
      <c r="B69" s="74"/>
      <c r="C69" s="74"/>
      <c r="D69" s="35">
        <f t="shared" ref="D69:L69" si="4">SUM(D24:D68)</f>
        <v>0</v>
      </c>
      <c r="E69" s="35">
        <f t="shared" si="4"/>
        <v>0</v>
      </c>
      <c r="F69" s="35">
        <f t="shared" si="4"/>
        <v>0</v>
      </c>
      <c r="G69" s="35">
        <f t="shared" si="4"/>
        <v>0</v>
      </c>
      <c r="H69" s="35">
        <f t="shared" si="4"/>
        <v>0</v>
      </c>
      <c r="I69" s="35">
        <f t="shared" si="4"/>
        <v>0</v>
      </c>
      <c r="J69" s="35">
        <f t="shared" si="4"/>
        <v>0</v>
      </c>
      <c r="K69" s="35">
        <f t="shared" si="4"/>
        <v>0</v>
      </c>
      <c r="L69" s="35">
        <f t="shared" si="4"/>
        <v>0</v>
      </c>
      <c r="M69" s="35"/>
      <c r="N69" s="35"/>
      <c r="O69" s="35"/>
      <c r="P69" s="35">
        <f>SUM(P24:P68)</f>
        <v>0</v>
      </c>
      <c r="Q69" s="35"/>
      <c r="R69" s="35"/>
      <c r="S69" s="35">
        <f>SUM(S24:S68)</f>
        <v>0</v>
      </c>
      <c r="T69" s="35"/>
    </row>
    <row r="70" spans="1:20" ht="13.5" customHeight="1" x14ac:dyDescent="0.2">
      <c r="A70" s="43"/>
      <c r="B70" s="44"/>
      <c r="C70" s="44"/>
      <c r="D70" s="45"/>
      <c r="E70" s="43"/>
      <c r="F70" s="45"/>
      <c r="G70" s="43"/>
      <c r="H70" s="43"/>
      <c r="I70" s="43"/>
      <c r="J70" s="43"/>
      <c r="K70" s="43"/>
      <c r="L70" s="46"/>
      <c r="M70" s="44"/>
      <c r="N70" s="44"/>
      <c r="O70" s="44"/>
      <c r="P70" s="44"/>
      <c r="Q70" s="44"/>
    </row>
    <row r="71" spans="1:20" ht="15.75" customHeight="1" x14ac:dyDescent="0.2">
      <c r="A71" s="75" t="s">
        <v>43</v>
      </c>
      <c r="B71" s="75"/>
      <c r="C71" s="75"/>
      <c r="D71" s="75"/>
      <c r="E71" s="75"/>
      <c r="F71" s="75"/>
      <c r="G71" s="75"/>
      <c r="H71" s="75"/>
      <c r="I71" s="75"/>
      <c r="J71" s="75"/>
      <c r="K71" s="75"/>
      <c r="L71" s="75"/>
      <c r="M71" s="75"/>
      <c r="N71" s="75"/>
      <c r="O71" s="75"/>
      <c r="P71" s="75"/>
      <c r="Q71" s="75"/>
      <c r="R71" s="75"/>
      <c r="S71" s="75"/>
      <c r="T71" s="75"/>
    </row>
    <row r="72" spans="1:20" ht="95.25" customHeight="1" x14ac:dyDescent="0.2">
      <c r="A72" s="76" t="s">
        <v>42</v>
      </c>
      <c r="B72" s="76"/>
      <c r="C72" s="76"/>
      <c r="D72" s="76"/>
      <c r="E72" s="76"/>
      <c r="F72" s="76"/>
      <c r="G72" s="76"/>
      <c r="H72" s="76"/>
      <c r="I72" s="76"/>
      <c r="J72" s="76"/>
      <c r="K72" s="76"/>
      <c r="L72" s="76"/>
      <c r="M72" s="76"/>
      <c r="N72" s="76"/>
      <c r="O72" s="76"/>
      <c r="P72" s="76"/>
      <c r="Q72" s="76"/>
      <c r="R72" s="76"/>
      <c r="S72" s="76"/>
      <c r="T72" s="76"/>
    </row>
    <row r="73" spans="1:20" ht="13.5" customHeight="1" x14ac:dyDescent="0.2">
      <c r="A73" s="5"/>
      <c r="B73" s="6"/>
      <c r="C73" s="6"/>
      <c r="D73" s="7"/>
      <c r="E73" s="5"/>
      <c r="F73" s="7"/>
      <c r="G73" s="5"/>
      <c r="H73" s="5"/>
      <c r="I73" s="5"/>
      <c r="J73" s="5"/>
      <c r="K73" s="5"/>
      <c r="L73" s="8"/>
      <c r="M73" s="6"/>
      <c r="N73" s="6"/>
      <c r="O73" s="6"/>
      <c r="P73" s="6"/>
      <c r="Q73" s="6"/>
    </row>
    <row r="74" spans="1:20" s="22" customFormat="1" x14ac:dyDescent="0.2">
      <c r="A74" s="20"/>
      <c r="B74" s="21"/>
      <c r="C74" s="21"/>
      <c r="D74" s="21"/>
      <c r="E74" s="20"/>
      <c r="F74" s="20"/>
      <c r="G74" s="20"/>
      <c r="H74" s="20"/>
      <c r="I74" s="20"/>
      <c r="J74" s="21"/>
      <c r="K74" s="21"/>
      <c r="L74" s="21"/>
      <c r="M74" s="20"/>
      <c r="N74" s="20"/>
      <c r="O74" s="20"/>
      <c r="P74" s="21"/>
      <c r="Q74" s="21"/>
      <c r="R74" s="21"/>
    </row>
    <row r="75" spans="1:20" ht="15" x14ac:dyDescent="0.2">
      <c r="A75" s="12"/>
      <c r="B75" s="77" t="s">
        <v>33</v>
      </c>
      <c r="C75" s="77"/>
      <c r="D75" s="77"/>
      <c r="E75" s="13"/>
      <c r="J75" s="77" t="s">
        <v>34</v>
      </c>
      <c r="K75" s="77"/>
      <c r="L75" s="77"/>
      <c r="P75" s="77" t="s">
        <v>35</v>
      </c>
      <c r="Q75" s="77"/>
      <c r="R75" s="77"/>
    </row>
    <row r="76" spans="1:20" ht="15" x14ac:dyDescent="0.2">
      <c r="A76" s="12"/>
      <c r="B76" s="13"/>
      <c r="C76" s="13"/>
      <c r="D76" s="13"/>
      <c r="E76" s="13"/>
    </row>
    <row r="77" spans="1:20" ht="15" x14ac:dyDescent="0.2">
      <c r="A77" s="72" t="s">
        <v>83</v>
      </c>
      <c r="B77" s="13"/>
      <c r="C77" s="13"/>
      <c r="D77" s="13"/>
      <c r="E77" s="13"/>
    </row>
    <row r="78" spans="1:20" ht="15" x14ac:dyDescent="0.2">
      <c r="A78" s="73" t="s">
        <v>82</v>
      </c>
      <c r="B78" s="73"/>
      <c r="C78" s="73"/>
      <c r="D78" s="73"/>
      <c r="E78" s="73"/>
      <c r="F78" s="73"/>
      <c r="G78" s="73"/>
      <c r="H78" s="73"/>
      <c r="I78" s="73"/>
      <c r="J78" s="73"/>
      <c r="K78" s="73"/>
      <c r="L78" s="73"/>
      <c r="M78" s="73"/>
      <c r="N78" s="73"/>
      <c r="O78" s="73"/>
      <c r="P78" s="73"/>
      <c r="Q78" s="73"/>
      <c r="R78" s="73"/>
      <c r="S78" s="73"/>
      <c r="T78" s="73"/>
    </row>
    <row r="79" spans="1:20" ht="15" x14ac:dyDescent="0.2">
      <c r="A79" s="12"/>
      <c r="B79" s="13"/>
      <c r="C79" s="13"/>
      <c r="D79" s="13"/>
      <c r="E79" s="13"/>
    </row>
    <row r="80" spans="1:20" x14ac:dyDescent="0.2">
      <c r="A80" s="13"/>
      <c r="B80" s="23"/>
      <c r="C80" s="23"/>
      <c r="D80" s="23"/>
      <c r="E80" s="23"/>
      <c r="F80" s="13"/>
    </row>
    <row r="81" spans="1:13" ht="12.75" customHeight="1" x14ac:dyDescent="0.2">
      <c r="A81" s="13"/>
      <c r="B81" s="24"/>
      <c r="C81" s="24"/>
      <c r="D81" s="24"/>
      <c r="E81" s="24"/>
      <c r="F81" s="13"/>
    </row>
    <row r="85" spans="1:13" x14ac:dyDescent="0.2">
      <c r="M85" s="17" t="s">
        <v>31</v>
      </c>
    </row>
  </sheetData>
  <mergeCells count="38">
    <mergeCell ref="T20:T22"/>
    <mergeCell ref="A6:T6"/>
    <mergeCell ref="A13:J13"/>
    <mergeCell ref="A14:C14"/>
    <mergeCell ref="A15:C15"/>
    <mergeCell ref="D14:T14"/>
    <mergeCell ref="D15:T15"/>
    <mergeCell ref="A7:T7"/>
    <mergeCell ref="A17:J17"/>
    <mergeCell ref="A18:C18"/>
    <mergeCell ref="A20:A22"/>
    <mergeCell ref="B20:B22"/>
    <mergeCell ref="C20:C22"/>
    <mergeCell ref="D20:D22"/>
    <mergeCell ref="E20:E22"/>
    <mergeCell ref="D18:E18"/>
    <mergeCell ref="F20:J20"/>
    <mergeCell ref="Q20:Q22"/>
    <mergeCell ref="R20:R22"/>
    <mergeCell ref="S20:S22"/>
    <mergeCell ref="F21:F22"/>
    <mergeCell ref="G21:G22"/>
    <mergeCell ref="H21:H22"/>
    <mergeCell ref="I21:I22"/>
    <mergeCell ref="J21:J22"/>
    <mergeCell ref="K20:K22"/>
    <mergeCell ref="L20:L22"/>
    <mergeCell ref="M20:M22"/>
    <mergeCell ref="N20:N22"/>
    <mergeCell ref="O20:O22"/>
    <mergeCell ref="P20:P22"/>
    <mergeCell ref="A78:T78"/>
    <mergeCell ref="A69:C69"/>
    <mergeCell ref="A71:T71"/>
    <mergeCell ref="A72:T72"/>
    <mergeCell ref="B75:D75"/>
    <mergeCell ref="J75:L75"/>
    <mergeCell ref="P75:R75"/>
  </mergeCells>
  <dataValidations count="5">
    <dataValidation type="list" allowBlank="1" showInputMessage="1" showErrorMessage="1" sqref="WVG983095 D65591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D131127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D196663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D262199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D327735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D393271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D458807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D524343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D589879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D655415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D720951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D786487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D852023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D917559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D983095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xr:uid="{00000000-0002-0000-0100-000001000000}">
      <formula1>Taip</formula1>
    </dataValidation>
    <dataValidation type="list" allowBlank="1" showInputMessage="1" showErrorMessage="1" sqref="K9" xr:uid="{00000000-0002-0000-0100-000002000000}">
      <formula1>"sausio,vasario,kovo,balandžio,gegužės,birželio,liepos,rugpjūčio,rugsėjo,spalio,lapkričio,gruodžio"</formula1>
    </dataValidation>
    <dataValidation type="list" allowBlank="1" showInputMessage="1" showErrorMessage="1" sqref="I9" xr:uid="{00000000-0002-0000-0100-000003000000}">
      <formula1>"2017,2018,2019,2020,2021,2022"</formula1>
    </dataValidation>
    <dataValidation type="list" allowBlank="1" showInputMessage="1" showErrorMessage="1" sqref="M24:M68" xr:uid="{00000000-0002-0000-0100-000004000000}">
      <formula1>"5,6"</formula1>
    </dataValidation>
    <dataValidation type="list" allowBlank="1" showInputMessage="1" showErrorMessage="1" sqref="D18:E18" xr:uid="{B8A6B68F-A7C1-47DD-ACF4-2D381400B5A9}">
      <formula1>"Biudžetinė Terminuota, Biudžetinė Neterminuota, Verslo įm. ir kt. Terminuota, Verslo įm. ir kt. Neterminuota, Kitos organizacijos* Terminuota, Kitos organizacijos* Neterminuota"</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r:uid="{00000000-0002-0000-0100-000006000000}">
          <x14:formula1>
            <xm:f>'Atostogų išmokų FN'!$D$7:$AH$7</xm:f>
          </x14:formula1>
          <xm:sqref>N24:N68</xm:sqref>
        </x14:dataValidation>
        <x14:dataValidation type="list" allowBlank="1" showInputMessage="1" showErrorMessage="1" xr:uid="{3B18D912-4D0F-4E95-BC17-8F0432B3658B}">
          <x14:formula1>
            <xm:f>'Papild.poilsio d. išmokų FN '!$C$6:$Q$6</xm:f>
          </x14:formula1>
          <xm:sqref>Q24:Q68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T77"/>
  <sheetViews>
    <sheetView showGridLines="0" tabSelected="1" topLeftCell="C7" zoomScale="70" zoomScaleNormal="70" zoomScaleSheetLayoutView="75" workbookViewId="0">
      <selection activeCell="D18" sqref="D18:E18"/>
    </sheetView>
  </sheetViews>
  <sheetFormatPr defaultRowHeight="12.75" x14ac:dyDescent="0.2"/>
  <cols>
    <col min="1" max="1" width="12.1640625" style="17" customWidth="1"/>
    <col min="2" max="2" width="30" style="17" customWidth="1"/>
    <col min="3" max="3" width="24.5" style="17" customWidth="1"/>
    <col min="4" max="4" width="17.1640625" style="17" customWidth="1"/>
    <col min="5" max="5" width="15.33203125" style="17" customWidth="1"/>
    <col min="6" max="6" width="14.83203125" style="17" customWidth="1"/>
    <col min="7" max="7" width="13.6640625" style="17" customWidth="1"/>
    <col min="8" max="8" width="12.83203125" style="17" customWidth="1"/>
    <col min="9" max="9" width="19.83203125" style="17" customWidth="1"/>
    <col min="10" max="10" width="16.83203125" style="17" customWidth="1"/>
    <col min="11" max="11" width="16.1640625" style="17" customWidth="1"/>
    <col min="12" max="12" width="19.5" style="17" customWidth="1"/>
    <col min="13" max="13" width="18.5" style="17" customWidth="1"/>
    <col min="14" max="14" width="14.33203125" style="17" customWidth="1"/>
    <col min="15" max="15" width="15.83203125" style="17" customWidth="1"/>
    <col min="16" max="16" width="17.6640625" style="17" customWidth="1"/>
    <col min="17" max="17" width="19.6640625" style="17" customWidth="1"/>
    <col min="18" max="19" width="16.83203125" style="17" customWidth="1"/>
    <col min="20" max="20" width="30" style="17" customWidth="1"/>
    <col min="21" max="251" width="9.33203125" style="17"/>
    <col min="252" max="252" width="12.1640625" style="17" customWidth="1"/>
    <col min="253" max="253" width="30" style="17" customWidth="1"/>
    <col min="254" max="254" width="24.5" style="17" customWidth="1"/>
    <col min="255" max="255" width="17.1640625" style="17" customWidth="1"/>
    <col min="256" max="256" width="15.33203125" style="17" customWidth="1"/>
    <col min="257" max="257" width="13.5" style="17" customWidth="1"/>
    <col min="258" max="259" width="12.83203125" style="17" customWidth="1"/>
    <col min="260" max="260" width="15" style="17" customWidth="1"/>
    <col min="261" max="261" width="16.83203125" style="17" customWidth="1"/>
    <col min="262" max="262" width="16.1640625" style="17" customWidth="1"/>
    <col min="263" max="263" width="15.5" style="17" customWidth="1"/>
    <col min="264" max="264" width="15.83203125" style="17" customWidth="1"/>
    <col min="265" max="265" width="19.5" style="17" customWidth="1"/>
    <col min="266" max="266" width="15.83203125" style="17" customWidth="1"/>
    <col min="267" max="267" width="14.33203125" style="17" customWidth="1"/>
    <col min="268" max="268" width="15.83203125" style="17" customWidth="1"/>
    <col min="269" max="269" width="17.6640625" style="17" customWidth="1"/>
    <col min="270" max="270" width="19.6640625" style="17" customWidth="1"/>
    <col min="271" max="271" width="14.5" style="17" customWidth="1"/>
    <col min="272" max="507" width="9.33203125" style="17"/>
    <col min="508" max="508" width="12.1640625" style="17" customWidth="1"/>
    <col min="509" max="509" width="30" style="17" customWidth="1"/>
    <col min="510" max="510" width="24.5" style="17" customWidth="1"/>
    <col min="511" max="511" width="17.1640625" style="17" customWidth="1"/>
    <col min="512" max="512" width="15.33203125" style="17" customWidth="1"/>
    <col min="513" max="513" width="13.5" style="17" customWidth="1"/>
    <col min="514" max="515" width="12.83203125" style="17" customWidth="1"/>
    <col min="516" max="516" width="15" style="17" customWidth="1"/>
    <col min="517" max="517" width="16.83203125" style="17" customWidth="1"/>
    <col min="518" max="518" width="16.1640625" style="17" customWidth="1"/>
    <col min="519" max="519" width="15.5" style="17" customWidth="1"/>
    <col min="520" max="520" width="15.83203125" style="17" customWidth="1"/>
    <col min="521" max="521" width="19.5" style="17" customWidth="1"/>
    <col min="522" max="522" width="15.83203125" style="17" customWidth="1"/>
    <col min="523" max="523" width="14.33203125" style="17" customWidth="1"/>
    <col min="524" max="524" width="15.83203125" style="17" customWidth="1"/>
    <col min="525" max="525" width="17.6640625" style="17" customWidth="1"/>
    <col min="526" max="526" width="19.6640625" style="17" customWidth="1"/>
    <col min="527" max="527" width="14.5" style="17" customWidth="1"/>
    <col min="528" max="763" width="9.33203125" style="17"/>
    <col min="764" max="764" width="12.1640625" style="17" customWidth="1"/>
    <col min="765" max="765" width="30" style="17" customWidth="1"/>
    <col min="766" max="766" width="24.5" style="17" customWidth="1"/>
    <col min="767" max="767" width="17.1640625" style="17" customWidth="1"/>
    <col min="768" max="768" width="15.33203125" style="17" customWidth="1"/>
    <col min="769" max="769" width="13.5" style="17" customWidth="1"/>
    <col min="770" max="771" width="12.83203125" style="17" customWidth="1"/>
    <col min="772" max="772" width="15" style="17" customWidth="1"/>
    <col min="773" max="773" width="16.83203125" style="17" customWidth="1"/>
    <col min="774" max="774" width="16.1640625" style="17" customWidth="1"/>
    <col min="775" max="775" width="15.5" style="17" customWidth="1"/>
    <col min="776" max="776" width="15.83203125" style="17" customWidth="1"/>
    <col min="777" max="777" width="19.5" style="17" customWidth="1"/>
    <col min="778" max="778" width="15.83203125" style="17" customWidth="1"/>
    <col min="779" max="779" width="14.33203125" style="17" customWidth="1"/>
    <col min="780" max="780" width="15.83203125" style="17" customWidth="1"/>
    <col min="781" max="781" width="17.6640625" style="17" customWidth="1"/>
    <col min="782" max="782" width="19.6640625" style="17" customWidth="1"/>
    <col min="783" max="783" width="14.5" style="17" customWidth="1"/>
    <col min="784" max="1019" width="9.33203125" style="17"/>
    <col min="1020" max="1020" width="12.1640625" style="17" customWidth="1"/>
    <col min="1021" max="1021" width="30" style="17" customWidth="1"/>
    <col min="1022" max="1022" width="24.5" style="17" customWidth="1"/>
    <col min="1023" max="1023" width="17.1640625" style="17" customWidth="1"/>
    <col min="1024" max="1024" width="15.33203125" style="17" customWidth="1"/>
    <col min="1025" max="1025" width="13.5" style="17" customWidth="1"/>
    <col min="1026" max="1027" width="12.83203125" style="17" customWidth="1"/>
    <col min="1028" max="1028" width="15" style="17" customWidth="1"/>
    <col min="1029" max="1029" width="16.83203125" style="17" customWidth="1"/>
    <col min="1030" max="1030" width="16.1640625" style="17" customWidth="1"/>
    <col min="1031" max="1031" width="15.5" style="17" customWidth="1"/>
    <col min="1032" max="1032" width="15.83203125" style="17" customWidth="1"/>
    <col min="1033" max="1033" width="19.5" style="17" customWidth="1"/>
    <col min="1034" max="1034" width="15.83203125" style="17" customWidth="1"/>
    <col min="1035" max="1035" width="14.33203125" style="17" customWidth="1"/>
    <col min="1036" max="1036" width="15.83203125" style="17" customWidth="1"/>
    <col min="1037" max="1037" width="17.6640625" style="17" customWidth="1"/>
    <col min="1038" max="1038" width="19.6640625" style="17" customWidth="1"/>
    <col min="1039" max="1039" width="14.5" style="17" customWidth="1"/>
    <col min="1040" max="1275" width="9.33203125" style="17"/>
    <col min="1276" max="1276" width="12.1640625" style="17" customWidth="1"/>
    <col min="1277" max="1277" width="30" style="17" customWidth="1"/>
    <col min="1278" max="1278" width="24.5" style="17" customWidth="1"/>
    <col min="1279" max="1279" width="17.1640625" style="17" customWidth="1"/>
    <col min="1280" max="1280" width="15.33203125" style="17" customWidth="1"/>
    <col min="1281" max="1281" width="13.5" style="17" customWidth="1"/>
    <col min="1282" max="1283" width="12.83203125" style="17" customWidth="1"/>
    <col min="1284" max="1284" width="15" style="17" customWidth="1"/>
    <col min="1285" max="1285" width="16.83203125" style="17" customWidth="1"/>
    <col min="1286" max="1286" width="16.1640625" style="17" customWidth="1"/>
    <col min="1287" max="1287" width="15.5" style="17" customWidth="1"/>
    <col min="1288" max="1288" width="15.83203125" style="17" customWidth="1"/>
    <col min="1289" max="1289" width="19.5" style="17" customWidth="1"/>
    <col min="1290" max="1290" width="15.83203125" style="17" customWidth="1"/>
    <col min="1291" max="1291" width="14.33203125" style="17" customWidth="1"/>
    <col min="1292" max="1292" width="15.83203125" style="17" customWidth="1"/>
    <col min="1293" max="1293" width="17.6640625" style="17" customWidth="1"/>
    <col min="1294" max="1294" width="19.6640625" style="17" customWidth="1"/>
    <col min="1295" max="1295" width="14.5" style="17" customWidth="1"/>
    <col min="1296" max="1531" width="9.33203125" style="17"/>
    <col min="1532" max="1532" width="12.1640625" style="17" customWidth="1"/>
    <col min="1533" max="1533" width="30" style="17" customWidth="1"/>
    <col min="1534" max="1534" width="24.5" style="17" customWidth="1"/>
    <col min="1535" max="1535" width="17.1640625" style="17" customWidth="1"/>
    <col min="1536" max="1536" width="15.33203125" style="17" customWidth="1"/>
    <col min="1537" max="1537" width="13.5" style="17" customWidth="1"/>
    <col min="1538" max="1539" width="12.83203125" style="17" customWidth="1"/>
    <col min="1540" max="1540" width="15" style="17" customWidth="1"/>
    <col min="1541" max="1541" width="16.83203125" style="17" customWidth="1"/>
    <col min="1542" max="1542" width="16.1640625" style="17" customWidth="1"/>
    <col min="1543" max="1543" width="15.5" style="17" customWidth="1"/>
    <col min="1544" max="1544" width="15.83203125" style="17" customWidth="1"/>
    <col min="1545" max="1545" width="19.5" style="17" customWidth="1"/>
    <col min="1546" max="1546" width="15.83203125" style="17" customWidth="1"/>
    <col min="1547" max="1547" width="14.33203125" style="17" customWidth="1"/>
    <col min="1548" max="1548" width="15.83203125" style="17" customWidth="1"/>
    <col min="1549" max="1549" width="17.6640625" style="17" customWidth="1"/>
    <col min="1550" max="1550" width="19.6640625" style="17" customWidth="1"/>
    <col min="1551" max="1551" width="14.5" style="17" customWidth="1"/>
    <col min="1552" max="1787" width="9.33203125" style="17"/>
    <col min="1788" max="1788" width="12.1640625" style="17" customWidth="1"/>
    <col min="1789" max="1789" width="30" style="17" customWidth="1"/>
    <col min="1790" max="1790" width="24.5" style="17" customWidth="1"/>
    <col min="1791" max="1791" width="17.1640625" style="17" customWidth="1"/>
    <col min="1792" max="1792" width="15.33203125" style="17" customWidth="1"/>
    <col min="1793" max="1793" width="13.5" style="17" customWidth="1"/>
    <col min="1794" max="1795" width="12.83203125" style="17" customWidth="1"/>
    <col min="1796" max="1796" width="15" style="17" customWidth="1"/>
    <col min="1797" max="1797" width="16.83203125" style="17" customWidth="1"/>
    <col min="1798" max="1798" width="16.1640625" style="17" customWidth="1"/>
    <col min="1799" max="1799" width="15.5" style="17" customWidth="1"/>
    <col min="1800" max="1800" width="15.83203125" style="17" customWidth="1"/>
    <col min="1801" max="1801" width="19.5" style="17" customWidth="1"/>
    <col min="1802" max="1802" width="15.83203125" style="17" customWidth="1"/>
    <col min="1803" max="1803" width="14.33203125" style="17" customWidth="1"/>
    <col min="1804" max="1804" width="15.83203125" style="17" customWidth="1"/>
    <col min="1805" max="1805" width="17.6640625" style="17" customWidth="1"/>
    <col min="1806" max="1806" width="19.6640625" style="17" customWidth="1"/>
    <col min="1807" max="1807" width="14.5" style="17" customWidth="1"/>
    <col min="1808" max="2043" width="9.33203125" style="17"/>
    <col min="2044" max="2044" width="12.1640625" style="17" customWidth="1"/>
    <col min="2045" max="2045" width="30" style="17" customWidth="1"/>
    <col min="2046" max="2046" width="24.5" style="17" customWidth="1"/>
    <col min="2047" max="2047" width="17.1640625" style="17" customWidth="1"/>
    <col min="2048" max="2048" width="15.33203125" style="17" customWidth="1"/>
    <col min="2049" max="2049" width="13.5" style="17" customWidth="1"/>
    <col min="2050" max="2051" width="12.83203125" style="17" customWidth="1"/>
    <col min="2052" max="2052" width="15" style="17" customWidth="1"/>
    <col min="2053" max="2053" width="16.83203125" style="17" customWidth="1"/>
    <col min="2054" max="2054" width="16.1640625" style="17" customWidth="1"/>
    <col min="2055" max="2055" width="15.5" style="17" customWidth="1"/>
    <col min="2056" max="2056" width="15.83203125" style="17" customWidth="1"/>
    <col min="2057" max="2057" width="19.5" style="17" customWidth="1"/>
    <col min="2058" max="2058" width="15.83203125" style="17" customWidth="1"/>
    <col min="2059" max="2059" width="14.33203125" style="17" customWidth="1"/>
    <col min="2060" max="2060" width="15.83203125" style="17" customWidth="1"/>
    <col min="2061" max="2061" width="17.6640625" style="17" customWidth="1"/>
    <col min="2062" max="2062" width="19.6640625" style="17" customWidth="1"/>
    <col min="2063" max="2063" width="14.5" style="17" customWidth="1"/>
    <col min="2064" max="2299" width="9.33203125" style="17"/>
    <col min="2300" max="2300" width="12.1640625" style="17" customWidth="1"/>
    <col min="2301" max="2301" width="30" style="17" customWidth="1"/>
    <col min="2302" max="2302" width="24.5" style="17" customWidth="1"/>
    <col min="2303" max="2303" width="17.1640625" style="17" customWidth="1"/>
    <col min="2304" max="2304" width="15.33203125" style="17" customWidth="1"/>
    <col min="2305" max="2305" width="13.5" style="17" customWidth="1"/>
    <col min="2306" max="2307" width="12.83203125" style="17" customWidth="1"/>
    <col min="2308" max="2308" width="15" style="17" customWidth="1"/>
    <col min="2309" max="2309" width="16.83203125" style="17" customWidth="1"/>
    <col min="2310" max="2310" width="16.1640625" style="17" customWidth="1"/>
    <col min="2311" max="2311" width="15.5" style="17" customWidth="1"/>
    <col min="2312" max="2312" width="15.83203125" style="17" customWidth="1"/>
    <col min="2313" max="2313" width="19.5" style="17" customWidth="1"/>
    <col min="2314" max="2314" width="15.83203125" style="17" customWidth="1"/>
    <col min="2315" max="2315" width="14.33203125" style="17" customWidth="1"/>
    <col min="2316" max="2316" width="15.83203125" style="17" customWidth="1"/>
    <col min="2317" max="2317" width="17.6640625" style="17" customWidth="1"/>
    <col min="2318" max="2318" width="19.6640625" style="17" customWidth="1"/>
    <col min="2319" max="2319" width="14.5" style="17" customWidth="1"/>
    <col min="2320" max="2555" width="9.33203125" style="17"/>
    <col min="2556" max="2556" width="12.1640625" style="17" customWidth="1"/>
    <col min="2557" max="2557" width="30" style="17" customWidth="1"/>
    <col min="2558" max="2558" width="24.5" style="17" customWidth="1"/>
    <col min="2559" max="2559" width="17.1640625" style="17" customWidth="1"/>
    <col min="2560" max="2560" width="15.33203125" style="17" customWidth="1"/>
    <col min="2561" max="2561" width="13.5" style="17" customWidth="1"/>
    <col min="2562" max="2563" width="12.83203125" style="17" customWidth="1"/>
    <col min="2564" max="2564" width="15" style="17" customWidth="1"/>
    <col min="2565" max="2565" width="16.83203125" style="17" customWidth="1"/>
    <col min="2566" max="2566" width="16.1640625" style="17" customWidth="1"/>
    <col min="2567" max="2567" width="15.5" style="17" customWidth="1"/>
    <col min="2568" max="2568" width="15.83203125" style="17" customWidth="1"/>
    <col min="2569" max="2569" width="19.5" style="17" customWidth="1"/>
    <col min="2570" max="2570" width="15.83203125" style="17" customWidth="1"/>
    <col min="2571" max="2571" width="14.33203125" style="17" customWidth="1"/>
    <col min="2572" max="2572" width="15.83203125" style="17" customWidth="1"/>
    <col min="2573" max="2573" width="17.6640625" style="17" customWidth="1"/>
    <col min="2574" max="2574" width="19.6640625" style="17" customWidth="1"/>
    <col min="2575" max="2575" width="14.5" style="17" customWidth="1"/>
    <col min="2576" max="2811" width="9.33203125" style="17"/>
    <col min="2812" max="2812" width="12.1640625" style="17" customWidth="1"/>
    <col min="2813" max="2813" width="30" style="17" customWidth="1"/>
    <col min="2814" max="2814" width="24.5" style="17" customWidth="1"/>
    <col min="2815" max="2815" width="17.1640625" style="17" customWidth="1"/>
    <col min="2816" max="2816" width="15.33203125" style="17" customWidth="1"/>
    <col min="2817" max="2817" width="13.5" style="17" customWidth="1"/>
    <col min="2818" max="2819" width="12.83203125" style="17" customWidth="1"/>
    <col min="2820" max="2820" width="15" style="17" customWidth="1"/>
    <col min="2821" max="2821" width="16.83203125" style="17" customWidth="1"/>
    <col min="2822" max="2822" width="16.1640625" style="17" customWidth="1"/>
    <col min="2823" max="2823" width="15.5" style="17" customWidth="1"/>
    <col min="2824" max="2824" width="15.83203125" style="17" customWidth="1"/>
    <col min="2825" max="2825" width="19.5" style="17" customWidth="1"/>
    <col min="2826" max="2826" width="15.83203125" style="17" customWidth="1"/>
    <col min="2827" max="2827" width="14.33203125" style="17" customWidth="1"/>
    <col min="2828" max="2828" width="15.83203125" style="17" customWidth="1"/>
    <col min="2829" max="2829" width="17.6640625" style="17" customWidth="1"/>
    <col min="2830" max="2830" width="19.6640625" style="17" customWidth="1"/>
    <col min="2831" max="2831" width="14.5" style="17" customWidth="1"/>
    <col min="2832" max="3067" width="9.33203125" style="17"/>
    <col min="3068" max="3068" width="12.1640625" style="17" customWidth="1"/>
    <col min="3069" max="3069" width="30" style="17" customWidth="1"/>
    <col min="3070" max="3070" width="24.5" style="17" customWidth="1"/>
    <col min="3071" max="3071" width="17.1640625" style="17" customWidth="1"/>
    <col min="3072" max="3072" width="15.33203125" style="17" customWidth="1"/>
    <col min="3073" max="3073" width="13.5" style="17" customWidth="1"/>
    <col min="3074" max="3075" width="12.83203125" style="17" customWidth="1"/>
    <col min="3076" max="3076" width="15" style="17" customWidth="1"/>
    <col min="3077" max="3077" width="16.83203125" style="17" customWidth="1"/>
    <col min="3078" max="3078" width="16.1640625" style="17" customWidth="1"/>
    <col min="3079" max="3079" width="15.5" style="17" customWidth="1"/>
    <col min="3080" max="3080" width="15.83203125" style="17" customWidth="1"/>
    <col min="3081" max="3081" width="19.5" style="17" customWidth="1"/>
    <col min="3082" max="3082" width="15.83203125" style="17" customWidth="1"/>
    <col min="3083" max="3083" width="14.33203125" style="17" customWidth="1"/>
    <col min="3084" max="3084" width="15.83203125" style="17" customWidth="1"/>
    <col min="3085" max="3085" width="17.6640625" style="17" customWidth="1"/>
    <col min="3086" max="3086" width="19.6640625" style="17" customWidth="1"/>
    <col min="3087" max="3087" width="14.5" style="17" customWidth="1"/>
    <col min="3088" max="3323" width="9.33203125" style="17"/>
    <col min="3324" max="3324" width="12.1640625" style="17" customWidth="1"/>
    <col min="3325" max="3325" width="30" style="17" customWidth="1"/>
    <col min="3326" max="3326" width="24.5" style="17" customWidth="1"/>
    <col min="3327" max="3327" width="17.1640625" style="17" customWidth="1"/>
    <col min="3328" max="3328" width="15.33203125" style="17" customWidth="1"/>
    <col min="3329" max="3329" width="13.5" style="17" customWidth="1"/>
    <col min="3330" max="3331" width="12.83203125" style="17" customWidth="1"/>
    <col min="3332" max="3332" width="15" style="17" customWidth="1"/>
    <col min="3333" max="3333" width="16.83203125" style="17" customWidth="1"/>
    <col min="3334" max="3334" width="16.1640625" style="17" customWidth="1"/>
    <col min="3335" max="3335" width="15.5" style="17" customWidth="1"/>
    <col min="3336" max="3336" width="15.83203125" style="17" customWidth="1"/>
    <col min="3337" max="3337" width="19.5" style="17" customWidth="1"/>
    <col min="3338" max="3338" width="15.83203125" style="17" customWidth="1"/>
    <col min="3339" max="3339" width="14.33203125" style="17" customWidth="1"/>
    <col min="3340" max="3340" width="15.83203125" style="17" customWidth="1"/>
    <col min="3341" max="3341" width="17.6640625" style="17" customWidth="1"/>
    <col min="3342" max="3342" width="19.6640625" style="17" customWidth="1"/>
    <col min="3343" max="3343" width="14.5" style="17" customWidth="1"/>
    <col min="3344" max="3579" width="9.33203125" style="17"/>
    <col min="3580" max="3580" width="12.1640625" style="17" customWidth="1"/>
    <col min="3581" max="3581" width="30" style="17" customWidth="1"/>
    <col min="3582" max="3582" width="24.5" style="17" customWidth="1"/>
    <col min="3583" max="3583" width="17.1640625" style="17" customWidth="1"/>
    <col min="3584" max="3584" width="15.33203125" style="17" customWidth="1"/>
    <col min="3585" max="3585" width="13.5" style="17" customWidth="1"/>
    <col min="3586" max="3587" width="12.83203125" style="17" customWidth="1"/>
    <col min="3588" max="3588" width="15" style="17" customWidth="1"/>
    <col min="3589" max="3589" width="16.83203125" style="17" customWidth="1"/>
    <col min="3590" max="3590" width="16.1640625" style="17" customWidth="1"/>
    <col min="3591" max="3591" width="15.5" style="17" customWidth="1"/>
    <col min="3592" max="3592" width="15.83203125" style="17" customWidth="1"/>
    <col min="3593" max="3593" width="19.5" style="17" customWidth="1"/>
    <col min="3594" max="3594" width="15.83203125" style="17" customWidth="1"/>
    <col min="3595" max="3595" width="14.33203125" style="17" customWidth="1"/>
    <col min="3596" max="3596" width="15.83203125" style="17" customWidth="1"/>
    <col min="3597" max="3597" width="17.6640625" style="17" customWidth="1"/>
    <col min="3598" max="3598" width="19.6640625" style="17" customWidth="1"/>
    <col min="3599" max="3599" width="14.5" style="17" customWidth="1"/>
    <col min="3600" max="3835" width="9.33203125" style="17"/>
    <col min="3836" max="3836" width="12.1640625" style="17" customWidth="1"/>
    <col min="3837" max="3837" width="30" style="17" customWidth="1"/>
    <col min="3838" max="3838" width="24.5" style="17" customWidth="1"/>
    <col min="3839" max="3839" width="17.1640625" style="17" customWidth="1"/>
    <col min="3840" max="3840" width="15.33203125" style="17" customWidth="1"/>
    <col min="3841" max="3841" width="13.5" style="17" customWidth="1"/>
    <col min="3842" max="3843" width="12.83203125" style="17" customWidth="1"/>
    <col min="3844" max="3844" width="15" style="17" customWidth="1"/>
    <col min="3845" max="3845" width="16.83203125" style="17" customWidth="1"/>
    <col min="3846" max="3846" width="16.1640625" style="17" customWidth="1"/>
    <col min="3847" max="3847" width="15.5" style="17" customWidth="1"/>
    <col min="3848" max="3848" width="15.83203125" style="17" customWidth="1"/>
    <col min="3849" max="3849" width="19.5" style="17" customWidth="1"/>
    <col min="3850" max="3850" width="15.83203125" style="17" customWidth="1"/>
    <col min="3851" max="3851" width="14.33203125" style="17" customWidth="1"/>
    <col min="3852" max="3852" width="15.83203125" style="17" customWidth="1"/>
    <col min="3853" max="3853" width="17.6640625" style="17" customWidth="1"/>
    <col min="3854" max="3854" width="19.6640625" style="17" customWidth="1"/>
    <col min="3855" max="3855" width="14.5" style="17" customWidth="1"/>
    <col min="3856" max="4091" width="9.33203125" style="17"/>
    <col min="4092" max="4092" width="12.1640625" style="17" customWidth="1"/>
    <col min="4093" max="4093" width="30" style="17" customWidth="1"/>
    <col min="4094" max="4094" width="24.5" style="17" customWidth="1"/>
    <col min="4095" max="4095" width="17.1640625" style="17" customWidth="1"/>
    <col min="4096" max="4096" width="15.33203125" style="17" customWidth="1"/>
    <col min="4097" max="4097" width="13.5" style="17" customWidth="1"/>
    <col min="4098" max="4099" width="12.83203125" style="17" customWidth="1"/>
    <col min="4100" max="4100" width="15" style="17" customWidth="1"/>
    <col min="4101" max="4101" width="16.83203125" style="17" customWidth="1"/>
    <col min="4102" max="4102" width="16.1640625" style="17" customWidth="1"/>
    <col min="4103" max="4103" width="15.5" style="17" customWidth="1"/>
    <col min="4104" max="4104" width="15.83203125" style="17" customWidth="1"/>
    <col min="4105" max="4105" width="19.5" style="17" customWidth="1"/>
    <col min="4106" max="4106" width="15.83203125" style="17" customWidth="1"/>
    <col min="4107" max="4107" width="14.33203125" style="17" customWidth="1"/>
    <col min="4108" max="4108" width="15.83203125" style="17" customWidth="1"/>
    <col min="4109" max="4109" width="17.6640625" style="17" customWidth="1"/>
    <col min="4110" max="4110" width="19.6640625" style="17" customWidth="1"/>
    <col min="4111" max="4111" width="14.5" style="17" customWidth="1"/>
    <col min="4112" max="4347" width="9.33203125" style="17"/>
    <col min="4348" max="4348" width="12.1640625" style="17" customWidth="1"/>
    <col min="4349" max="4349" width="30" style="17" customWidth="1"/>
    <col min="4350" max="4350" width="24.5" style="17" customWidth="1"/>
    <col min="4351" max="4351" width="17.1640625" style="17" customWidth="1"/>
    <col min="4352" max="4352" width="15.33203125" style="17" customWidth="1"/>
    <col min="4353" max="4353" width="13.5" style="17" customWidth="1"/>
    <col min="4354" max="4355" width="12.83203125" style="17" customWidth="1"/>
    <col min="4356" max="4356" width="15" style="17" customWidth="1"/>
    <col min="4357" max="4357" width="16.83203125" style="17" customWidth="1"/>
    <col min="4358" max="4358" width="16.1640625" style="17" customWidth="1"/>
    <col min="4359" max="4359" width="15.5" style="17" customWidth="1"/>
    <col min="4360" max="4360" width="15.83203125" style="17" customWidth="1"/>
    <col min="4361" max="4361" width="19.5" style="17" customWidth="1"/>
    <col min="4362" max="4362" width="15.83203125" style="17" customWidth="1"/>
    <col min="4363" max="4363" width="14.33203125" style="17" customWidth="1"/>
    <col min="4364" max="4364" width="15.83203125" style="17" customWidth="1"/>
    <col min="4365" max="4365" width="17.6640625" style="17" customWidth="1"/>
    <col min="4366" max="4366" width="19.6640625" style="17" customWidth="1"/>
    <col min="4367" max="4367" width="14.5" style="17" customWidth="1"/>
    <col min="4368" max="4603" width="9.33203125" style="17"/>
    <col min="4604" max="4604" width="12.1640625" style="17" customWidth="1"/>
    <col min="4605" max="4605" width="30" style="17" customWidth="1"/>
    <col min="4606" max="4606" width="24.5" style="17" customWidth="1"/>
    <col min="4607" max="4607" width="17.1640625" style="17" customWidth="1"/>
    <col min="4608" max="4608" width="15.33203125" style="17" customWidth="1"/>
    <col min="4609" max="4609" width="13.5" style="17" customWidth="1"/>
    <col min="4610" max="4611" width="12.83203125" style="17" customWidth="1"/>
    <col min="4612" max="4612" width="15" style="17" customWidth="1"/>
    <col min="4613" max="4613" width="16.83203125" style="17" customWidth="1"/>
    <col min="4614" max="4614" width="16.1640625" style="17" customWidth="1"/>
    <col min="4615" max="4615" width="15.5" style="17" customWidth="1"/>
    <col min="4616" max="4616" width="15.83203125" style="17" customWidth="1"/>
    <col min="4617" max="4617" width="19.5" style="17" customWidth="1"/>
    <col min="4618" max="4618" width="15.83203125" style="17" customWidth="1"/>
    <col min="4619" max="4619" width="14.33203125" style="17" customWidth="1"/>
    <col min="4620" max="4620" width="15.83203125" style="17" customWidth="1"/>
    <col min="4621" max="4621" width="17.6640625" style="17" customWidth="1"/>
    <col min="4622" max="4622" width="19.6640625" style="17" customWidth="1"/>
    <col min="4623" max="4623" width="14.5" style="17" customWidth="1"/>
    <col min="4624" max="4859" width="9.33203125" style="17"/>
    <col min="4860" max="4860" width="12.1640625" style="17" customWidth="1"/>
    <col min="4861" max="4861" width="30" style="17" customWidth="1"/>
    <col min="4862" max="4862" width="24.5" style="17" customWidth="1"/>
    <col min="4863" max="4863" width="17.1640625" style="17" customWidth="1"/>
    <col min="4864" max="4864" width="15.33203125" style="17" customWidth="1"/>
    <col min="4865" max="4865" width="13.5" style="17" customWidth="1"/>
    <col min="4866" max="4867" width="12.83203125" style="17" customWidth="1"/>
    <col min="4868" max="4868" width="15" style="17" customWidth="1"/>
    <col min="4869" max="4869" width="16.83203125" style="17" customWidth="1"/>
    <col min="4870" max="4870" width="16.1640625" style="17" customWidth="1"/>
    <col min="4871" max="4871" width="15.5" style="17" customWidth="1"/>
    <col min="4872" max="4872" width="15.83203125" style="17" customWidth="1"/>
    <col min="4873" max="4873" width="19.5" style="17" customWidth="1"/>
    <col min="4874" max="4874" width="15.83203125" style="17" customWidth="1"/>
    <col min="4875" max="4875" width="14.33203125" style="17" customWidth="1"/>
    <col min="4876" max="4876" width="15.83203125" style="17" customWidth="1"/>
    <col min="4877" max="4877" width="17.6640625" style="17" customWidth="1"/>
    <col min="4878" max="4878" width="19.6640625" style="17" customWidth="1"/>
    <col min="4879" max="4879" width="14.5" style="17" customWidth="1"/>
    <col min="4880" max="5115" width="9.33203125" style="17"/>
    <col min="5116" max="5116" width="12.1640625" style="17" customWidth="1"/>
    <col min="5117" max="5117" width="30" style="17" customWidth="1"/>
    <col min="5118" max="5118" width="24.5" style="17" customWidth="1"/>
    <col min="5119" max="5119" width="17.1640625" style="17" customWidth="1"/>
    <col min="5120" max="5120" width="15.33203125" style="17" customWidth="1"/>
    <col min="5121" max="5121" width="13.5" style="17" customWidth="1"/>
    <col min="5122" max="5123" width="12.83203125" style="17" customWidth="1"/>
    <col min="5124" max="5124" width="15" style="17" customWidth="1"/>
    <col min="5125" max="5125" width="16.83203125" style="17" customWidth="1"/>
    <col min="5126" max="5126" width="16.1640625" style="17" customWidth="1"/>
    <col min="5127" max="5127" width="15.5" style="17" customWidth="1"/>
    <col min="5128" max="5128" width="15.83203125" style="17" customWidth="1"/>
    <col min="5129" max="5129" width="19.5" style="17" customWidth="1"/>
    <col min="5130" max="5130" width="15.83203125" style="17" customWidth="1"/>
    <col min="5131" max="5131" width="14.33203125" style="17" customWidth="1"/>
    <col min="5132" max="5132" width="15.83203125" style="17" customWidth="1"/>
    <col min="5133" max="5133" width="17.6640625" style="17" customWidth="1"/>
    <col min="5134" max="5134" width="19.6640625" style="17" customWidth="1"/>
    <col min="5135" max="5135" width="14.5" style="17" customWidth="1"/>
    <col min="5136" max="5371" width="9.33203125" style="17"/>
    <col min="5372" max="5372" width="12.1640625" style="17" customWidth="1"/>
    <col min="5373" max="5373" width="30" style="17" customWidth="1"/>
    <col min="5374" max="5374" width="24.5" style="17" customWidth="1"/>
    <col min="5375" max="5375" width="17.1640625" style="17" customWidth="1"/>
    <col min="5376" max="5376" width="15.33203125" style="17" customWidth="1"/>
    <col min="5377" max="5377" width="13.5" style="17" customWidth="1"/>
    <col min="5378" max="5379" width="12.83203125" style="17" customWidth="1"/>
    <col min="5380" max="5380" width="15" style="17" customWidth="1"/>
    <col min="5381" max="5381" width="16.83203125" style="17" customWidth="1"/>
    <col min="5382" max="5382" width="16.1640625" style="17" customWidth="1"/>
    <col min="5383" max="5383" width="15.5" style="17" customWidth="1"/>
    <col min="5384" max="5384" width="15.83203125" style="17" customWidth="1"/>
    <col min="5385" max="5385" width="19.5" style="17" customWidth="1"/>
    <col min="5386" max="5386" width="15.83203125" style="17" customWidth="1"/>
    <col min="5387" max="5387" width="14.33203125" style="17" customWidth="1"/>
    <col min="5388" max="5388" width="15.83203125" style="17" customWidth="1"/>
    <col min="5389" max="5389" width="17.6640625" style="17" customWidth="1"/>
    <col min="5390" max="5390" width="19.6640625" style="17" customWidth="1"/>
    <col min="5391" max="5391" width="14.5" style="17" customWidth="1"/>
    <col min="5392" max="5627" width="9.33203125" style="17"/>
    <col min="5628" max="5628" width="12.1640625" style="17" customWidth="1"/>
    <col min="5629" max="5629" width="30" style="17" customWidth="1"/>
    <col min="5630" max="5630" width="24.5" style="17" customWidth="1"/>
    <col min="5631" max="5631" width="17.1640625" style="17" customWidth="1"/>
    <col min="5632" max="5632" width="15.33203125" style="17" customWidth="1"/>
    <col min="5633" max="5633" width="13.5" style="17" customWidth="1"/>
    <col min="5634" max="5635" width="12.83203125" style="17" customWidth="1"/>
    <col min="5636" max="5636" width="15" style="17" customWidth="1"/>
    <col min="5637" max="5637" width="16.83203125" style="17" customWidth="1"/>
    <col min="5638" max="5638" width="16.1640625" style="17" customWidth="1"/>
    <col min="5639" max="5639" width="15.5" style="17" customWidth="1"/>
    <col min="5640" max="5640" width="15.83203125" style="17" customWidth="1"/>
    <col min="5641" max="5641" width="19.5" style="17" customWidth="1"/>
    <col min="5642" max="5642" width="15.83203125" style="17" customWidth="1"/>
    <col min="5643" max="5643" width="14.33203125" style="17" customWidth="1"/>
    <col min="5644" max="5644" width="15.83203125" style="17" customWidth="1"/>
    <col min="5645" max="5645" width="17.6640625" style="17" customWidth="1"/>
    <col min="5646" max="5646" width="19.6640625" style="17" customWidth="1"/>
    <col min="5647" max="5647" width="14.5" style="17" customWidth="1"/>
    <col min="5648" max="5883" width="9.33203125" style="17"/>
    <col min="5884" max="5884" width="12.1640625" style="17" customWidth="1"/>
    <col min="5885" max="5885" width="30" style="17" customWidth="1"/>
    <col min="5886" max="5886" width="24.5" style="17" customWidth="1"/>
    <col min="5887" max="5887" width="17.1640625" style="17" customWidth="1"/>
    <col min="5888" max="5888" width="15.33203125" style="17" customWidth="1"/>
    <col min="5889" max="5889" width="13.5" style="17" customWidth="1"/>
    <col min="5890" max="5891" width="12.83203125" style="17" customWidth="1"/>
    <col min="5892" max="5892" width="15" style="17" customWidth="1"/>
    <col min="5893" max="5893" width="16.83203125" style="17" customWidth="1"/>
    <col min="5894" max="5894" width="16.1640625" style="17" customWidth="1"/>
    <col min="5895" max="5895" width="15.5" style="17" customWidth="1"/>
    <col min="5896" max="5896" width="15.83203125" style="17" customWidth="1"/>
    <col min="5897" max="5897" width="19.5" style="17" customWidth="1"/>
    <col min="5898" max="5898" width="15.83203125" style="17" customWidth="1"/>
    <col min="5899" max="5899" width="14.33203125" style="17" customWidth="1"/>
    <col min="5900" max="5900" width="15.83203125" style="17" customWidth="1"/>
    <col min="5901" max="5901" width="17.6640625" style="17" customWidth="1"/>
    <col min="5902" max="5902" width="19.6640625" style="17" customWidth="1"/>
    <col min="5903" max="5903" width="14.5" style="17" customWidth="1"/>
    <col min="5904" max="6139" width="9.33203125" style="17"/>
    <col min="6140" max="6140" width="12.1640625" style="17" customWidth="1"/>
    <col min="6141" max="6141" width="30" style="17" customWidth="1"/>
    <col min="6142" max="6142" width="24.5" style="17" customWidth="1"/>
    <col min="6143" max="6143" width="17.1640625" style="17" customWidth="1"/>
    <col min="6144" max="6144" width="15.33203125" style="17" customWidth="1"/>
    <col min="6145" max="6145" width="13.5" style="17" customWidth="1"/>
    <col min="6146" max="6147" width="12.83203125" style="17" customWidth="1"/>
    <col min="6148" max="6148" width="15" style="17" customWidth="1"/>
    <col min="6149" max="6149" width="16.83203125" style="17" customWidth="1"/>
    <col min="6150" max="6150" width="16.1640625" style="17" customWidth="1"/>
    <col min="6151" max="6151" width="15.5" style="17" customWidth="1"/>
    <col min="6152" max="6152" width="15.83203125" style="17" customWidth="1"/>
    <col min="6153" max="6153" width="19.5" style="17" customWidth="1"/>
    <col min="6154" max="6154" width="15.83203125" style="17" customWidth="1"/>
    <col min="6155" max="6155" width="14.33203125" style="17" customWidth="1"/>
    <col min="6156" max="6156" width="15.83203125" style="17" customWidth="1"/>
    <col min="6157" max="6157" width="17.6640625" style="17" customWidth="1"/>
    <col min="6158" max="6158" width="19.6640625" style="17" customWidth="1"/>
    <col min="6159" max="6159" width="14.5" style="17" customWidth="1"/>
    <col min="6160" max="6395" width="9.33203125" style="17"/>
    <col min="6396" max="6396" width="12.1640625" style="17" customWidth="1"/>
    <col min="6397" max="6397" width="30" style="17" customWidth="1"/>
    <col min="6398" max="6398" width="24.5" style="17" customWidth="1"/>
    <col min="6399" max="6399" width="17.1640625" style="17" customWidth="1"/>
    <col min="6400" max="6400" width="15.33203125" style="17" customWidth="1"/>
    <col min="6401" max="6401" width="13.5" style="17" customWidth="1"/>
    <col min="6402" max="6403" width="12.83203125" style="17" customWidth="1"/>
    <col min="6404" max="6404" width="15" style="17" customWidth="1"/>
    <col min="6405" max="6405" width="16.83203125" style="17" customWidth="1"/>
    <col min="6406" max="6406" width="16.1640625" style="17" customWidth="1"/>
    <col min="6407" max="6407" width="15.5" style="17" customWidth="1"/>
    <col min="6408" max="6408" width="15.83203125" style="17" customWidth="1"/>
    <col min="6409" max="6409" width="19.5" style="17" customWidth="1"/>
    <col min="6410" max="6410" width="15.83203125" style="17" customWidth="1"/>
    <col min="6411" max="6411" width="14.33203125" style="17" customWidth="1"/>
    <col min="6412" max="6412" width="15.83203125" style="17" customWidth="1"/>
    <col min="6413" max="6413" width="17.6640625" style="17" customWidth="1"/>
    <col min="6414" max="6414" width="19.6640625" style="17" customWidth="1"/>
    <col min="6415" max="6415" width="14.5" style="17" customWidth="1"/>
    <col min="6416" max="6651" width="9.33203125" style="17"/>
    <col min="6652" max="6652" width="12.1640625" style="17" customWidth="1"/>
    <col min="6653" max="6653" width="30" style="17" customWidth="1"/>
    <col min="6654" max="6654" width="24.5" style="17" customWidth="1"/>
    <col min="6655" max="6655" width="17.1640625" style="17" customWidth="1"/>
    <col min="6656" max="6656" width="15.33203125" style="17" customWidth="1"/>
    <col min="6657" max="6657" width="13.5" style="17" customWidth="1"/>
    <col min="6658" max="6659" width="12.83203125" style="17" customWidth="1"/>
    <col min="6660" max="6660" width="15" style="17" customWidth="1"/>
    <col min="6661" max="6661" width="16.83203125" style="17" customWidth="1"/>
    <col min="6662" max="6662" width="16.1640625" style="17" customWidth="1"/>
    <col min="6663" max="6663" width="15.5" style="17" customWidth="1"/>
    <col min="6664" max="6664" width="15.83203125" style="17" customWidth="1"/>
    <col min="6665" max="6665" width="19.5" style="17" customWidth="1"/>
    <col min="6666" max="6666" width="15.83203125" style="17" customWidth="1"/>
    <col min="6667" max="6667" width="14.33203125" style="17" customWidth="1"/>
    <col min="6668" max="6668" width="15.83203125" style="17" customWidth="1"/>
    <col min="6669" max="6669" width="17.6640625" style="17" customWidth="1"/>
    <col min="6670" max="6670" width="19.6640625" style="17" customWidth="1"/>
    <col min="6671" max="6671" width="14.5" style="17" customWidth="1"/>
    <col min="6672" max="6907" width="9.33203125" style="17"/>
    <col min="6908" max="6908" width="12.1640625" style="17" customWidth="1"/>
    <col min="6909" max="6909" width="30" style="17" customWidth="1"/>
    <col min="6910" max="6910" width="24.5" style="17" customWidth="1"/>
    <col min="6911" max="6911" width="17.1640625" style="17" customWidth="1"/>
    <col min="6912" max="6912" width="15.33203125" style="17" customWidth="1"/>
    <col min="6913" max="6913" width="13.5" style="17" customWidth="1"/>
    <col min="6914" max="6915" width="12.83203125" style="17" customWidth="1"/>
    <col min="6916" max="6916" width="15" style="17" customWidth="1"/>
    <col min="6917" max="6917" width="16.83203125" style="17" customWidth="1"/>
    <col min="6918" max="6918" width="16.1640625" style="17" customWidth="1"/>
    <col min="6919" max="6919" width="15.5" style="17" customWidth="1"/>
    <col min="6920" max="6920" width="15.83203125" style="17" customWidth="1"/>
    <col min="6921" max="6921" width="19.5" style="17" customWidth="1"/>
    <col min="6922" max="6922" width="15.83203125" style="17" customWidth="1"/>
    <col min="6923" max="6923" width="14.33203125" style="17" customWidth="1"/>
    <col min="6924" max="6924" width="15.83203125" style="17" customWidth="1"/>
    <col min="6925" max="6925" width="17.6640625" style="17" customWidth="1"/>
    <col min="6926" max="6926" width="19.6640625" style="17" customWidth="1"/>
    <col min="6927" max="6927" width="14.5" style="17" customWidth="1"/>
    <col min="6928" max="7163" width="9.33203125" style="17"/>
    <col min="7164" max="7164" width="12.1640625" style="17" customWidth="1"/>
    <col min="7165" max="7165" width="30" style="17" customWidth="1"/>
    <col min="7166" max="7166" width="24.5" style="17" customWidth="1"/>
    <col min="7167" max="7167" width="17.1640625" style="17" customWidth="1"/>
    <col min="7168" max="7168" width="15.33203125" style="17" customWidth="1"/>
    <col min="7169" max="7169" width="13.5" style="17" customWidth="1"/>
    <col min="7170" max="7171" width="12.83203125" style="17" customWidth="1"/>
    <col min="7172" max="7172" width="15" style="17" customWidth="1"/>
    <col min="7173" max="7173" width="16.83203125" style="17" customWidth="1"/>
    <col min="7174" max="7174" width="16.1640625" style="17" customWidth="1"/>
    <col min="7175" max="7175" width="15.5" style="17" customWidth="1"/>
    <col min="7176" max="7176" width="15.83203125" style="17" customWidth="1"/>
    <col min="7177" max="7177" width="19.5" style="17" customWidth="1"/>
    <col min="7178" max="7178" width="15.83203125" style="17" customWidth="1"/>
    <col min="7179" max="7179" width="14.33203125" style="17" customWidth="1"/>
    <col min="7180" max="7180" width="15.83203125" style="17" customWidth="1"/>
    <col min="7181" max="7181" width="17.6640625" style="17" customWidth="1"/>
    <col min="7182" max="7182" width="19.6640625" style="17" customWidth="1"/>
    <col min="7183" max="7183" width="14.5" style="17" customWidth="1"/>
    <col min="7184" max="7419" width="9.33203125" style="17"/>
    <col min="7420" max="7420" width="12.1640625" style="17" customWidth="1"/>
    <col min="7421" max="7421" width="30" style="17" customWidth="1"/>
    <col min="7422" max="7422" width="24.5" style="17" customWidth="1"/>
    <col min="7423" max="7423" width="17.1640625" style="17" customWidth="1"/>
    <col min="7424" max="7424" width="15.33203125" style="17" customWidth="1"/>
    <col min="7425" max="7425" width="13.5" style="17" customWidth="1"/>
    <col min="7426" max="7427" width="12.83203125" style="17" customWidth="1"/>
    <col min="7428" max="7428" width="15" style="17" customWidth="1"/>
    <col min="7429" max="7429" width="16.83203125" style="17" customWidth="1"/>
    <col min="7430" max="7430" width="16.1640625" style="17" customWidth="1"/>
    <col min="7431" max="7431" width="15.5" style="17" customWidth="1"/>
    <col min="7432" max="7432" width="15.83203125" style="17" customWidth="1"/>
    <col min="7433" max="7433" width="19.5" style="17" customWidth="1"/>
    <col min="7434" max="7434" width="15.83203125" style="17" customWidth="1"/>
    <col min="7435" max="7435" width="14.33203125" style="17" customWidth="1"/>
    <col min="7436" max="7436" width="15.83203125" style="17" customWidth="1"/>
    <col min="7437" max="7437" width="17.6640625" style="17" customWidth="1"/>
    <col min="7438" max="7438" width="19.6640625" style="17" customWidth="1"/>
    <col min="7439" max="7439" width="14.5" style="17" customWidth="1"/>
    <col min="7440" max="7675" width="9.33203125" style="17"/>
    <col min="7676" max="7676" width="12.1640625" style="17" customWidth="1"/>
    <col min="7677" max="7677" width="30" style="17" customWidth="1"/>
    <col min="7678" max="7678" width="24.5" style="17" customWidth="1"/>
    <col min="7679" max="7679" width="17.1640625" style="17" customWidth="1"/>
    <col min="7680" max="7680" width="15.33203125" style="17" customWidth="1"/>
    <col min="7681" max="7681" width="13.5" style="17" customWidth="1"/>
    <col min="7682" max="7683" width="12.83203125" style="17" customWidth="1"/>
    <col min="7684" max="7684" width="15" style="17" customWidth="1"/>
    <col min="7685" max="7685" width="16.83203125" style="17" customWidth="1"/>
    <col min="7686" max="7686" width="16.1640625" style="17" customWidth="1"/>
    <col min="7687" max="7687" width="15.5" style="17" customWidth="1"/>
    <col min="7688" max="7688" width="15.83203125" style="17" customWidth="1"/>
    <col min="7689" max="7689" width="19.5" style="17" customWidth="1"/>
    <col min="7690" max="7690" width="15.83203125" style="17" customWidth="1"/>
    <col min="7691" max="7691" width="14.33203125" style="17" customWidth="1"/>
    <col min="7692" max="7692" width="15.83203125" style="17" customWidth="1"/>
    <col min="7693" max="7693" width="17.6640625" style="17" customWidth="1"/>
    <col min="7694" max="7694" width="19.6640625" style="17" customWidth="1"/>
    <col min="7695" max="7695" width="14.5" style="17" customWidth="1"/>
    <col min="7696" max="7931" width="9.33203125" style="17"/>
    <col min="7932" max="7932" width="12.1640625" style="17" customWidth="1"/>
    <col min="7933" max="7933" width="30" style="17" customWidth="1"/>
    <col min="7934" max="7934" width="24.5" style="17" customWidth="1"/>
    <col min="7935" max="7935" width="17.1640625" style="17" customWidth="1"/>
    <col min="7936" max="7936" width="15.33203125" style="17" customWidth="1"/>
    <col min="7937" max="7937" width="13.5" style="17" customWidth="1"/>
    <col min="7938" max="7939" width="12.83203125" style="17" customWidth="1"/>
    <col min="7940" max="7940" width="15" style="17" customWidth="1"/>
    <col min="7941" max="7941" width="16.83203125" style="17" customWidth="1"/>
    <col min="7942" max="7942" width="16.1640625" style="17" customWidth="1"/>
    <col min="7943" max="7943" width="15.5" style="17" customWidth="1"/>
    <col min="7944" max="7944" width="15.83203125" style="17" customWidth="1"/>
    <col min="7945" max="7945" width="19.5" style="17" customWidth="1"/>
    <col min="7946" max="7946" width="15.83203125" style="17" customWidth="1"/>
    <col min="7947" max="7947" width="14.33203125" style="17" customWidth="1"/>
    <col min="7948" max="7948" width="15.83203125" style="17" customWidth="1"/>
    <col min="7949" max="7949" width="17.6640625" style="17" customWidth="1"/>
    <col min="7950" max="7950" width="19.6640625" style="17" customWidth="1"/>
    <col min="7951" max="7951" width="14.5" style="17" customWidth="1"/>
    <col min="7952" max="8187" width="9.33203125" style="17"/>
    <col min="8188" max="8188" width="12.1640625" style="17" customWidth="1"/>
    <col min="8189" max="8189" width="30" style="17" customWidth="1"/>
    <col min="8190" max="8190" width="24.5" style="17" customWidth="1"/>
    <col min="8191" max="8191" width="17.1640625" style="17" customWidth="1"/>
    <col min="8192" max="8192" width="15.33203125" style="17" customWidth="1"/>
    <col min="8193" max="8193" width="13.5" style="17" customWidth="1"/>
    <col min="8194" max="8195" width="12.83203125" style="17" customWidth="1"/>
    <col min="8196" max="8196" width="15" style="17" customWidth="1"/>
    <col min="8197" max="8197" width="16.83203125" style="17" customWidth="1"/>
    <col min="8198" max="8198" width="16.1640625" style="17" customWidth="1"/>
    <col min="8199" max="8199" width="15.5" style="17" customWidth="1"/>
    <col min="8200" max="8200" width="15.83203125" style="17" customWidth="1"/>
    <col min="8201" max="8201" width="19.5" style="17" customWidth="1"/>
    <col min="8202" max="8202" width="15.83203125" style="17" customWidth="1"/>
    <col min="8203" max="8203" width="14.33203125" style="17" customWidth="1"/>
    <col min="8204" max="8204" width="15.83203125" style="17" customWidth="1"/>
    <col min="8205" max="8205" width="17.6640625" style="17" customWidth="1"/>
    <col min="8206" max="8206" width="19.6640625" style="17" customWidth="1"/>
    <col min="8207" max="8207" width="14.5" style="17" customWidth="1"/>
    <col min="8208" max="8443" width="9.33203125" style="17"/>
    <col min="8444" max="8444" width="12.1640625" style="17" customWidth="1"/>
    <col min="8445" max="8445" width="30" style="17" customWidth="1"/>
    <col min="8446" max="8446" width="24.5" style="17" customWidth="1"/>
    <col min="8447" max="8447" width="17.1640625" style="17" customWidth="1"/>
    <col min="8448" max="8448" width="15.33203125" style="17" customWidth="1"/>
    <col min="8449" max="8449" width="13.5" style="17" customWidth="1"/>
    <col min="8450" max="8451" width="12.83203125" style="17" customWidth="1"/>
    <col min="8452" max="8452" width="15" style="17" customWidth="1"/>
    <col min="8453" max="8453" width="16.83203125" style="17" customWidth="1"/>
    <col min="8454" max="8454" width="16.1640625" style="17" customWidth="1"/>
    <col min="8455" max="8455" width="15.5" style="17" customWidth="1"/>
    <col min="8456" max="8456" width="15.83203125" style="17" customWidth="1"/>
    <col min="8457" max="8457" width="19.5" style="17" customWidth="1"/>
    <col min="8458" max="8458" width="15.83203125" style="17" customWidth="1"/>
    <col min="8459" max="8459" width="14.33203125" style="17" customWidth="1"/>
    <col min="8460" max="8460" width="15.83203125" style="17" customWidth="1"/>
    <col min="8461" max="8461" width="17.6640625" style="17" customWidth="1"/>
    <col min="8462" max="8462" width="19.6640625" style="17" customWidth="1"/>
    <col min="8463" max="8463" width="14.5" style="17" customWidth="1"/>
    <col min="8464" max="8699" width="9.33203125" style="17"/>
    <col min="8700" max="8700" width="12.1640625" style="17" customWidth="1"/>
    <col min="8701" max="8701" width="30" style="17" customWidth="1"/>
    <col min="8702" max="8702" width="24.5" style="17" customWidth="1"/>
    <col min="8703" max="8703" width="17.1640625" style="17" customWidth="1"/>
    <col min="8704" max="8704" width="15.33203125" style="17" customWidth="1"/>
    <col min="8705" max="8705" width="13.5" style="17" customWidth="1"/>
    <col min="8706" max="8707" width="12.83203125" style="17" customWidth="1"/>
    <col min="8708" max="8708" width="15" style="17" customWidth="1"/>
    <col min="8709" max="8709" width="16.83203125" style="17" customWidth="1"/>
    <col min="8710" max="8710" width="16.1640625" style="17" customWidth="1"/>
    <col min="8711" max="8711" width="15.5" style="17" customWidth="1"/>
    <col min="8712" max="8712" width="15.83203125" style="17" customWidth="1"/>
    <col min="8713" max="8713" width="19.5" style="17" customWidth="1"/>
    <col min="8714" max="8714" width="15.83203125" style="17" customWidth="1"/>
    <col min="8715" max="8715" width="14.33203125" style="17" customWidth="1"/>
    <col min="8716" max="8716" width="15.83203125" style="17" customWidth="1"/>
    <col min="8717" max="8717" width="17.6640625" style="17" customWidth="1"/>
    <col min="8718" max="8718" width="19.6640625" style="17" customWidth="1"/>
    <col min="8719" max="8719" width="14.5" style="17" customWidth="1"/>
    <col min="8720" max="8955" width="9.33203125" style="17"/>
    <col min="8956" max="8956" width="12.1640625" style="17" customWidth="1"/>
    <col min="8957" max="8957" width="30" style="17" customWidth="1"/>
    <col min="8958" max="8958" width="24.5" style="17" customWidth="1"/>
    <col min="8959" max="8959" width="17.1640625" style="17" customWidth="1"/>
    <col min="8960" max="8960" width="15.33203125" style="17" customWidth="1"/>
    <col min="8961" max="8961" width="13.5" style="17" customWidth="1"/>
    <col min="8962" max="8963" width="12.83203125" style="17" customWidth="1"/>
    <col min="8964" max="8964" width="15" style="17" customWidth="1"/>
    <col min="8965" max="8965" width="16.83203125" style="17" customWidth="1"/>
    <col min="8966" max="8966" width="16.1640625" style="17" customWidth="1"/>
    <col min="8967" max="8967" width="15.5" style="17" customWidth="1"/>
    <col min="8968" max="8968" width="15.83203125" style="17" customWidth="1"/>
    <col min="8969" max="8969" width="19.5" style="17" customWidth="1"/>
    <col min="8970" max="8970" width="15.83203125" style="17" customWidth="1"/>
    <col min="8971" max="8971" width="14.33203125" style="17" customWidth="1"/>
    <col min="8972" max="8972" width="15.83203125" style="17" customWidth="1"/>
    <col min="8973" max="8973" width="17.6640625" style="17" customWidth="1"/>
    <col min="8974" max="8974" width="19.6640625" style="17" customWidth="1"/>
    <col min="8975" max="8975" width="14.5" style="17" customWidth="1"/>
    <col min="8976" max="9211" width="9.33203125" style="17"/>
    <col min="9212" max="9212" width="12.1640625" style="17" customWidth="1"/>
    <col min="9213" max="9213" width="30" style="17" customWidth="1"/>
    <col min="9214" max="9214" width="24.5" style="17" customWidth="1"/>
    <col min="9215" max="9215" width="17.1640625" style="17" customWidth="1"/>
    <col min="9216" max="9216" width="15.33203125" style="17" customWidth="1"/>
    <col min="9217" max="9217" width="13.5" style="17" customWidth="1"/>
    <col min="9218" max="9219" width="12.83203125" style="17" customWidth="1"/>
    <col min="9220" max="9220" width="15" style="17" customWidth="1"/>
    <col min="9221" max="9221" width="16.83203125" style="17" customWidth="1"/>
    <col min="9222" max="9222" width="16.1640625" style="17" customWidth="1"/>
    <col min="9223" max="9223" width="15.5" style="17" customWidth="1"/>
    <col min="9224" max="9224" width="15.83203125" style="17" customWidth="1"/>
    <col min="9225" max="9225" width="19.5" style="17" customWidth="1"/>
    <col min="9226" max="9226" width="15.83203125" style="17" customWidth="1"/>
    <col min="9227" max="9227" width="14.33203125" style="17" customWidth="1"/>
    <col min="9228" max="9228" width="15.83203125" style="17" customWidth="1"/>
    <col min="9229" max="9229" width="17.6640625" style="17" customWidth="1"/>
    <col min="9230" max="9230" width="19.6640625" style="17" customWidth="1"/>
    <col min="9231" max="9231" width="14.5" style="17" customWidth="1"/>
    <col min="9232" max="9467" width="9.33203125" style="17"/>
    <col min="9468" max="9468" width="12.1640625" style="17" customWidth="1"/>
    <col min="9469" max="9469" width="30" style="17" customWidth="1"/>
    <col min="9470" max="9470" width="24.5" style="17" customWidth="1"/>
    <col min="9471" max="9471" width="17.1640625" style="17" customWidth="1"/>
    <col min="9472" max="9472" width="15.33203125" style="17" customWidth="1"/>
    <col min="9473" max="9473" width="13.5" style="17" customWidth="1"/>
    <col min="9474" max="9475" width="12.83203125" style="17" customWidth="1"/>
    <col min="9476" max="9476" width="15" style="17" customWidth="1"/>
    <col min="9477" max="9477" width="16.83203125" style="17" customWidth="1"/>
    <col min="9478" max="9478" width="16.1640625" style="17" customWidth="1"/>
    <col min="9479" max="9479" width="15.5" style="17" customWidth="1"/>
    <col min="9480" max="9480" width="15.83203125" style="17" customWidth="1"/>
    <col min="9481" max="9481" width="19.5" style="17" customWidth="1"/>
    <col min="9482" max="9482" width="15.83203125" style="17" customWidth="1"/>
    <col min="9483" max="9483" width="14.33203125" style="17" customWidth="1"/>
    <col min="9484" max="9484" width="15.83203125" style="17" customWidth="1"/>
    <col min="9485" max="9485" width="17.6640625" style="17" customWidth="1"/>
    <col min="9486" max="9486" width="19.6640625" style="17" customWidth="1"/>
    <col min="9487" max="9487" width="14.5" style="17" customWidth="1"/>
    <col min="9488" max="9723" width="9.33203125" style="17"/>
    <col min="9724" max="9724" width="12.1640625" style="17" customWidth="1"/>
    <col min="9725" max="9725" width="30" style="17" customWidth="1"/>
    <col min="9726" max="9726" width="24.5" style="17" customWidth="1"/>
    <col min="9727" max="9727" width="17.1640625" style="17" customWidth="1"/>
    <col min="9728" max="9728" width="15.33203125" style="17" customWidth="1"/>
    <col min="9729" max="9729" width="13.5" style="17" customWidth="1"/>
    <col min="9730" max="9731" width="12.83203125" style="17" customWidth="1"/>
    <col min="9732" max="9732" width="15" style="17" customWidth="1"/>
    <col min="9733" max="9733" width="16.83203125" style="17" customWidth="1"/>
    <col min="9734" max="9734" width="16.1640625" style="17" customWidth="1"/>
    <col min="9735" max="9735" width="15.5" style="17" customWidth="1"/>
    <col min="9736" max="9736" width="15.83203125" style="17" customWidth="1"/>
    <col min="9737" max="9737" width="19.5" style="17" customWidth="1"/>
    <col min="9738" max="9738" width="15.83203125" style="17" customWidth="1"/>
    <col min="9739" max="9739" width="14.33203125" style="17" customWidth="1"/>
    <col min="9740" max="9740" width="15.83203125" style="17" customWidth="1"/>
    <col min="9741" max="9741" width="17.6640625" style="17" customWidth="1"/>
    <col min="9742" max="9742" width="19.6640625" style="17" customWidth="1"/>
    <col min="9743" max="9743" width="14.5" style="17" customWidth="1"/>
    <col min="9744" max="9979" width="9.33203125" style="17"/>
    <col min="9980" max="9980" width="12.1640625" style="17" customWidth="1"/>
    <col min="9981" max="9981" width="30" style="17" customWidth="1"/>
    <col min="9982" max="9982" width="24.5" style="17" customWidth="1"/>
    <col min="9983" max="9983" width="17.1640625" style="17" customWidth="1"/>
    <col min="9984" max="9984" width="15.33203125" style="17" customWidth="1"/>
    <col min="9985" max="9985" width="13.5" style="17" customWidth="1"/>
    <col min="9986" max="9987" width="12.83203125" style="17" customWidth="1"/>
    <col min="9988" max="9988" width="15" style="17" customWidth="1"/>
    <col min="9989" max="9989" width="16.83203125" style="17" customWidth="1"/>
    <col min="9990" max="9990" width="16.1640625" style="17" customWidth="1"/>
    <col min="9991" max="9991" width="15.5" style="17" customWidth="1"/>
    <col min="9992" max="9992" width="15.83203125" style="17" customWidth="1"/>
    <col min="9993" max="9993" width="19.5" style="17" customWidth="1"/>
    <col min="9994" max="9994" width="15.83203125" style="17" customWidth="1"/>
    <col min="9995" max="9995" width="14.33203125" style="17" customWidth="1"/>
    <col min="9996" max="9996" width="15.83203125" style="17" customWidth="1"/>
    <col min="9997" max="9997" width="17.6640625" style="17" customWidth="1"/>
    <col min="9998" max="9998" width="19.6640625" style="17" customWidth="1"/>
    <col min="9999" max="9999" width="14.5" style="17" customWidth="1"/>
    <col min="10000" max="10235" width="9.33203125" style="17"/>
    <col min="10236" max="10236" width="12.1640625" style="17" customWidth="1"/>
    <col min="10237" max="10237" width="30" style="17" customWidth="1"/>
    <col min="10238" max="10238" width="24.5" style="17" customWidth="1"/>
    <col min="10239" max="10239" width="17.1640625" style="17" customWidth="1"/>
    <col min="10240" max="10240" width="15.33203125" style="17" customWidth="1"/>
    <col min="10241" max="10241" width="13.5" style="17" customWidth="1"/>
    <col min="10242" max="10243" width="12.83203125" style="17" customWidth="1"/>
    <col min="10244" max="10244" width="15" style="17" customWidth="1"/>
    <col min="10245" max="10245" width="16.83203125" style="17" customWidth="1"/>
    <col min="10246" max="10246" width="16.1640625" style="17" customWidth="1"/>
    <col min="10247" max="10247" width="15.5" style="17" customWidth="1"/>
    <col min="10248" max="10248" width="15.83203125" style="17" customWidth="1"/>
    <col min="10249" max="10249" width="19.5" style="17" customWidth="1"/>
    <col min="10250" max="10250" width="15.83203125" style="17" customWidth="1"/>
    <col min="10251" max="10251" width="14.33203125" style="17" customWidth="1"/>
    <col min="10252" max="10252" width="15.83203125" style="17" customWidth="1"/>
    <col min="10253" max="10253" width="17.6640625" style="17" customWidth="1"/>
    <col min="10254" max="10254" width="19.6640625" style="17" customWidth="1"/>
    <col min="10255" max="10255" width="14.5" style="17" customWidth="1"/>
    <col min="10256" max="10491" width="9.33203125" style="17"/>
    <col min="10492" max="10492" width="12.1640625" style="17" customWidth="1"/>
    <col min="10493" max="10493" width="30" style="17" customWidth="1"/>
    <col min="10494" max="10494" width="24.5" style="17" customWidth="1"/>
    <col min="10495" max="10495" width="17.1640625" style="17" customWidth="1"/>
    <col min="10496" max="10496" width="15.33203125" style="17" customWidth="1"/>
    <col min="10497" max="10497" width="13.5" style="17" customWidth="1"/>
    <col min="10498" max="10499" width="12.83203125" style="17" customWidth="1"/>
    <col min="10500" max="10500" width="15" style="17" customWidth="1"/>
    <col min="10501" max="10501" width="16.83203125" style="17" customWidth="1"/>
    <col min="10502" max="10502" width="16.1640625" style="17" customWidth="1"/>
    <col min="10503" max="10503" width="15.5" style="17" customWidth="1"/>
    <col min="10504" max="10504" width="15.83203125" style="17" customWidth="1"/>
    <col min="10505" max="10505" width="19.5" style="17" customWidth="1"/>
    <col min="10506" max="10506" width="15.83203125" style="17" customWidth="1"/>
    <col min="10507" max="10507" width="14.33203125" style="17" customWidth="1"/>
    <col min="10508" max="10508" width="15.83203125" style="17" customWidth="1"/>
    <col min="10509" max="10509" width="17.6640625" style="17" customWidth="1"/>
    <col min="10510" max="10510" width="19.6640625" style="17" customWidth="1"/>
    <col min="10511" max="10511" width="14.5" style="17" customWidth="1"/>
    <col min="10512" max="10747" width="9.33203125" style="17"/>
    <col min="10748" max="10748" width="12.1640625" style="17" customWidth="1"/>
    <col min="10749" max="10749" width="30" style="17" customWidth="1"/>
    <col min="10750" max="10750" width="24.5" style="17" customWidth="1"/>
    <col min="10751" max="10751" width="17.1640625" style="17" customWidth="1"/>
    <col min="10752" max="10752" width="15.33203125" style="17" customWidth="1"/>
    <col min="10753" max="10753" width="13.5" style="17" customWidth="1"/>
    <col min="10754" max="10755" width="12.83203125" style="17" customWidth="1"/>
    <col min="10756" max="10756" width="15" style="17" customWidth="1"/>
    <col min="10757" max="10757" width="16.83203125" style="17" customWidth="1"/>
    <col min="10758" max="10758" width="16.1640625" style="17" customWidth="1"/>
    <col min="10759" max="10759" width="15.5" style="17" customWidth="1"/>
    <col min="10760" max="10760" width="15.83203125" style="17" customWidth="1"/>
    <col min="10761" max="10761" width="19.5" style="17" customWidth="1"/>
    <col min="10762" max="10762" width="15.83203125" style="17" customWidth="1"/>
    <col min="10763" max="10763" width="14.33203125" style="17" customWidth="1"/>
    <col min="10764" max="10764" width="15.83203125" style="17" customWidth="1"/>
    <col min="10765" max="10765" width="17.6640625" style="17" customWidth="1"/>
    <col min="10766" max="10766" width="19.6640625" style="17" customWidth="1"/>
    <col min="10767" max="10767" width="14.5" style="17" customWidth="1"/>
    <col min="10768" max="11003" width="9.33203125" style="17"/>
    <col min="11004" max="11004" width="12.1640625" style="17" customWidth="1"/>
    <col min="11005" max="11005" width="30" style="17" customWidth="1"/>
    <col min="11006" max="11006" width="24.5" style="17" customWidth="1"/>
    <col min="11007" max="11007" width="17.1640625" style="17" customWidth="1"/>
    <col min="11008" max="11008" width="15.33203125" style="17" customWidth="1"/>
    <col min="11009" max="11009" width="13.5" style="17" customWidth="1"/>
    <col min="11010" max="11011" width="12.83203125" style="17" customWidth="1"/>
    <col min="11012" max="11012" width="15" style="17" customWidth="1"/>
    <col min="11013" max="11013" width="16.83203125" style="17" customWidth="1"/>
    <col min="11014" max="11014" width="16.1640625" style="17" customWidth="1"/>
    <col min="11015" max="11015" width="15.5" style="17" customWidth="1"/>
    <col min="11016" max="11016" width="15.83203125" style="17" customWidth="1"/>
    <col min="11017" max="11017" width="19.5" style="17" customWidth="1"/>
    <col min="11018" max="11018" width="15.83203125" style="17" customWidth="1"/>
    <col min="11019" max="11019" width="14.33203125" style="17" customWidth="1"/>
    <col min="11020" max="11020" width="15.83203125" style="17" customWidth="1"/>
    <col min="11021" max="11021" width="17.6640625" style="17" customWidth="1"/>
    <col min="11022" max="11022" width="19.6640625" style="17" customWidth="1"/>
    <col min="11023" max="11023" width="14.5" style="17" customWidth="1"/>
    <col min="11024" max="11259" width="9.33203125" style="17"/>
    <col min="11260" max="11260" width="12.1640625" style="17" customWidth="1"/>
    <col min="11261" max="11261" width="30" style="17" customWidth="1"/>
    <col min="11262" max="11262" width="24.5" style="17" customWidth="1"/>
    <col min="11263" max="11263" width="17.1640625" style="17" customWidth="1"/>
    <col min="11264" max="11264" width="15.33203125" style="17" customWidth="1"/>
    <col min="11265" max="11265" width="13.5" style="17" customWidth="1"/>
    <col min="11266" max="11267" width="12.83203125" style="17" customWidth="1"/>
    <col min="11268" max="11268" width="15" style="17" customWidth="1"/>
    <col min="11269" max="11269" width="16.83203125" style="17" customWidth="1"/>
    <col min="11270" max="11270" width="16.1640625" style="17" customWidth="1"/>
    <col min="11271" max="11271" width="15.5" style="17" customWidth="1"/>
    <col min="11272" max="11272" width="15.83203125" style="17" customWidth="1"/>
    <col min="11273" max="11273" width="19.5" style="17" customWidth="1"/>
    <col min="11274" max="11274" width="15.83203125" style="17" customWidth="1"/>
    <col min="11275" max="11275" width="14.33203125" style="17" customWidth="1"/>
    <col min="11276" max="11276" width="15.83203125" style="17" customWidth="1"/>
    <col min="11277" max="11277" width="17.6640625" style="17" customWidth="1"/>
    <col min="11278" max="11278" width="19.6640625" style="17" customWidth="1"/>
    <col min="11279" max="11279" width="14.5" style="17" customWidth="1"/>
    <col min="11280" max="11515" width="9.33203125" style="17"/>
    <col min="11516" max="11516" width="12.1640625" style="17" customWidth="1"/>
    <col min="11517" max="11517" width="30" style="17" customWidth="1"/>
    <col min="11518" max="11518" width="24.5" style="17" customWidth="1"/>
    <col min="11519" max="11519" width="17.1640625" style="17" customWidth="1"/>
    <col min="11520" max="11520" width="15.33203125" style="17" customWidth="1"/>
    <col min="11521" max="11521" width="13.5" style="17" customWidth="1"/>
    <col min="11522" max="11523" width="12.83203125" style="17" customWidth="1"/>
    <col min="11524" max="11524" width="15" style="17" customWidth="1"/>
    <col min="11525" max="11525" width="16.83203125" style="17" customWidth="1"/>
    <col min="11526" max="11526" width="16.1640625" style="17" customWidth="1"/>
    <col min="11527" max="11527" width="15.5" style="17" customWidth="1"/>
    <col min="11528" max="11528" width="15.83203125" style="17" customWidth="1"/>
    <col min="11529" max="11529" width="19.5" style="17" customWidth="1"/>
    <col min="11530" max="11530" width="15.83203125" style="17" customWidth="1"/>
    <col min="11531" max="11531" width="14.33203125" style="17" customWidth="1"/>
    <col min="11532" max="11532" width="15.83203125" style="17" customWidth="1"/>
    <col min="11533" max="11533" width="17.6640625" style="17" customWidth="1"/>
    <col min="11534" max="11534" width="19.6640625" style="17" customWidth="1"/>
    <col min="11535" max="11535" width="14.5" style="17" customWidth="1"/>
    <col min="11536" max="11771" width="9.33203125" style="17"/>
    <col min="11772" max="11772" width="12.1640625" style="17" customWidth="1"/>
    <col min="11773" max="11773" width="30" style="17" customWidth="1"/>
    <col min="11774" max="11774" width="24.5" style="17" customWidth="1"/>
    <col min="11775" max="11775" width="17.1640625" style="17" customWidth="1"/>
    <col min="11776" max="11776" width="15.33203125" style="17" customWidth="1"/>
    <col min="11777" max="11777" width="13.5" style="17" customWidth="1"/>
    <col min="11778" max="11779" width="12.83203125" style="17" customWidth="1"/>
    <col min="11780" max="11780" width="15" style="17" customWidth="1"/>
    <col min="11781" max="11781" width="16.83203125" style="17" customWidth="1"/>
    <col min="11782" max="11782" width="16.1640625" style="17" customWidth="1"/>
    <col min="11783" max="11783" width="15.5" style="17" customWidth="1"/>
    <col min="11784" max="11784" width="15.83203125" style="17" customWidth="1"/>
    <col min="11785" max="11785" width="19.5" style="17" customWidth="1"/>
    <col min="11786" max="11786" width="15.83203125" style="17" customWidth="1"/>
    <col min="11787" max="11787" width="14.33203125" style="17" customWidth="1"/>
    <col min="11788" max="11788" width="15.83203125" style="17" customWidth="1"/>
    <col min="11789" max="11789" width="17.6640625" style="17" customWidth="1"/>
    <col min="11790" max="11790" width="19.6640625" style="17" customWidth="1"/>
    <col min="11791" max="11791" width="14.5" style="17" customWidth="1"/>
    <col min="11792" max="12027" width="9.33203125" style="17"/>
    <col min="12028" max="12028" width="12.1640625" style="17" customWidth="1"/>
    <col min="12029" max="12029" width="30" style="17" customWidth="1"/>
    <col min="12030" max="12030" width="24.5" style="17" customWidth="1"/>
    <col min="12031" max="12031" width="17.1640625" style="17" customWidth="1"/>
    <col min="12032" max="12032" width="15.33203125" style="17" customWidth="1"/>
    <col min="12033" max="12033" width="13.5" style="17" customWidth="1"/>
    <col min="12034" max="12035" width="12.83203125" style="17" customWidth="1"/>
    <col min="12036" max="12036" width="15" style="17" customWidth="1"/>
    <col min="12037" max="12037" width="16.83203125" style="17" customWidth="1"/>
    <col min="12038" max="12038" width="16.1640625" style="17" customWidth="1"/>
    <col min="12039" max="12039" width="15.5" style="17" customWidth="1"/>
    <col min="12040" max="12040" width="15.83203125" style="17" customWidth="1"/>
    <col min="12041" max="12041" width="19.5" style="17" customWidth="1"/>
    <col min="12042" max="12042" width="15.83203125" style="17" customWidth="1"/>
    <col min="12043" max="12043" width="14.33203125" style="17" customWidth="1"/>
    <col min="12044" max="12044" width="15.83203125" style="17" customWidth="1"/>
    <col min="12045" max="12045" width="17.6640625" style="17" customWidth="1"/>
    <col min="12046" max="12046" width="19.6640625" style="17" customWidth="1"/>
    <col min="12047" max="12047" width="14.5" style="17" customWidth="1"/>
    <col min="12048" max="12283" width="9.33203125" style="17"/>
    <col min="12284" max="12284" width="12.1640625" style="17" customWidth="1"/>
    <col min="12285" max="12285" width="30" style="17" customWidth="1"/>
    <col min="12286" max="12286" width="24.5" style="17" customWidth="1"/>
    <col min="12287" max="12287" width="17.1640625" style="17" customWidth="1"/>
    <col min="12288" max="12288" width="15.33203125" style="17" customWidth="1"/>
    <col min="12289" max="12289" width="13.5" style="17" customWidth="1"/>
    <col min="12290" max="12291" width="12.83203125" style="17" customWidth="1"/>
    <col min="12292" max="12292" width="15" style="17" customWidth="1"/>
    <col min="12293" max="12293" width="16.83203125" style="17" customWidth="1"/>
    <col min="12294" max="12294" width="16.1640625" style="17" customWidth="1"/>
    <col min="12295" max="12295" width="15.5" style="17" customWidth="1"/>
    <col min="12296" max="12296" width="15.83203125" style="17" customWidth="1"/>
    <col min="12297" max="12297" width="19.5" style="17" customWidth="1"/>
    <col min="12298" max="12298" width="15.83203125" style="17" customWidth="1"/>
    <col min="12299" max="12299" width="14.33203125" style="17" customWidth="1"/>
    <col min="12300" max="12300" width="15.83203125" style="17" customWidth="1"/>
    <col min="12301" max="12301" width="17.6640625" style="17" customWidth="1"/>
    <col min="12302" max="12302" width="19.6640625" style="17" customWidth="1"/>
    <col min="12303" max="12303" width="14.5" style="17" customWidth="1"/>
    <col min="12304" max="12539" width="9.33203125" style="17"/>
    <col min="12540" max="12540" width="12.1640625" style="17" customWidth="1"/>
    <col min="12541" max="12541" width="30" style="17" customWidth="1"/>
    <col min="12542" max="12542" width="24.5" style="17" customWidth="1"/>
    <col min="12543" max="12543" width="17.1640625" style="17" customWidth="1"/>
    <col min="12544" max="12544" width="15.33203125" style="17" customWidth="1"/>
    <col min="12545" max="12545" width="13.5" style="17" customWidth="1"/>
    <col min="12546" max="12547" width="12.83203125" style="17" customWidth="1"/>
    <col min="12548" max="12548" width="15" style="17" customWidth="1"/>
    <col min="12549" max="12549" width="16.83203125" style="17" customWidth="1"/>
    <col min="12550" max="12550" width="16.1640625" style="17" customWidth="1"/>
    <col min="12551" max="12551" width="15.5" style="17" customWidth="1"/>
    <col min="12552" max="12552" width="15.83203125" style="17" customWidth="1"/>
    <col min="12553" max="12553" width="19.5" style="17" customWidth="1"/>
    <col min="12554" max="12554" width="15.83203125" style="17" customWidth="1"/>
    <col min="12555" max="12555" width="14.33203125" style="17" customWidth="1"/>
    <col min="12556" max="12556" width="15.83203125" style="17" customWidth="1"/>
    <col min="12557" max="12557" width="17.6640625" style="17" customWidth="1"/>
    <col min="12558" max="12558" width="19.6640625" style="17" customWidth="1"/>
    <col min="12559" max="12559" width="14.5" style="17" customWidth="1"/>
    <col min="12560" max="12795" width="9.33203125" style="17"/>
    <col min="12796" max="12796" width="12.1640625" style="17" customWidth="1"/>
    <col min="12797" max="12797" width="30" style="17" customWidth="1"/>
    <col min="12798" max="12798" width="24.5" style="17" customWidth="1"/>
    <col min="12799" max="12799" width="17.1640625" style="17" customWidth="1"/>
    <col min="12800" max="12800" width="15.33203125" style="17" customWidth="1"/>
    <col min="12801" max="12801" width="13.5" style="17" customWidth="1"/>
    <col min="12802" max="12803" width="12.83203125" style="17" customWidth="1"/>
    <col min="12804" max="12804" width="15" style="17" customWidth="1"/>
    <col min="12805" max="12805" width="16.83203125" style="17" customWidth="1"/>
    <col min="12806" max="12806" width="16.1640625" style="17" customWidth="1"/>
    <col min="12807" max="12807" width="15.5" style="17" customWidth="1"/>
    <col min="12808" max="12808" width="15.83203125" style="17" customWidth="1"/>
    <col min="12809" max="12809" width="19.5" style="17" customWidth="1"/>
    <col min="12810" max="12810" width="15.83203125" style="17" customWidth="1"/>
    <col min="12811" max="12811" width="14.33203125" style="17" customWidth="1"/>
    <col min="12812" max="12812" width="15.83203125" style="17" customWidth="1"/>
    <col min="12813" max="12813" width="17.6640625" style="17" customWidth="1"/>
    <col min="12814" max="12814" width="19.6640625" style="17" customWidth="1"/>
    <col min="12815" max="12815" width="14.5" style="17" customWidth="1"/>
    <col min="12816" max="13051" width="9.33203125" style="17"/>
    <col min="13052" max="13052" width="12.1640625" style="17" customWidth="1"/>
    <col min="13053" max="13053" width="30" style="17" customWidth="1"/>
    <col min="13054" max="13054" width="24.5" style="17" customWidth="1"/>
    <col min="13055" max="13055" width="17.1640625" style="17" customWidth="1"/>
    <col min="13056" max="13056" width="15.33203125" style="17" customWidth="1"/>
    <col min="13057" max="13057" width="13.5" style="17" customWidth="1"/>
    <col min="13058" max="13059" width="12.83203125" style="17" customWidth="1"/>
    <col min="13060" max="13060" width="15" style="17" customWidth="1"/>
    <col min="13061" max="13061" width="16.83203125" style="17" customWidth="1"/>
    <col min="13062" max="13062" width="16.1640625" style="17" customWidth="1"/>
    <col min="13063" max="13063" width="15.5" style="17" customWidth="1"/>
    <col min="13064" max="13064" width="15.83203125" style="17" customWidth="1"/>
    <col min="13065" max="13065" width="19.5" style="17" customWidth="1"/>
    <col min="13066" max="13066" width="15.83203125" style="17" customWidth="1"/>
    <col min="13067" max="13067" width="14.33203125" style="17" customWidth="1"/>
    <col min="13068" max="13068" width="15.83203125" style="17" customWidth="1"/>
    <col min="13069" max="13069" width="17.6640625" style="17" customWidth="1"/>
    <col min="13070" max="13070" width="19.6640625" style="17" customWidth="1"/>
    <col min="13071" max="13071" width="14.5" style="17" customWidth="1"/>
    <col min="13072" max="13307" width="9.33203125" style="17"/>
    <col min="13308" max="13308" width="12.1640625" style="17" customWidth="1"/>
    <col min="13309" max="13309" width="30" style="17" customWidth="1"/>
    <col min="13310" max="13310" width="24.5" style="17" customWidth="1"/>
    <col min="13311" max="13311" width="17.1640625" style="17" customWidth="1"/>
    <col min="13312" max="13312" width="15.33203125" style="17" customWidth="1"/>
    <col min="13313" max="13313" width="13.5" style="17" customWidth="1"/>
    <col min="13314" max="13315" width="12.83203125" style="17" customWidth="1"/>
    <col min="13316" max="13316" width="15" style="17" customWidth="1"/>
    <col min="13317" max="13317" width="16.83203125" style="17" customWidth="1"/>
    <col min="13318" max="13318" width="16.1640625" style="17" customWidth="1"/>
    <col min="13319" max="13319" width="15.5" style="17" customWidth="1"/>
    <col min="13320" max="13320" width="15.83203125" style="17" customWidth="1"/>
    <col min="13321" max="13321" width="19.5" style="17" customWidth="1"/>
    <col min="13322" max="13322" width="15.83203125" style="17" customWidth="1"/>
    <col min="13323" max="13323" width="14.33203125" style="17" customWidth="1"/>
    <col min="13324" max="13324" width="15.83203125" style="17" customWidth="1"/>
    <col min="13325" max="13325" width="17.6640625" style="17" customWidth="1"/>
    <col min="13326" max="13326" width="19.6640625" style="17" customWidth="1"/>
    <col min="13327" max="13327" width="14.5" style="17" customWidth="1"/>
    <col min="13328" max="13563" width="9.33203125" style="17"/>
    <col min="13564" max="13564" width="12.1640625" style="17" customWidth="1"/>
    <col min="13565" max="13565" width="30" style="17" customWidth="1"/>
    <col min="13566" max="13566" width="24.5" style="17" customWidth="1"/>
    <col min="13567" max="13567" width="17.1640625" style="17" customWidth="1"/>
    <col min="13568" max="13568" width="15.33203125" style="17" customWidth="1"/>
    <col min="13569" max="13569" width="13.5" style="17" customWidth="1"/>
    <col min="13570" max="13571" width="12.83203125" style="17" customWidth="1"/>
    <col min="13572" max="13572" width="15" style="17" customWidth="1"/>
    <col min="13573" max="13573" width="16.83203125" style="17" customWidth="1"/>
    <col min="13574" max="13574" width="16.1640625" style="17" customWidth="1"/>
    <col min="13575" max="13575" width="15.5" style="17" customWidth="1"/>
    <col min="13576" max="13576" width="15.83203125" style="17" customWidth="1"/>
    <col min="13577" max="13577" width="19.5" style="17" customWidth="1"/>
    <col min="13578" max="13578" width="15.83203125" style="17" customWidth="1"/>
    <col min="13579" max="13579" width="14.33203125" style="17" customWidth="1"/>
    <col min="13580" max="13580" width="15.83203125" style="17" customWidth="1"/>
    <col min="13581" max="13581" width="17.6640625" style="17" customWidth="1"/>
    <col min="13582" max="13582" width="19.6640625" style="17" customWidth="1"/>
    <col min="13583" max="13583" width="14.5" style="17" customWidth="1"/>
    <col min="13584" max="13819" width="9.33203125" style="17"/>
    <col min="13820" max="13820" width="12.1640625" style="17" customWidth="1"/>
    <col min="13821" max="13821" width="30" style="17" customWidth="1"/>
    <col min="13822" max="13822" width="24.5" style="17" customWidth="1"/>
    <col min="13823" max="13823" width="17.1640625" style="17" customWidth="1"/>
    <col min="13824" max="13824" width="15.33203125" style="17" customWidth="1"/>
    <col min="13825" max="13825" width="13.5" style="17" customWidth="1"/>
    <col min="13826" max="13827" width="12.83203125" style="17" customWidth="1"/>
    <col min="13828" max="13828" width="15" style="17" customWidth="1"/>
    <col min="13829" max="13829" width="16.83203125" style="17" customWidth="1"/>
    <col min="13830" max="13830" width="16.1640625" style="17" customWidth="1"/>
    <col min="13831" max="13831" width="15.5" style="17" customWidth="1"/>
    <col min="13832" max="13832" width="15.83203125" style="17" customWidth="1"/>
    <col min="13833" max="13833" width="19.5" style="17" customWidth="1"/>
    <col min="13834" max="13834" width="15.83203125" style="17" customWidth="1"/>
    <col min="13835" max="13835" width="14.33203125" style="17" customWidth="1"/>
    <col min="13836" max="13836" width="15.83203125" style="17" customWidth="1"/>
    <col min="13837" max="13837" width="17.6640625" style="17" customWidth="1"/>
    <col min="13838" max="13838" width="19.6640625" style="17" customWidth="1"/>
    <col min="13839" max="13839" width="14.5" style="17" customWidth="1"/>
    <col min="13840" max="14075" width="9.33203125" style="17"/>
    <col min="14076" max="14076" width="12.1640625" style="17" customWidth="1"/>
    <col min="14077" max="14077" width="30" style="17" customWidth="1"/>
    <col min="14078" max="14078" width="24.5" style="17" customWidth="1"/>
    <col min="14079" max="14079" width="17.1640625" style="17" customWidth="1"/>
    <col min="14080" max="14080" width="15.33203125" style="17" customWidth="1"/>
    <col min="14081" max="14081" width="13.5" style="17" customWidth="1"/>
    <col min="14082" max="14083" width="12.83203125" style="17" customWidth="1"/>
    <col min="14084" max="14084" width="15" style="17" customWidth="1"/>
    <col min="14085" max="14085" width="16.83203125" style="17" customWidth="1"/>
    <col min="14086" max="14086" width="16.1640625" style="17" customWidth="1"/>
    <col min="14087" max="14087" width="15.5" style="17" customWidth="1"/>
    <col min="14088" max="14088" width="15.83203125" style="17" customWidth="1"/>
    <col min="14089" max="14089" width="19.5" style="17" customWidth="1"/>
    <col min="14090" max="14090" width="15.83203125" style="17" customWidth="1"/>
    <col min="14091" max="14091" width="14.33203125" style="17" customWidth="1"/>
    <col min="14092" max="14092" width="15.83203125" style="17" customWidth="1"/>
    <col min="14093" max="14093" width="17.6640625" style="17" customWidth="1"/>
    <col min="14094" max="14094" width="19.6640625" style="17" customWidth="1"/>
    <col min="14095" max="14095" width="14.5" style="17" customWidth="1"/>
    <col min="14096" max="14331" width="9.33203125" style="17"/>
    <col min="14332" max="14332" width="12.1640625" style="17" customWidth="1"/>
    <col min="14333" max="14333" width="30" style="17" customWidth="1"/>
    <col min="14334" max="14334" width="24.5" style="17" customWidth="1"/>
    <col min="14335" max="14335" width="17.1640625" style="17" customWidth="1"/>
    <col min="14336" max="14336" width="15.33203125" style="17" customWidth="1"/>
    <col min="14337" max="14337" width="13.5" style="17" customWidth="1"/>
    <col min="14338" max="14339" width="12.83203125" style="17" customWidth="1"/>
    <col min="14340" max="14340" width="15" style="17" customWidth="1"/>
    <col min="14341" max="14341" width="16.83203125" style="17" customWidth="1"/>
    <col min="14342" max="14342" width="16.1640625" style="17" customWidth="1"/>
    <col min="14343" max="14343" width="15.5" style="17" customWidth="1"/>
    <col min="14344" max="14344" width="15.83203125" style="17" customWidth="1"/>
    <col min="14345" max="14345" width="19.5" style="17" customWidth="1"/>
    <col min="14346" max="14346" width="15.83203125" style="17" customWidth="1"/>
    <col min="14347" max="14347" width="14.33203125" style="17" customWidth="1"/>
    <col min="14348" max="14348" width="15.83203125" style="17" customWidth="1"/>
    <col min="14349" max="14349" width="17.6640625" style="17" customWidth="1"/>
    <col min="14350" max="14350" width="19.6640625" style="17" customWidth="1"/>
    <col min="14351" max="14351" width="14.5" style="17" customWidth="1"/>
    <col min="14352" max="14587" width="9.33203125" style="17"/>
    <col min="14588" max="14588" width="12.1640625" style="17" customWidth="1"/>
    <col min="14589" max="14589" width="30" style="17" customWidth="1"/>
    <col min="14590" max="14590" width="24.5" style="17" customWidth="1"/>
    <col min="14591" max="14591" width="17.1640625" style="17" customWidth="1"/>
    <col min="14592" max="14592" width="15.33203125" style="17" customWidth="1"/>
    <col min="14593" max="14593" width="13.5" style="17" customWidth="1"/>
    <col min="14594" max="14595" width="12.83203125" style="17" customWidth="1"/>
    <col min="14596" max="14596" width="15" style="17" customWidth="1"/>
    <col min="14597" max="14597" width="16.83203125" style="17" customWidth="1"/>
    <col min="14598" max="14598" width="16.1640625" style="17" customWidth="1"/>
    <col min="14599" max="14599" width="15.5" style="17" customWidth="1"/>
    <col min="14600" max="14600" width="15.83203125" style="17" customWidth="1"/>
    <col min="14601" max="14601" width="19.5" style="17" customWidth="1"/>
    <col min="14602" max="14602" width="15.83203125" style="17" customWidth="1"/>
    <col min="14603" max="14603" width="14.33203125" style="17" customWidth="1"/>
    <col min="14604" max="14604" width="15.83203125" style="17" customWidth="1"/>
    <col min="14605" max="14605" width="17.6640625" style="17" customWidth="1"/>
    <col min="14606" max="14606" width="19.6640625" style="17" customWidth="1"/>
    <col min="14607" max="14607" width="14.5" style="17" customWidth="1"/>
    <col min="14608" max="14843" width="9.33203125" style="17"/>
    <col min="14844" max="14844" width="12.1640625" style="17" customWidth="1"/>
    <col min="14845" max="14845" width="30" style="17" customWidth="1"/>
    <col min="14846" max="14846" width="24.5" style="17" customWidth="1"/>
    <col min="14847" max="14847" width="17.1640625" style="17" customWidth="1"/>
    <col min="14848" max="14848" width="15.33203125" style="17" customWidth="1"/>
    <col min="14849" max="14849" width="13.5" style="17" customWidth="1"/>
    <col min="14850" max="14851" width="12.83203125" style="17" customWidth="1"/>
    <col min="14852" max="14852" width="15" style="17" customWidth="1"/>
    <col min="14853" max="14853" width="16.83203125" style="17" customWidth="1"/>
    <col min="14854" max="14854" width="16.1640625" style="17" customWidth="1"/>
    <col min="14855" max="14855" width="15.5" style="17" customWidth="1"/>
    <col min="14856" max="14856" width="15.83203125" style="17" customWidth="1"/>
    <col min="14857" max="14857" width="19.5" style="17" customWidth="1"/>
    <col min="14858" max="14858" width="15.83203125" style="17" customWidth="1"/>
    <col min="14859" max="14859" width="14.33203125" style="17" customWidth="1"/>
    <col min="14860" max="14860" width="15.83203125" style="17" customWidth="1"/>
    <col min="14861" max="14861" width="17.6640625" style="17" customWidth="1"/>
    <col min="14862" max="14862" width="19.6640625" style="17" customWidth="1"/>
    <col min="14863" max="14863" width="14.5" style="17" customWidth="1"/>
    <col min="14864" max="15099" width="9.33203125" style="17"/>
    <col min="15100" max="15100" width="12.1640625" style="17" customWidth="1"/>
    <col min="15101" max="15101" width="30" style="17" customWidth="1"/>
    <col min="15102" max="15102" width="24.5" style="17" customWidth="1"/>
    <col min="15103" max="15103" width="17.1640625" style="17" customWidth="1"/>
    <col min="15104" max="15104" width="15.33203125" style="17" customWidth="1"/>
    <col min="15105" max="15105" width="13.5" style="17" customWidth="1"/>
    <col min="15106" max="15107" width="12.83203125" style="17" customWidth="1"/>
    <col min="15108" max="15108" width="15" style="17" customWidth="1"/>
    <col min="15109" max="15109" width="16.83203125" style="17" customWidth="1"/>
    <col min="15110" max="15110" width="16.1640625" style="17" customWidth="1"/>
    <col min="15111" max="15111" width="15.5" style="17" customWidth="1"/>
    <col min="15112" max="15112" width="15.83203125" style="17" customWidth="1"/>
    <col min="15113" max="15113" width="19.5" style="17" customWidth="1"/>
    <col min="15114" max="15114" width="15.83203125" style="17" customWidth="1"/>
    <col min="15115" max="15115" width="14.33203125" style="17" customWidth="1"/>
    <col min="15116" max="15116" width="15.83203125" style="17" customWidth="1"/>
    <col min="15117" max="15117" width="17.6640625" style="17" customWidth="1"/>
    <col min="15118" max="15118" width="19.6640625" style="17" customWidth="1"/>
    <col min="15119" max="15119" width="14.5" style="17" customWidth="1"/>
    <col min="15120" max="15355" width="9.33203125" style="17"/>
    <col min="15356" max="15356" width="12.1640625" style="17" customWidth="1"/>
    <col min="15357" max="15357" width="30" style="17" customWidth="1"/>
    <col min="15358" max="15358" width="24.5" style="17" customWidth="1"/>
    <col min="15359" max="15359" width="17.1640625" style="17" customWidth="1"/>
    <col min="15360" max="15360" width="15.33203125" style="17" customWidth="1"/>
    <col min="15361" max="15361" width="13.5" style="17" customWidth="1"/>
    <col min="15362" max="15363" width="12.83203125" style="17" customWidth="1"/>
    <col min="15364" max="15364" width="15" style="17" customWidth="1"/>
    <col min="15365" max="15365" width="16.83203125" style="17" customWidth="1"/>
    <col min="15366" max="15366" width="16.1640625" style="17" customWidth="1"/>
    <col min="15367" max="15367" width="15.5" style="17" customWidth="1"/>
    <col min="15368" max="15368" width="15.83203125" style="17" customWidth="1"/>
    <col min="15369" max="15369" width="19.5" style="17" customWidth="1"/>
    <col min="15370" max="15370" width="15.83203125" style="17" customWidth="1"/>
    <col min="15371" max="15371" width="14.33203125" style="17" customWidth="1"/>
    <col min="15372" max="15372" width="15.83203125" style="17" customWidth="1"/>
    <col min="15373" max="15373" width="17.6640625" style="17" customWidth="1"/>
    <col min="15374" max="15374" width="19.6640625" style="17" customWidth="1"/>
    <col min="15375" max="15375" width="14.5" style="17" customWidth="1"/>
    <col min="15376" max="15611" width="9.33203125" style="17"/>
    <col min="15612" max="15612" width="12.1640625" style="17" customWidth="1"/>
    <col min="15613" max="15613" width="30" style="17" customWidth="1"/>
    <col min="15614" max="15614" width="24.5" style="17" customWidth="1"/>
    <col min="15615" max="15615" width="17.1640625" style="17" customWidth="1"/>
    <col min="15616" max="15616" width="15.33203125" style="17" customWidth="1"/>
    <col min="15617" max="15617" width="13.5" style="17" customWidth="1"/>
    <col min="15618" max="15619" width="12.83203125" style="17" customWidth="1"/>
    <col min="15620" max="15620" width="15" style="17" customWidth="1"/>
    <col min="15621" max="15621" width="16.83203125" style="17" customWidth="1"/>
    <col min="15622" max="15622" width="16.1640625" style="17" customWidth="1"/>
    <col min="15623" max="15623" width="15.5" style="17" customWidth="1"/>
    <col min="15624" max="15624" width="15.83203125" style="17" customWidth="1"/>
    <col min="15625" max="15625" width="19.5" style="17" customWidth="1"/>
    <col min="15626" max="15626" width="15.83203125" style="17" customWidth="1"/>
    <col min="15627" max="15627" width="14.33203125" style="17" customWidth="1"/>
    <col min="15628" max="15628" width="15.83203125" style="17" customWidth="1"/>
    <col min="15629" max="15629" width="17.6640625" style="17" customWidth="1"/>
    <col min="15630" max="15630" width="19.6640625" style="17" customWidth="1"/>
    <col min="15631" max="15631" width="14.5" style="17" customWidth="1"/>
    <col min="15632" max="15867" width="9.33203125" style="17"/>
    <col min="15868" max="15868" width="12.1640625" style="17" customWidth="1"/>
    <col min="15869" max="15869" width="30" style="17" customWidth="1"/>
    <col min="15870" max="15870" width="24.5" style="17" customWidth="1"/>
    <col min="15871" max="15871" width="17.1640625" style="17" customWidth="1"/>
    <col min="15872" max="15872" width="15.33203125" style="17" customWidth="1"/>
    <col min="15873" max="15873" width="13.5" style="17" customWidth="1"/>
    <col min="15874" max="15875" width="12.83203125" style="17" customWidth="1"/>
    <col min="15876" max="15876" width="15" style="17" customWidth="1"/>
    <col min="15877" max="15877" width="16.83203125" style="17" customWidth="1"/>
    <col min="15878" max="15878" width="16.1640625" style="17" customWidth="1"/>
    <col min="15879" max="15879" width="15.5" style="17" customWidth="1"/>
    <col min="15880" max="15880" width="15.83203125" style="17" customWidth="1"/>
    <col min="15881" max="15881" width="19.5" style="17" customWidth="1"/>
    <col min="15882" max="15882" width="15.83203125" style="17" customWidth="1"/>
    <col min="15883" max="15883" width="14.33203125" style="17" customWidth="1"/>
    <col min="15884" max="15884" width="15.83203125" style="17" customWidth="1"/>
    <col min="15885" max="15885" width="17.6640625" style="17" customWidth="1"/>
    <col min="15886" max="15886" width="19.6640625" style="17" customWidth="1"/>
    <col min="15887" max="15887" width="14.5" style="17" customWidth="1"/>
    <col min="15888" max="16123" width="9.33203125" style="17"/>
    <col min="16124" max="16124" width="12.1640625" style="17" customWidth="1"/>
    <col min="16125" max="16125" width="30" style="17" customWidth="1"/>
    <col min="16126" max="16126" width="24.5" style="17" customWidth="1"/>
    <col min="16127" max="16127" width="17.1640625" style="17" customWidth="1"/>
    <col min="16128" max="16128" width="15.33203125" style="17" customWidth="1"/>
    <col min="16129" max="16129" width="13.5" style="17" customWidth="1"/>
    <col min="16130" max="16131" width="12.83203125" style="17" customWidth="1"/>
    <col min="16132" max="16132" width="15" style="17" customWidth="1"/>
    <col min="16133" max="16133" width="16.83203125" style="17" customWidth="1"/>
    <col min="16134" max="16134" width="16.1640625" style="17" customWidth="1"/>
    <col min="16135" max="16135" width="15.5" style="17" customWidth="1"/>
    <col min="16136" max="16136" width="15.83203125" style="17" customWidth="1"/>
    <col min="16137" max="16137" width="19.5" style="17" customWidth="1"/>
    <col min="16138" max="16138" width="15.83203125" style="17" customWidth="1"/>
    <col min="16139" max="16139" width="14.33203125" style="17" customWidth="1"/>
    <col min="16140" max="16140" width="15.83203125" style="17" customWidth="1"/>
    <col min="16141" max="16141" width="17.6640625" style="17" customWidth="1"/>
    <col min="16142" max="16142" width="19.6640625" style="17" customWidth="1"/>
    <col min="16143" max="16143" width="14.5" style="17" customWidth="1"/>
    <col min="16144" max="16383" width="9.33203125" style="17"/>
    <col min="16384" max="16384" width="9.1640625" style="17" customWidth="1"/>
  </cols>
  <sheetData>
    <row r="1" spans="1:20" s="25" customFormat="1" ht="15.75" x14ac:dyDescent="0.25">
      <c r="F1" s="26"/>
      <c r="H1" s="27"/>
      <c r="I1" s="27"/>
      <c r="J1" s="27"/>
      <c r="K1" s="27"/>
      <c r="L1" s="27"/>
      <c r="M1" s="27"/>
      <c r="N1" s="27"/>
      <c r="O1" s="27"/>
      <c r="P1" s="27"/>
      <c r="Q1" s="27"/>
      <c r="R1" s="27"/>
    </row>
    <row r="2" spans="1:20" s="25" customFormat="1" ht="15.75" x14ac:dyDescent="0.25">
      <c r="A2" s="48"/>
      <c r="F2" s="26"/>
      <c r="H2" s="27"/>
      <c r="I2" s="27"/>
      <c r="J2" s="27"/>
      <c r="K2" s="27"/>
      <c r="L2" s="27"/>
      <c r="M2" s="27"/>
      <c r="N2" s="27"/>
      <c r="O2" s="27"/>
      <c r="P2" s="27"/>
      <c r="Q2" s="27"/>
      <c r="R2" s="27"/>
    </row>
    <row r="3" spans="1:20" s="25" customFormat="1" ht="15.75" x14ac:dyDescent="0.25">
      <c r="A3" s="48"/>
      <c r="F3" s="26"/>
      <c r="H3" s="27"/>
      <c r="I3" s="27"/>
      <c r="J3" s="27"/>
      <c r="K3" s="27"/>
      <c r="L3" s="27"/>
      <c r="M3" s="27"/>
      <c r="N3" s="27"/>
      <c r="O3" s="27"/>
      <c r="P3" s="27"/>
      <c r="Q3" s="27"/>
      <c r="R3" s="27"/>
    </row>
    <row r="4" spans="1:20" x14ac:dyDescent="0.2">
      <c r="A4" s="48"/>
    </row>
    <row r="5" spans="1:20" x14ac:dyDescent="0.2">
      <c r="A5" s="48"/>
    </row>
    <row r="6" spans="1:20" ht="15.75" x14ac:dyDescent="0.25">
      <c r="A6" s="85" t="s">
        <v>28</v>
      </c>
      <c r="B6" s="85"/>
      <c r="C6" s="85"/>
      <c r="D6" s="85"/>
      <c r="E6" s="85"/>
      <c r="F6" s="85"/>
      <c r="G6" s="85"/>
      <c r="H6" s="85"/>
      <c r="I6" s="85"/>
      <c r="J6" s="85"/>
      <c r="K6" s="85"/>
      <c r="L6" s="85"/>
      <c r="M6" s="85"/>
      <c r="N6" s="85"/>
      <c r="O6" s="85"/>
      <c r="P6" s="85"/>
      <c r="Q6" s="85"/>
      <c r="R6" s="85"/>
      <c r="S6" s="85"/>
      <c r="T6" s="85"/>
    </row>
    <row r="7" spans="1:20" ht="15.75" x14ac:dyDescent="0.25">
      <c r="A7" s="85" t="s">
        <v>52</v>
      </c>
      <c r="B7" s="85"/>
      <c r="C7" s="85"/>
      <c r="D7" s="85"/>
      <c r="E7" s="85"/>
      <c r="F7" s="85"/>
      <c r="G7" s="85"/>
      <c r="H7" s="85"/>
      <c r="I7" s="85"/>
      <c r="J7" s="85"/>
      <c r="K7" s="85"/>
      <c r="L7" s="85"/>
      <c r="M7" s="85"/>
      <c r="N7" s="85"/>
      <c r="O7" s="85"/>
      <c r="P7" s="85"/>
      <c r="Q7" s="85"/>
      <c r="R7" s="85"/>
      <c r="S7" s="85"/>
      <c r="T7" s="85"/>
    </row>
    <row r="8" spans="1:20" ht="15.75" x14ac:dyDescent="0.25">
      <c r="A8" s="53"/>
      <c r="B8" s="53"/>
      <c r="C8" s="53"/>
      <c r="D8" s="53"/>
      <c r="E8" s="53"/>
      <c r="F8" s="53"/>
      <c r="G8" s="53"/>
      <c r="H8" s="53"/>
      <c r="I8" s="53"/>
      <c r="J8" s="53"/>
      <c r="K8" s="53"/>
      <c r="L8" s="53"/>
      <c r="M8" s="53"/>
      <c r="N8" s="53"/>
      <c r="O8" s="53"/>
      <c r="P8" s="53"/>
      <c r="Q8" s="53"/>
      <c r="R8" s="53"/>
      <c r="S8" s="53"/>
      <c r="T8" s="53"/>
    </row>
    <row r="9" spans="1:20" ht="15.75" x14ac:dyDescent="0.25">
      <c r="A9" s="28"/>
      <c r="B9" s="28"/>
      <c r="C9" s="28"/>
      <c r="D9" s="28"/>
      <c r="E9" s="28"/>
      <c r="F9" s="28"/>
      <c r="H9" s="29" t="s">
        <v>36</v>
      </c>
      <c r="I9" s="30"/>
      <c r="J9" s="28" t="s">
        <v>37</v>
      </c>
      <c r="K9" s="52"/>
      <c r="L9" s="28" t="s">
        <v>38</v>
      </c>
      <c r="M9" s="28"/>
      <c r="N9" s="28"/>
      <c r="O9" s="28"/>
      <c r="P9" s="28"/>
      <c r="Q9" s="28"/>
    </row>
    <row r="10" spans="1:20" ht="15.75" x14ac:dyDescent="0.25">
      <c r="A10" s="36"/>
      <c r="B10" s="36"/>
      <c r="C10" s="36"/>
      <c r="D10" s="36"/>
      <c r="E10" s="36"/>
      <c r="F10" s="36"/>
      <c r="H10" s="36"/>
      <c r="I10" s="36"/>
      <c r="J10" s="36"/>
      <c r="K10" s="36"/>
      <c r="L10" s="36"/>
      <c r="M10" s="36"/>
      <c r="N10" s="36"/>
      <c r="O10" s="36"/>
      <c r="P10" s="36"/>
      <c r="Q10" s="36"/>
    </row>
    <row r="11" spans="1:20" ht="15" customHeight="1" x14ac:dyDescent="0.25">
      <c r="A11" s="49"/>
      <c r="B11" s="49"/>
      <c r="C11" s="49"/>
      <c r="D11" s="49"/>
      <c r="E11" s="49"/>
      <c r="F11" s="49"/>
      <c r="H11" s="49"/>
      <c r="I11" s="50" t="s">
        <v>44</v>
      </c>
      <c r="J11" s="51"/>
      <c r="K11" s="49"/>
      <c r="L11" s="49"/>
      <c r="M11" s="49"/>
      <c r="N11" s="49"/>
      <c r="O11" s="49"/>
      <c r="P11" s="49"/>
      <c r="Q11" s="49"/>
    </row>
    <row r="12" spans="1:20" ht="15.75" x14ac:dyDescent="0.25">
      <c r="A12" s="18"/>
      <c r="B12" s="18"/>
      <c r="C12" s="18"/>
      <c r="D12" s="18"/>
      <c r="E12" s="18"/>
      <c r="F12" s="18"/>
      <c r="G12" s="18"/>
      <c r="H12" s="18"/>
      <c r="I12" s="18"/>
      <c r="J12" s="18"/>
      <c r="K12" s="18"/>
      <c r="L12" s="18"/>
      <c r="M12" s="18"/>
      <c r="N12" s="18"/>
      <c r="O12" s="18"/>
      <c r="P12" s="18"/>
      <c r="Q12" s="18"/>
    </row>
    <row r="13" spans="1:20" x14ac:dyDescent="0.2">
      <c r="A13" s="75" t="s">
        <v>39</v>
      </c>
      <c r="B13" s="75"/>
      <c r="C13" s="75"/>
      <c r="D13" s="75"/>
      <c r="E13" s="75"/>
      <c r="F13" s="75"/>
      <c r="G13" s="75"/>
      <c r="H13" s="75"/>
      <c r="I13" s="75"/>
      <c r="J13" s="75"/>
      <c r="K13" s="37"/>
    </row>
    <row r="14" spans="1:20" x14ac:dyDescent="0.2">
      <c r="A14" s="86" t="s">
        <v>24</v>
      </c>
      <c r="B14" s="86"/>
      <c r="C14" s="86"/>
      <c r="D14" s="87"/>
      <c r="E14" s="87"/>
      <c r="F14" s="87"/>
      <c r="G14" s="87"/>
      <c r="H14" s="87"/>
      <c r="I14" s="87"/>
      <c r="J14" s="87"/>
      <c r="K14" s="87"/>
      <c r="L14" s="87"/>
      <c r="M14" s="87"/>
      <c r="N14" s="87"/>
      <c r="O14" s="87"/>
      <c r="P14" s="87"/>
      <c r="Q14" s="87"/>
      <c r="R14" s="87"/>
      <c r="S14" s="87"/>
      <c r="T14" s="87"/>
    </row>
    <row r="15" spans="1:20" x14ac:dyDescent="0.2">
      <c r="A15" s="86" t="s">
        <v>32</v>
      </c>
      <c r="B15" s="86"/>
      <c r="C15" s="86"/>
      <c r="D15" s="87"/>
      <c r="E15" s="87"/>
      <c r="F15" s="87"/>
      <c r="G15" s="87"/>
      <c r="H15" s="87"/>
      <c r="I15" s="87"/>
      <c r="J15" s="87"/>
      <c r="K15" s="87"/>
      <c r="L15" s="87"/>
      <c r="M15" s="87"/>
      <c r="N15" s="87"/>
      <c r="O15" s="87"/>
      <c r="P15" s="87"/>
      <c r="Q15" s="87"/>
      <c r="R15" s="87"/>
      <c r="S15" s="87"/>
      <c r="T15" s="87"/>
    </row>
    <row r="16" spans="1:20" x14ac:dyDescent="0.2">
      <c r="A16" s="38"/>
      <c r="B16" s="38"/>
      <c r="C16" s="38"/>
      <c r="D16" s="39"/>
      <c r="E16" s="39"/>
      <c r="F16" s="39"/>
      <c r="G16" s="39"/>
      <c r="H16" s="39"/>
      <c r="I16" s="39"/>
      <c r="J16" s="39"/>
      <c r="K16" s="39"/>
    </row>
    <row r="17" spans="1:20" x14ac:dyDescent="0.2">
      <c r="A17" s="75" t="s">
        <v>40</v>
      </c>
      <c r="B17" s="75"/>
      <c r="C17" s="75"/>
      <c r="D17" s="75"/>
      <c r="E17" s="75"/>
      <c r="F17" s="75"/>
      <c r="G17" s="75"/>
      <c r="H17" s="75"/>
      <c r="I17" s="75"/>
      <c r="J17" s="75"/>
      <c r="K17" s="37"/>
    </row>
    <row r="18" spans="1:20" x14ac:dyDescent="0.2">
      <c r="A18" s="86" t="s">
        <v>55</v>
      </c>
      <c r="B18" s="86"/>
      <c r="C18" s="86"/>
      <c r="D18" s="89" t="s">
        <v>85</v>
      </c>
      <c r="E18" s="90"/>
      <c r="F18" s="40">
        <f>+IF(D18="Biudžetinė Terminuota",0.0217,IF(D18="Biudžetinė Neterminuota",0.0145,0))</f>
        <v>1.4500000000000001E-2</v>
      </c>
      <c r="G18" s="37"/>
      <c r="H18" s="37"/>
      <c r="I18" s="37"/>
      <c r="J18" s="37"/>
      <c r="K18" s="37"/>
    </row>
    <row r="19" spans="1:20" x14ac:dyDescent="0.2">
      <c r="D19" s="41"/>
    </row>
    <row r="20" spans="1:20" s="19" customFormat="1" ht="16.5" customHeight="1" x14ac:dyDescent="0.2">
      <c r="A20" s="81" t="s">
        <v>5</v>
      </c>
      <c r="B20" s="81" t="s">
        <v>6</v>
      </c>
      <c r="C20" s="81" t="s">
        <v>7</v>
      </c>
      <c r="D20" s="81" t="s">
        <v>8</v>
      </c>
      <c r="E20" s="81" t="s">
        <v>45</v>
      </c>
      <c r="F20" s="78" t="s">
        <v>9</v>
      </c>
      <c r="G20" s="79"/>
      <c r="H20" s="79"/>
      <c r="I20" s="79"/>
      <c r="J20" s="80"/>
      <c r="K20" s="82" t="s">
        <v>56</v>
      </c>
      <c r="L20" s="82" t="s">
        <v>41</v>
      </c>
      <c r="M20" s="81" t="s">
        <v>10</v>
      </c>
      <c r="N20" s="81" t="s">
        <v>11</v>
      </c>
      <c r="O20" s="81" t="s">
        <v>19</v>
      </c>
      <c r="P20" s="81" t="s">
        <v>25</v>
      </c>
      <c r="Q20" s="81" t="s">
        <v>26</v>
      </c>
      <c r="R20" s="81" t="s">
        <v>29</v>
      </c>
      <c r="S20" s="81" t="s">
        <v>27</v>
      </c>
      <c r="T20" s="82" t="s">
        <v>77</v>
      </c>
    </row>
    <row r="21" spans="1:20" s="19" customFormat="1" ht="12.75" customHeight="1" x14ac:dyDescent="0.2">
      <c r="A21" s="81"/>
      <c r="B21" s="81"/>
      <c r="C21" s="81"/>
      <c r="D21" s="81"/>
      <c r="E21" s="81"/>
      <c r="F21" s="81" t="s">
        <v>12</v>
      </c>
      <c r="G21" s="81" t="s">
        <v>13</v>
      </c>
      <c r="H21" s="81" t="s">
        <v>14</v>
      </c>
      <c r="I21" s="81" t="s">
        <v>78</v>
      </c>
      <c r="J21" s="81" t="s">
        <v>15</v>
      </c>
      <c r="K21" s="83"/>
      <c r="L21" s="83"/>
      <c r="M21" s="81"/>
      <c r="N21" s="81"/>
      <c r="O21" s="81"/>
      <c r="P21" s="81"/>
      <c r="Q21" s="81"/>
      <c r="R21" s="81"/>
      <c r="S21" s="81"/>
      <c r="T21" s="83"/>
    </row>
    <row r="22" spans="1:20" s="19" customFormat="1" ht="82.5" customHeight="1" x14ac:dyDescent="0.2">
      <c r="A22" s="81"/>
      <c r="B22" s="81"/>
      <c r="C22" s="81"/>
      <c r="D22" s="81"/>
      <c r="E22" s="81"/>
      <c r="F22" s="81"/>
      <c r="G22" s="81"/>
      <c r="H22" s="81"/>
      <c r="I22" s="81"/>
      <c r="J22" s="81"/>
      <c r="K22" s="84"/>
      <c r="L22" s="84"/>
      <c r="M22" s="81"/>
      <c r="N22" s="81"/>
      <c r="O22" s="81"/>
      <c r="P22" s="81"/>
      <c r="Q22" s="81"/>
      <c r="R22" s="81"/>
      <c r="S22" s="81"/>
      <c r="T22" s="84"/>
    </row>
    <row r="23" spans="1:20" x14ac:dyDescent="0.2">
      <c r="A23" s="16">
        <v>1</v>
      </c>
      <c r="B23" s="16">
        <v>2</v>
      </c>
      <c r="C23" s="16">
        <v>3</v>
      </c>
      <c r="D23" s="16">
        <v>4</v>
      </c>
      <c r="E23" s="16">
        <v>5</v>
      </c>
      <c r="F23" s="31" t="s">
        <v>16</v>
      </c>
      <c r="G23" s="16">
        <v>7</v>
      </c>
      <c r="H23" s="16">
        <v>8</v>
      </c>
      <c r="I23" s="16">
        <v>9</v>
      </c>
      <c r="J23" s="16">
        <v>10</v>
      </c>
      <c r="K23" s="16">
        <v>11</v>
      </c>
      <c r="L23" s="58" t="s">
        <v>80</v>
      </c>
      <c r="M23" s="58">
        <v>13</v>
      </c>
      <c r="N23" s="58">
        <v>14</v>
      </c>
      <c r="O23" s="58">
        <v>15</v>
      </c>
      <c r="P23" s="58">
        <v>16</v>
      </c>
      <c r="Q23" s="58">
        <v>17</v>
      </c>
      <c r="R23" s="58">
        <v>18</v>
      </c>
      <c r="S23" s="58">
        <v>19</v>
      </c>
      <c r="T23" s="58">
        <v>20</v>
      </c>
    </row>
    <row r="24" spans="1:20" x14ac:dyDescent="0.2">
      <c r="A24" s="42"/>
      <c r="B24" s="3"/>
      <c r="C24" s="3"/>
      <c r="D24" s="4"/>
      <c r="E24" s="4"/>
      <c r="F24" s="4"/>
      <c r="G24" s="4"/>
      <c r="H24" s="4"/>
      <c r="I24" s="4"/>
      <c r="J24" s="4"/>
      <c r="K24" s="4">
        <f>(1+$F$18)*(F24+G24+H24+I24)+J24</f>
        <v>0</v>
      </c>
      <c r="L24" s="32">
        <f t="shared" ref="L24:L68" si="0">IF(D24=0,0,K24*E24/D24)</f>
        <v>0</v>
      </c>
      <c r="M24" s="33"/>
      <c r="N24" s="14"/>
      <c r="O24" s="34" t="str">
        <f>IF(OR(M24="",N24=""),"",VLOOKUP(CONCATENATE(M24," dienų darbo savaitė"),'Atostogų išmokų FN'!$A$17:$AH$18,N24-24)/100)</f>
        <v/>
      </c>
      <c r="P24" s="32">
        <f>IF(M24="",0,(L24-((J24+H24)*E24/D24))*O24)</f>
        <v>0</v>
      </c>
      <c r="Q24" s="4"/>
      <c r="R24" s="34" t="str">
        <f>IF(OR(M24="",Q24=""),"",HLOOKUP(Q24,'Papild.poilsio d. išmokų FN '!$C$6:$Q$8,3,0)/100)</f>
        <v/>
      </c>
      <c r="S24" s="32">
        <f>+IF(Q24="",0,(L24-((H24+J24)*E24/D24))*R24)</f>
        <v>0</v>
      </c>
      <c r="T24" s="70"/>
    </row>
    <row r="25" spans="1:20" x14ac:dyDescent="0.2">
      <c r="A25" s="42"/>
      <c r="B25" s="3"/>
      <c r="C25" s="3"/>
      <c r="D25" s="4"/>
      <c r="E25" s="4"/>
      <c r="F25" s="4"/>
      <c r="G25" s="4"/>
      <c r="H25" s="4"/>
      <c r="I25" s="4"/>
      <c r="J25" s="4"/>
      <c r="K25" s="4">
        <f t="shared" ref="K25:K68" si="1">(1+$F$18)*(F25+G25+H25+I25)+J25</f>
        <v>0</v>
      </c>
      <c r="L25" s="32">
        <f t="shared" si="0"/>
        <v>0</v>
      </c>
      <c r="M25" s="33"/>
      <c r="N25" s="14"/>
      <c r="O25" s="34" t="str">
        <f>IF(OR(M25="",N25=""),"",VLOOKUP(CONCATENATE(M25," dienų darbo savaitė"),'Atostogų išmokų FN'!$A$17:$AH$18,N25-24)/100)</f>
        <v/>
      </c>
      <c r="P25" s="32">
        <f t="shared" ref="P25:P68" si="2">IF(M25="",0,(L25-((J25+H25)*E25/D25))*O25)</f>
        <v>0</v>
      </c>
      <c r="Q25" s="4"/>
      <c r="R25" s="34" t="str">
        <f>IF(OR(M25="",Q25=""),"",HLOOKUP(Q25,'Papild.poilsio d. išmokų FN '!$C$6:$Q$8,3,0)/100)</f>
        <v/>
      </c>
      <c r="S25" s="32">
        <f t="shared" ref="S25:S68" si="3">+IF(Q25="",0,(L25-((H25+J25)*E25/D25))*R25)</f>
        <v>0</v>
      </c>
      <c r="T25" s="70"/>
    </row>
    <row r="26" spans="1:20" x14ac:dyDescent="0.2">
      <c r="A26" s="42"/>
      <c r="B26" s="3"/>
      <c r="C26" s="3"/>
      <c r="D26" s="4"/>
      <c r="E26" s="4"/>
      <c r="F26" s="4"/>
      <c r="G26" s="4"/>
      <c r="H26" s="4"/>
      <c r="I26" s="4"/>
      <c r="J26" s="4"/>
      <c r="K26" s="4">
        <f t="shared" si="1"/>
        <v>0</v>
      </c>
      <c r="L26" s="32">
        <f t="shared" si="0"/>
        <v>0</v>
      </c>
      <c r="M26" s="33"/>
      <c r="N26" s="14"/>
      <c r="O26" s="34" t="str">
        <f>IF(OR(M26="",N26=""),"",VLOOKUP(CONCATENATE(M26," dienų darbo savaitė"),'Atostogų išmokų FN'!$A$17:$AH$18,N26-24)/100)</f>
        <v/>
      </c>
      <c r="P26" s="32">
        <f t="shared" si="2"/>
        <v>0</v>
      </c>
      <c r="Q26" s="4"/>
      <c r="R26" s="34" t="str">
        <f>IF(OR(M26="",Q26=""),"",HLOOKUP(Q26,'Papild.poilsio d. išmokų FN '!$C$6:$Q$8,3,0)/100)</f>
        <v/>
      </c>
      <c r="S26" s="32">
        <f t="shared" si="3"/>
        <v>0</v>
      </c>
      <c r="T26" s="70"/>
    </row>
    <row r="27" spans="1:20" x14ac:dyDescent="0.2">
      <c r="A27" s="42"/>
      <c r="B27" s="3"/>
      <c r="C27" s="3"/>
      <c r="D27" s="4"/>
      <c r="E27" s="4"/>
      <c r="F27" s="4"/>
      <c r="G27" s="4"/>
      <c r="H27" s="4"/>
      <c r="I27" s="4"/>
      <c r="J27" s="4"/>
      <c r="K27" s="4">
        <f t="shared" si="1"/>
        <v>0</v>
      </c>
      <c r="L27" s="32">
        <f t="shared" si="0"/>
        <v>0</v>
      </c>
      <c r="M27" s="33"/>
      <c r="N27" s="14"/>
      <c r="O27" s="34" t="str">
        <f>IF(OR(M27="",N27=""),"",VLOOKUP(CONCATENATE(M27," dienų darbo savaitė"),'Atostogų išmokų FN'!$A$17:$AH$18,N27-24)/100)</f>
        <v/>
      </c>
      <c r="P27" s="32">
        <f t="shared" si="2"/>
        <v>0</v>
      </c>
      <c r="Q27" s="4"/>
      <c r="R27" s="34" t="str">
        <f>IF(OR(M27="",Q27=""),"",HLOOKUP(Q27,'Papild.poilsio d. išmokų FN '!$C$6:$Q$8,3,0)/100)</f>
        <v/>
      </c>
      <c r="S27" s="32">
        <f t="shared" si="3"/>
        <v>0</v>
      </c>
      <c r="T27" s="70"/>
    </row>
    <row r="28" spans="1:20" x14ac:dyDescent="0.2">
      <c r="A28" s="42"/>
      <c r="B28" s="3"/>
      <c r="C28" s="3"/>
      <c r="D28" s="4"/>
      <c r="E28" s="4"/>
      <c r="F28" s="4"/>
      <c r="G28" s="4"/>
      <c r="H28" s="4"/>
      <c r="I28" s="4"/>
      <c r="J28" s="4"/>
      <c r="K28" s="4">
        <f t="shared" si="1"/>
        <v>0</v>
      </c>
      <c r="L28" s="32">
        <f t="shared" si="0"/>
        <v>0</v>
      </c>
      <c r="M28" s="33"/>
      <c r="N28" s="14"/>
      <c r="O28" s="34" t="str">
        <f>IF(OR(M28="",N28=""),"",VLOOKUP(CONCATENATE(M28," dienų darbo savaitė"),'Atostogų išmokų FN'!$A$17:$AH$18,N28-24)/100)</f>
        <v/>
      </c>
      <c r="P28" s="32">
        <f t="shared" si="2"/>
        <v>0</v>
      </c>
      <c r="Q28" s="4"/>
      <c r="R28" s="34" t="str">
        <f>IF(OR(M28="",Q28=""),"",HLOOKUP(Q28,'Papild.poilsio d. išmokų FN '!$C$6:$Q$8,3,0)/100)</f>
        <v/>
      </c>
      <c r="S28" s="32">
        <f t="shared" si="3"/>
        <v>0</v>
      </c>
      <c r="T28" s="70"/>
    </row>
    <row r="29" spans="1:20" x14ac:dyDescent="0.2">
      <c r="A29" s="42"/>
      <c r="B29" s="3"/>
      <c r="C29" s="3"/>
      <c r="D29" s="4"/>
      <c r="E29" s="4"/>
      <c r="F29" s="4"/>
      <c r="G29" s="4"/>
      <c r="H29" s="4"/>
      <c r="I29" s="4"/>
      <c r="J29" s="4"/>
      <c r="K29" s="4">
        <f t="shared" si="1"/>
        <v>0</v>
      </c>
      <c r="L29" s="32">
        <f t="shared" si="0"/>
        <v>0</v>
      </c>
      <c r="M29" s="33"/>
      <c r="N29" s="14"/>
      <c r="O29" s="34" t="str">
        <f>IF(OR(M29="",N29=""),"",VLOOKUP(CONCATENATE(M29," dienų darbo savaitė"),'Atostogų išmokų FN'!$A$17:$AH$18,N29-24)/100)</f>
        <v/>
      </c>
      <c r="P29" s="32">
        <f t="shared" si="2"/>
        <v>0</v>
      </c>
      <c r="Q29" s="4"/>
      <c r="R29" s="34" t="str">
        <f>IF(OR(M29="",Q29=""),"",HLOOKUP(Q29,'Papild.poilsio d. išmokų FN '!$C$6:$Q$8,3,0)/100)</f>
        <v/>
      </c>
      <c r="S29" s="32">
        <f t="shared" si="3"/>
        <v>0</v>
      </c>
      <c r="T29" s="70"/>
    </row>
    <row r="30" spans="1:20" x14ac:dyDescent="0.2">
      <c r="A30" s="42"/>
      <c r="B30" s="3"/>
      <c r="C30" s="3"/>
      <c r="D30" s="4"/>
      <c r="E30" s="4"/>
      <c r="F30" s="4"/>
      <c r="G30" s="4"/>
      <c r="H30" s="4"/>
      <c r="I30" s="4"/>
      <c r="J30" s="4"/>
      <c r="K30" s="4">
        <f t="shared" si="1"/>
        <v>0</v>
      </c>
      <c r="L30" s="32">
        <f t="shared" si="0"/>
        <v>0</v>
      </c>
      <c r="M30" s="33"/>
      <c r="N30" s="14"/>
      <c r="O30" s="34" t="str">
        <f>IF(OR(M30="",N30=""),"",VLOOKUP(CONCATENATE(M30," dienų darbo savaitė"),'Atostogų išmokų FN'!$A$17:$AH$18,N30-24)/100)</f>
        <v/>
      </c>
      <c r="P30" s="32">
        <f t="shared" si="2"/>
        <v>0</v>
      </c>
      <c r="Q30" s="4"/>
      <c r="R30" s="34" t="str">
        <f>IF(OR(M30="",Q30=""),"",HLOOKUP(Q30,'Papild.poilsio d. išmokų FN '!$C$6:$Q$8,3,0)/100)</f>
        <v/>
      </c>
      <c r="S30" s="32">
        <f t="shared" si="3"/>
        <v>0</v>
      </c>
      <c r="T30" s="70"/>
    </row>
    <row r="31" spans="1:20" x14ac:dyDescent="0.2">
      <c r="A31" s="42"/>
      <c r="B31" s="3"/>
      <c r="C31" s="3"/>
      <c r="D31" s="4"/>
      <c r="E31" s="4"/>
      <c r="F31" s="4"/>
      <c r="G31" s="4"/>
      <c r="H31" s="4"/>
      <c r="I31" s="4"/>
      <c r="J31" s="4"/>
      <c r="K31" s="4">
        <f t="shared" si="1"/>
        <v>0</v>
      </c>
      <c r="L31" s="32">
        <f t="shared" si="0"/>
        <v>0</v>
      </c>
      <c r="M31" s="33"/>
      <c r="N31" s="14"/>
      <c r="O31" s="34" t="str">
        <f>IF(OR(M31="",N31=""),"",VLOOKUP(CONCATENATE(M31," dienų darbo savaitė"),'Atostogų išmokų FN'!$A$17:$AH$18,N31-24)/100)</f>
        <v/>
      </c>
      <c r="P31" s="32">
        <f t="shared" si="2"/>
        <v>0</v>
      </c>
      <c r="Q31" s="4"/>
      <c r="R31" s="34" t="str">
        <f>IF(OR(M31="",Q31=""),"",HLOOKUP(Q31,'Papild.poilsio d. išmokų FN '!$C$6:$Q$8,3,0)/100)</f>
        <v/>
      </c>
      <c r="S31" s="32">
        <f t="shared" si="3"/>
        <v>0</v>
      </c>
      <c r="T31" s="70"/>
    </row>
    <row r="32" spans="1:20" x14ac:dyDescent="0.2">
      <c r="A32" s="42"/>
      <c r="B32" s="3"/>
      <c r="C32" s="3"/>
      <c r="D32" s="4"/>
      <c r="E32" s="4"/>
      <c r="F32" s="4"/>
      <c r="G32" s="4"/>
      <c r="H32" s="4"/>
      <c r="I32" s="4"/>
      <c r="J32" s="4"/>
      <c r="K32" s="4">
        <f t="shared" si="1"/>
        <v>0</v>
      </c>
      <c r="L32" s="32">
        <f t="shared" si="0"/>
        <v>0</v>
      </c>
      <c r="M32" s="33"/>
      <c r="N32" s="14"/>
      <c r="O32" s="34" t="str">
        <f>IF(OR(M32="",N32=""),"",VLOOKUP(CONCATENATE(M32," dienų darbo savaitė"),'Atostogų išmokų FN'!$A$17:$AH$18,N32-24)/100)</f>
        <v/>
      </c>
      <c r="P32" s="32">
        <f t="shared" si="2"/>
        <v>0</v>
      </c>
      <c r="Q32" s="4"/>
      <c r="R32" s="34" t="str">
        <f>IF(OR(M32="",Q32=""),"",HLOOKUP(Q32,'Papild.poilsio d. išmokų FN '!$C$6:$Q$8,3,0)/100)</f>
        <v/>
      </c>
      <c r="S32" s="32">
        <f t="shared" si="3"/>
        <v>0</v>
      </c>
      <c r="T32" s="70"/>
    </row>
    <row r="33" spans="1:20" x14ac:dyDescent="0.2">
      <c r="A33" s="42"/>
      <c r="B33" s="3"/>
      <c r="C33" s="3"/>
      <c r="D33" s="4"/>
      <c r="E33" s="4"/>
      <c r="F33" s="4"/>
      <c r="G33" s="4"/>
      <c r="H33" s="4"/>
      <c r="I33" s="4"/>
      <c r="J33" s="4"/>
      <c r="K33" s="4">
        <f t="shared" si="1"/>
        <v>0</v>
      </c>
      <c r="L33" s="32">
        <f t="shared" si="0"/>
        <v>0</v>
      </c>
      <c r="M33" s="33"/>
      <c r="N33" s="14"/>
      <c r="O33" s="34" t="str">
        <f>IF(OR(M33="",N33=""),"",VLOOKUP(CONCATENATE(M33," dienų darbo savaitė"),'Atostogų išmokų FN'!$A$17:$AH$18,N33-24)/100)</f>
        <v/>
      </c>
      <c r="P33" s="32">
        <f t="shared" si="2"/>
        <v>0</v>
      </c>
      <c r="Q33" s="4"/>
      <c r="R33" s="34" t="str">
        <f>IF(OR(M33="",Q33=""),"",HLOOKUP(Q33,'Papild.poilsio d. išmokų FN '!$C$6:$Q$8,3,0)/100)</f>
        <v/>
      </c>
      <c r="S33" s="32">
        <f t="shared" si="3"/>
        <v>0</v>
      </c>
      <c r="T33" s="70"/>
    </row>
    <row r="34" spans="1:20" x14ac:dyDescent="0.2">
      <c r="A34" s="42"/>
      <c r="B34" s="3"/>
      <c r="C34" s="3"/>
      <c r="D34" s="4"/>
      <c r="E34" s="4"/>
      <c r="F34" s="4"/>
      <c r="G34" s="4"/>
      <c r="H34" s="4"/>
      <c r="I34" s="4"/>
      <c r="J34" s="4"/>
      <c r="K34" s="4">
        <f t="shared" si="1"/>
        <v>0</v>
      </c>
      <c r="L34" s="32">
        <f t="shared" si="0"/>
        <v>0</v>
      </c>
      <c r="M34" s="33"/>
      <c r="N34" s="14"/>
      <c r="O34" s="34" t="str">
        <f>IF(OR(M34="",N34=""),"",VLOOKUP(CONCATENATE(M34," dienų darbo savaitė"),'Atostogų išmokų FN'!$A$17:$AH$18,N34-24)/100)</f>
        <v/>
      </c>
      <c r="P34" s="32">
        <f t="shared" si="2"/>
        <v>0</v>
      </c>
      <c r="Q34" s="4"/>
      <c r="R34" s="34" t="str">
        <f>IF(OR(M34="",Q34=""),"",HLOOKUP(Q34,'Papild.poilsio d. išmokų FN '!$C$6:$Q$8,3,0)/100)</f>
        <v/>
      </c>
      <c r="S34" s="32">
        <f t="shared" si="3"/>
        <v>0</v>
      </c>
      <c r="T34" s="70"/>
    </row>
    <row r="35" spans="1:20" x14ac:dyDescent="0.2">
      <c r="A35" s="42"/>
      <c r="B35" s="3"/>
      <c r="C35" s="3"/>
      <c r="D35" s="4"/>
      <c r="E35" s="4"/>
      <c r="F35" s="4"/>
      <c r="G35" s="4"/>
      <c r="H35" s="4"/>
      <c r="I35" s="4"/>
      <c r="J35" s="4"/>
      <c r="K35" s="4">
        <f t="shared" si="1"/>
        <v>0</v>
      </c>
      <c r="L35" s="32">
        <f t="shared" si="0"/>
        <v>0</v>
      </c>
      <c r="M35" s="33"/>
      <c r="N35" s="14"/>
      <c r="O35" s="34" t="str">
        <f>IF(OR(M35="",N35=""),"",VLOOKUP(CONCATENATE(M35," dienų darbo savaitė"),'Atostogų išmokų FN'!$A$17:$AH$18,N35-24)/100)</f>
        <v/>
      </c>
      <c r="P35" s="32">
        <f t="shared" si="2"/>
        <v>0</v>
      </c>
      <c r="Q35" s="4"/>
      <c r="R35" s="34" t="str">
        <f>IF(OR(M35="",Q35=""),"",HLOOKUP(Q35,'Papild.poilsio d. išmokų FN '!$C$6:$Q$8,3,0)/100)</f>
        <v/>
      </c>
      <c r="S35" s="32">
        <f t="shared" si="3"/>
        <v>0</v>
      </c>
      <c r="T35" s="70"/>
    </row>
    <row r="36" spans="1:20" x14ac:dyDescent="0.2">
      <c r="A36" s="42"/>
      <c r="B36" s="3"/>
      <c r="C36" s="3"/>
      <c r="D36" s="4"/>
      <c r="E36" s="4"/>
      <c r="F36" s="4"/>
      <c r="G36" s="4"/>
      <c r="H36" s="4"/>
      <c r="I36" s="4"/>
      <c r="J36" s="4"/>
      <c r="K36" s="4">
        <f t="shared" si="1"/>
        <v>0</v>
      </c>
      <c r="L36" s="32">
        <f t="shared" si="0"/>
        <v>0</v>
      </c>
      <c r="M36" s="33"/>
      <c r="N36" s="14"/>
      <c r="O36" s="34" t="str">
        <f>IF(OR(M36="",N36=""),"",VLOOKUP(CONCATENATE(M36," dienų darbo savaitė"),'Atostogų išmokų FN'!$A$17:$AH$18,N36-24)/100)</f>
        <v/>
      </c>
      <c r="P36" s="32">
        <f t="shared" si="2"/>
        <v>0</v>
      </c>
      <c r="Q36" s="4"/>
      <c r="R36" s="34" t="str">
        <f>IF(OR(M36="",Q36=""),"",HLOOKUP(Q36,'Papild.poilsio d. išmokų FN '!$C$6:$Q$8,3,0)/100)</f>
        <v/>
      </c>
      <c r="S36" s="32">
        <f t="shared" si="3"/>
        <v>0</v>
      </c>
      <c r="T36" s="70"/>
    </row>
    <row r="37" spans="1:20" x14ac:dyDescent="0.2">
      <c r="A37" s="42"/>
      <c r="B37" s="3"/>
      <c r="C37" s="3"/>
      <c r="D37" s="4"/>
      <c r="E37" s="4"/>
      <c r="F37" s="4"/>
      <c r="G37" s="4"/>
      <c r="H37" s="4"/>
      <c r="I37" s="4"/>
      <c r="J37" s="4"/>
      <c r="K37" s="4">
        <f t="shared" si="1"/>
        <v>0</v>
      </c>
      <c r="L37" s="32">
        <f t="shared" si="0"/>
        <v>0</v>
      </c>
      <c r="M37" s="33"/>
      <c r="N37" s="14"/>
      <c r="O37" s="34" t="str">
        <f>IF(OR(M37="",N37=""),"",VLOOKUP(CONCATENATE(M37," dienų darbo savaitė"),'Atostogų išmokų FN'!$A$17:$AH$18,N37-24)/100)</f>
        <v/>
      </c>
      <c r="P37" s="32">
        <f t="shared" si="2"/>
        <v>0</v>
      </c>
      <c r="Q37" s="4"/>
      <c r="R37" s="34" t="str">
        <f>IF(OR(M37="",Q37=""),"",HLOOKUP(Q37,'Papild.poilsio d. išmokų FN '!$C$6:$Q$8,3,0)/100)</f>
        <v/>
      </c>
      <c r="S37" s="32">
        <f t="shared" si="3"/>
        <v>0</v>
      </c>
      <c r="T37" s="70"/>
    </row>
    <row r="38" spans="1:20" x14ac:dyDescent="0.2">
      <c r="A38" s="42"/>
      <c r="B38" s="3"/>
      <c r="C38" s="3"/>
      <c r="D38" s="4"/>
      <c r="E38" s="4"/>
      <c r="F38" s="4"/>
      <c r="G38" s="4"/>
      <c r="H38" s="4"/>
      <c r="I38" s="4"/>
      <c r="J38" s="4"/>
      <c r="K38" s="4">
        <f t="shared" si="1"/>
        <v>0</v>
      </c>
      <c r="L38" s="32">
        <f t="shared" si="0"/>
        <v>0</v>
      </c>
      <c r="M38" s="33"/>
      <c r="N38" s="14"/>
      <c r="O38" s="34" t="str">
        <f>IF(OR(M38="",N38=""),"",VLOOKUP(CONCATENATE(M38," dienų darbo savaitė"),'Atostogų išmokų FN'!$A$17:$AH$18,N38-24)/100)</f>
        <v/>
      </c>
      <c r="P38" s="32">
        <f t="shared" si="2"/>
        <v>0</v>
      </c>
      <c r="Q38" s="4"/>
      <c r="R38" s="34" t="str">
        <f>IF(OR(M38="",Q38=""),"",HLOOKUP(Q38,'Papild.poilsio d. išmokų FN '!$C$6:$Q$8,3,0)/100)</f>
        <v/>
      </c>
      <c r="S38" s="32">
        <f t="shared" si="3"/>
        <v>0</v>
      </c>
      <c r="T38" s="70"/>
    </row>
    <row r="39" spans="1:20" x14ac:dyDescent="0.2">
      <c r="A39" s="42"/>
      <c r="B39" s="3"/>
      <c r="C39" s="3"/>
      <c r="D39" s="4"/>
      <c r="E39" s="4"/>
      <c r="F39" s="4"/>
      <c r="G39" s="4"/>
      <c r="H39" s="4"/>
      <c r="I39" s="4"/>
      <c r="J39" s="4"/>
      <c r="K39" s="4">
        <f t="shared" si="1"/>
        <v>0</v>
      </c>
      <c r="L39" s="32">
        <f t="shared" si="0"/>
        <v>0</v>
      </c>
      <c r="M39" s="33"/>
      <c r="N39" s="14"/>
      <c r="O39" s="34" t="str">
        <f>IF(OR(M39="",N39=""),"",VLOOKUP(CONCATENATE(M39," dienų darbo savaitė"),'Atostogų išmokų FN'!$A$17:$AH$18,N39-24)/100)</f>
        <v/>
      </c>
      <c r="P39" s="32">
        <f t="shared" si="2"/>
        <v>0</v>
      </c>
      <c r="Q39" s="4"/>
      <c r="R39" s="34" t="str">
        <f>IF(OR(M39="",Q39=""),"",HLOOKUP(Q39,'Papild.poilsio d. išmokų FN '!$C$6:$Q$8,3,0)/100)</f>
        <v/>
      </c>
      <c r="S39" s="32">
        <f t="shared" si="3"/>
        <v>0</v>
      </c>
      <c r="T39" s="70"/>
    </row>
    <row r="40" spans="1:20" x14ac:dyDescent="0.2">
      <c r="A40" s="42"/>
      <c r="B40" s="3"/>
      <c r="C40" s="3"/>
      <c r="D40" s="4"/>
      <c r="E40" s="4"/>
      <c r="F40" s="4"/>
      <c r="G40" s="4"/>
      <c r="H40" s="4"/>
      <c r="I40" s="4"/>
      <c r="J40" s="4"/>
      <c r="K40" s="4">
        <f t="shared" si="1"/>
        <v>0</v>
      </c>
      <c r="L40" s="32">
        <f t="shared" si="0"/>
        <v>0</v>
      </c>
      <c r="M40" s="33"/>
      <c r="N40" s="14"/>
      <c r="O40" s="34" t="str">
        <f>IF(OR(M40="",N40=""),"",VLOOKUP(CONCATENATE(M40," dienų darbo savaitė"),'Atostogų išmokų FN'!$A$17:$AH$18,N40-24)/100)</f>
        <v/>
      </c>
      <c r="P40" s="32">
        <f t="shared" si="2"/>
        <v>0</v>
      </c>
      <c r="Q40" s="4"/>
      <c r="R40" s="34" t="str">
        <f>IF(OR(M40="",Q40=""),"",HLOOKUP(Q40,'Papild.poilsio d. išmokų FN '!$C$6:$Q$8,3,0)/100)</f>
        <v/>
      </c>
      <c r="S40" s="32">
        <f t="shared" si="3"/>
        <v>0</v>
      </c>
      <c r="T40" s="70"/>
    </row>
    <row r="41" spans="1:20" x14ac:dyDescent="0.2">
      <c r="A41" s="42"/>
      <c r="B41" s="3"/>
      <c r="C41" s="3"/>
      <c r="D41" s="4"/>
      <c r="E41" s="4"/>
      <c r="F41" s="4"/>
      <c r="G41" s="4"/>
      <c r="H41" s="4"/>
      <c r="I41" s="4"/>
      <c r="J41" s="4"/>
      <c r="K41" s="4">
        <f t="shared" si="1"/>
        <v>0</v>
      </c>
      <c r="L41" s="32">
        <f t="shared" si="0"/>
        <v>0</v>
      </c>
      <c r="M41" s="33"/>
      <c r="N41" s="14"/>
      <c r="O41" s="34" t="str">
        <f>IF(OR(M41="",N41=""),"",VLOOKUP(CONCATENATE(M41," dienų darbo savaitė"),'Atostogų išmokų FN'!$A$17:$AH$18,N41-24)/100)</f>
        <v/>
      </c>
      <c r="P41" s="32">
        <f>IF(M41="",0,(L41-((J41+H41)*E41/D41))*O41)</f>
        <v>0</v>
      </c>
      <c r="Q41" s="4"/>
      <c r="R41" s="34" t="str">
        <f>IF(OR(M41="",Q41=""),"",HLOOKUP(Q41,'Papild.poilsio d. išmokų FN '!$C$6:$Q$8,3,0)/100)</f>
        <v/>
      </c>
      <c r="S41" s="32">
        <f t="shared" si="3"/>
        <v>0</v>
      </c>
      <c r="T41" s="70"/>
    </row>
    <row r="42" spans="1:20" x14ac:dyDescent="0.2">
      <c r="A42" s="42"/>
      <c r="B42" s="3"/>
      <c r="C42" s="3"/>
      <c r="D42" s="4"/>
      <c r="E42" s="4"/>
      <c r="F42" s="4"/>
      <c r="G42" s="4"/>
      <c r="H42" s="4"/>
      <c r="I42" s="4"/>
      <c r="J42" s="4"/>
      <c r="K42" s="4">
        <f t="shared" si="1"/>
        <v>0</v>
      </c>
      <c r="L42" s="32">
        <f t="shared" si="0"/>
        <v>0</v>
      </c>
      <c r="M42" s="33"/>
      <c r="N42" s="14"/>
      <c r="O42" s="34" t="str">
        <f>IF(OR(M42="",N42=""),"",VLOOKUP(CONCATENATE(M42," dienų darbo savaitė"),'Atostogų išmokų FN'!$A$17:$AH$18,N42-24)/100)</f>
        <v/>
      </c>
      <c r="P42" s="32">
        <f t="shared" si="2"/>
        <v>0</v>
      </c>
      <c r="Q42" s="4"/>
      <c r="R42" s="34" t="str">
        <f>IF(OR(M42="",Q42=""),"",HLOOKUP(Q42,'Papild.poilsio d. išmokų FN '!$C$6:$Q$8,3,0)/100)</f>
        <v/>
      </c>
      <c r="S42" s="32">
        <f t="shared" si="3"/>
        <v>0</v>
      </c>
      <c r="T42" s="70"/>
    </row>
    <row r="43" spans="1:20" x14ac:dyDescent="0.2">
      <c r="A43" s="42"/>
      <c r="B43" s="3"/>
      <c r="C43" s="3"/>
      <c r="D43" s="4"/>
      <c r="E43" s="4"/>
      <c r="F43" s="4"/>
      <c r="G43" s="4"/>
      <c r="H43" s="4"/>
      <c r="I43" s="4"/>
      <c r="J43" s="4"/>
      <c r="K43" s="4">
        <f t="shared" si="1"/>
        <v>0</v>
      </c>
      <c r="L43" s="32">
        <f t="shared" si="0"/>
        <v>0</v>
      </c>
      <c r="M43" s="33"/>
      <c r="N43" s="14"/>
      <c r="O43" s="34" t="str">
        <f>IF(OR(M43="",N43=""),"",VLOOKUP(CONCATENATE(M43," dienų darbo savaitė"),'Atostogų išmokų FN'!$A$17:$AH$18,N43-24)/100)</f>
        <v/>
      </c>
      <c r="P43" s="32">
        <f t="shared" si="2"/>
        <v>0</v>
      </c>
      <c r="Q43" s="4"/>
      <c r="R43" s="34" t="str">
        <f>IF(OR(M43="",Q43=""),"",HLOOKUP(Q43,'Papild.poilsio d. išmokų FN '!$C$6:$Q$8,3,0)/100)</f>
        <v/>
      </c>
      <c r="S43" s="32">
        <f t="shared" si="3"/>
        <v>0</v>
      </c>
      <c r="T43" s="70"/>
    </row>
    <row r="44" spans="1:20" x14ac:dyDescent="0.2">
      <c r="A44" s="42"/>
      <c r="B44" s="3"/>
      <c r="C44" s="3"/>
      <c r="D44" s="4"/>
      <c r="E44" s="4"/>
      <c r="F44" s="4"/>
      <c r="G44" s="4"/>
      <c r="H44" s="4"/>
      <c r="I44" s="4"/>
      <c r="J44" s="4"/>
      <c r="K44" s="4">
        <f t="shared" si="1"/>
        <v>0</v>
      </c>
      <c r="L44" s="32">
        <f t="shared" si="0"/>
        <v>0</v>
      </c>
      <c r="M44" s="33"/>
      <c r="N44" s="14"/>
      <c r="O44" s="34" t="str">
        <f>IF(OR(M44="",N44=""),"",VLOOKUP(CONCATENATE(M44," dienų darbo savaitė"),'Atostogų išmokų FN'!$A$17:$AH$18,N44-24)/100)</f>
        <v/>
      </c>
      <c r="P44" s="32">
        <f t="shared" si="2"/>
        <v>0</v>
      </c>
      <c r="Q44" s="4"/>
      <c r="R44" s="34" t="str">
        <f>IF(OR(M44="",Q44=""),"",HLOOKUP(Q44,'Papild.poilsio d. išmokų FN '!$C$6:$Q$8,3,0)/100)</f>
        <v/>
      </c>
      <c r="S44" s="32">
        <f>+IF(Q44="",0,(L44-((H44+J44)*E44/D44))*R44)</f>
        <v>0</v>
      </c>
      <c r="T44" s="70"/>
    </row>
    <row r="45" spans="1:20" x14ac:dyDescent="0.2">
      <c r="A45" s="42"/>
      <c r="B45" s="3"/>
      <c r="C45" s="3"/>
      <c r="D45" s="4"/>
      <c r="E45" s="4"/>
      <c r="F45" s="4"/>
      <c r="G45" s="4"/>
      <c r="H45" s="4"/>
      <c r="I45" s="4"/>
      <c r="J45" s="4"/>
      <c r="K45" s="4">
        <f t="shared" si="1"/>
        <v>0</v>
      </c>
      <c r="L45" s="32">
        <f t="shared" si="0"/>
        <v>0</v>
      </c>
      <c r="M45" s="33"/>
      <c r="N45" s="14"/>
      <c r="O45" s="34" t="str">
        <f>IF(OR(M45="",N45=""),"",VLOOKUP(CONCATENATE(M45," dienų darbo savaitė"),'Atostogų išmokų FN'!$A$17:$AH$18,N45-24)/100)</f>
        <v/>
      </c>
      <c r="P45" s="32">
        <f t="shared" si="2"/>
        <v>0</v>
      </c>
      <c r="Q45" s="4"/>
      <c r="R45" s="34" t="str">
        <f>IF(OR(M45="",Q45=""),"",HLOOKUP(Q45,'Papild.poilsio d. išmokų FN '!$C$6:$Q$8,3,0)/100)</f>
        <v/>
      </c>
      <c r="S45" s="32">
        <f t="shared" si="3"/>
        <v>0</v>
      </c>
      <c r="T45" s="70"/>
    </row>
    <row r="46" spans="1:20" x14ac:dyDescent="0.2">
      <c r="A46" s="42"/>
      <c r="B46" s="3"/>
      <c r="C46" s="3"/>
      <c r="D46" s="4"/>
      <c r="E46" s="4"/>
      <c r="F46" s="4"/>
      <c r="G46" s="4"/>
      <c r="H46" s="4"/>
      <c r="I46" s="4"/>
      <c r="J46" s="4"/>
      <c r="K46" s="4">
        <f t="shared" si="1"/>
        <v>0</v>
      </c>
      <c r="L46" s="32">
        <f t="shared" si="0"/>
        <v>0</v>
      </c>
      <c r="M46" s="33"/>
      <c r="N46" s="14"/>
      <c r="O46" s="34" t="str">
        <f>IF(OR(M46="",N46=""),"",VLOOKUP(CONCATENATE(M46," dienų darbo savaitė"),'Atostogų išmokų FN'!$A$17:$AH$18,N46-24)/100)</f>
        <v/>
      </c>
      <c r="P46" s="32">
        <f t="shared" si="2"/>
        <v>0</v>
      </c>
      <c r="Q46" s="4"/>
      <c r="R46" s="34" t="str">
        <f>IF(OR(M46="",Q46=""),"",HLOOKUP(Q46,'Papild.poilsio d. išmokų FN '!$C$6:$Q$8,3,0)/100)</f>
        <v/>
      </c>
      <c r="S46" s="32">
        <f t="shared" si="3"/>
        <v>0</v>
      </c>
      <c r="T46" s="70"/>
    </row>
    <row r="47" spans="1:20" x14ac:dyDescent="0.2">
      <c r="A47" s="42"/>
      <c r="B47" s="3"/>
      <c r="C47" s="3"/>
      <c r="D47" s="4"/>
      <c r="E47" s="4"/>
      <c r="F47" s="4"/>
      <c r="G47" s="4"/>
      <c r="H47" s="4"/>
      <c r="I47" s="4"/>
      <c r="J47" s="4"/>
      <c r="K47" s="4">
        <f t="shared" si="1"/>
        <v>0</v>
      </c>
      <c r="L47" s="32">
        <f t="shared" si="0"/>
        <v>0</v>
      </c>
      <c r="M47" s="33"/>
      <c r="N47" s="14"/>
      <c r="O47" s="34" t="str">
        <f>IF(OR(M47="",N47=""),"",VLOOKUP(CONCATENATE(M47," dienų darbo savaitė"),'Atostogų išmokų FN'!$A$17:$AH$18,N47-24)/100)</f>
        <v/>
      </c>
      <c r="P47" s="32">
        <f t="shared" si="2"/>
        <v>0</v>
      </c>
      <c r="Q47" s="4"/>
      <c r="R47" s="34" t="str">
        <f>IF(OR(M47="",Q47=""),"",HLOOKUP(Q47,'Papild.poilsio d. išmokų FN '!$C$6:$Q$8,3,0)/100)</f>
        <v/>
      </c>
      <c r="S47" s="32">
        <f t="shared" si="3"/>
        <v>0</v>
      </c>
      <c r="T47" s="70"/>
    </row>
    <row r="48" spans="1:20" x14ac:dyDescent="0.2">
      <c r="A48" s="42"/>
      <c r="B48" s="3"/>
      <c r="C48" s="3"/>
      <c r="D48" s="4"/>
      <c r="E48" s="4"/>
      <c r="F48" s="4"/>
      <c r="G48" s="4"/>
      <c r="H48" s="4"/>
      <c r="I48" s="4"/>
      <c r="J48" s="4"/>
      <c r="K48" s="4">
        <f t="shared" si="1"/>
        <v>0</v>
      </c>
      <c r="L48" s="32">
        <f t="shared" si="0"/>
        <v>0</v>
      </c>
      <c r="M48" s="33"/>
      <c r="N48" s="14"/>
      <c r="O48" s="34" t="str">
        <f>IF(OR(M48="",N48=""),"",VLOOKUP(CONCATENATE(M48," dienų darbo savaitė"),'Atostogų išmokų FN'!$A$17:$AH$18,N48-24)/100)</f>
        <v/>
      </c>
      <c r="P48" s="32">
        <f t="shared" si="2"/>
        <v>0</v>
      </c>
      <c r="Q48" s="4"/>
      <c r="R48" s="34" t="str">
        <f>IF(OR(M48="",Q48=""),"",HLOOKUP(Q48,'Papild.poilsio d. išmokų FN '!$C$6:$Q$8,3,0)/100)</f>
        <v/>
      </c>
      <c r="S48" s="32">
        <f t="shared" si="3"/>
        <v>0</v>
      </c>
      <c r="T48" s="70"/>
    </row>
    <row r="49" spans="1:20" x14ac:dyDescent="0.2">
      <c r="A49" s="42"/>
      <c r="B49" s="3"/>
      <c r="C49" s="3"/>
      <c r="D49" s="4"/>
      <c r="E49" s="4"/>
      <c r="F49" s="4"/>
      <c r="G49" s="4"/>
      <c r="H49" s="4"/>
      <c r="I49" s="4"/>
      <c r="J49" s="4"/>
      <c r="K49" s="4">
        <f t="shared" si="1"/>
        <v>0</v>
      </c>
      <c r="L49" s="32">
        <f t="shared" si="0"/>
        <v>0</v>
      </c>
      <c r="M49" s="33"/>
      <c r="N49" s="14"/>
      <c r="O49" s="34" t="str">
        <f>IF(OR(M49="",N49=""),"",VLOOKUP(CONCATENATE(M49," dienų darbo savaitė"),'Atostogų išmokų FN'!$A$17:$AH$18,N49-24)/100)</f>
        <v/>
      </c>
      <c r="P49" s="32">
        <f t="shared" si="2"/>
        <v>0</v>
      </c>
      <c r="Q49" s="4"/>
      <c r="R49" s="34" t="str">
        <f>IF(OR(M49="",Q49=""),"",HLOOKUP(Q49,'Papild.poilsio d. išmokų FN '!$C$6:$Q$8,3,0)/100)</f>
        <v/>
      </c>
      <c r="S49" s="32">
        <f t="shared" si="3"/>
        <v>0</v>
      </c>
      <c r="T49" s="70"/>
    </row>
    <row r="50" spans="1:20" x14ac:dyDescent="0.2">
      <c r="A50" s="42"/>
      <c r="B50" s="3"/>
      <c r="C50" s="3"/>
      <c r="D50" s="4"/>
      <c r="E50" s="4"/>
      <c r="F50" s="4"/>
      <c r="G50" s="4"/>
      <c r="H50" s="4"/>
      <c r="I50" s="4"/>
      <c r="J50" s="4"/>
      <c r="K50" s="4">
        <f t="shared" si="1"/>
        <v>0</v>
      </c>
      <c r="L50" s="32">
        <f t="shared" si="0"/>
        <v>0</v>
      </c>
      <c r="M50" s="33"/>
      <c r="N50" s="14"/>
      <c r="O50" s="34" t="str">
        <f>IF(OR(M50="",N50=""),"",VLOOKUP(CONCATENATE(M50," dienų darbo savaitė"),'Atostogų išmokų FN'!$A$17:$AH$18,N50-24)/100)</f>
        <v/>
      </c>
      <c r="P50" s="32">
        <f t="shared" si="2"/>
        <v>0</v>
      </c>
      <c r="Q50" s="4"/>
      <c r="R50" s="34" t="str">
        <f>IF(OR(M50="",Q50=""),"",HLOOKUP(Q50,'Papild.poilsio d. išmokų FN '!$C$6:$Q$8,3,0)/100)</f>
        <v/>
      </c>
      <c r="S50" s="32">
        <f t="shared" si="3"/>
        <v>0</v>
      </c>
      <c r="T50" s="70"/>
    </row>
    <row r="51" spans="1:20" x14ac:dyDescent="0.2">
      <c r="A51" s="42"/>
      <c r="B51" s="3"/>
      <c r="C51" s="3"/>
      <c r="D51" s="4"/>
      <c r="E51" s="4"/>
      <c r="F51" s="4"/>
      <c r="G51" s="4"/>
      <c r="H51" s="4"/>
      <c r="I51" s="4"/>
      <c r="J51" s="4"/>
      <c r="K51" s="4">
        <f t="shared" si="1"/>
        <v>0</v>
      </c>
      <c r="L51" s="32">
        <f t="shared" si="0"/>
        <v>0</v>
      </c>
      <c r="M51" s="33"/>
      <c r="N51" s="14"/>
      <c r="O51" s="34" t="str">
        <f>IF(OR(M51="",N51=""),"",VLOOKUP(CONCATENATE(M51," dienų darbo savaitė"),'Atostogų išmokų FN'!$A$17:$AH$18,N51-24)/100)</f>
        <v/>
      </c>
      <c r="P51" s="32">
        <f t="shared" si="2"/>
        <v>0</v>
      </c>
      <c r="Q51" s="4"/>
      <c r="R51" s="34" t="str">
        <f>IF(OR(M51="",Q51=""),"",HLOOKUP(Q51,'Papild.poilsio d. išmokų FN '!$C$6:$Q$8,3,0)/100)</f>
        <v/>
      </c>
      <c r="S51" s="32">
        <f t="shared" si="3"/>
        <v>0</v>
      </c>
      <c r="T51" s="70"/>
    </row>
    <row r="52" spans="1:20" x14ac:dyDescent="0.2">
      <c r="A52" s="42"/>
      <c r="B52" s="3"/>
      <c r="C52" s="3"/>
      <c r="D52" s="4"/>
      <c r="E52" s="4"/>
      <c r="F52" s="4"/>
      <c r="G52" s="4"/>
      <c r="H52" s="4"/>
      <c r="I52" s="4"/>
      <c r="J52" s="4"/>
      <c r="K52" s="4">
        <f t="shared" si="1"/>
        <v>0</v>
      </c>
      <c r="L52" s="32">
        <f t="shared" si="0"/>
        <v>0</v>
      </c>
      <c r="M52" s="33"/>
      <c r="N52" s="14"/>
      <c r="O52" s="34" t="str">
        <f>IF(OR(M52="",N52=""),"",VLOOKUP(CONCATENATE(M52," dienų darbo savaitė"),'Atostogų išmokų FN'!$A$17:$AH$18,N52-24)/100)</f>
        <v/>
      </c>
      <c r="P52" s="32">
        <f t="shared" si="2"/>
        <v>0</v>
      </c>
      <c r="Q52" s="4"/>
      <c r="R52" s="34" t="str">
        <f>IF(OR(M52="",Q52=""),"",HLOOKUP(Q52,'Papild.poilsio d. išmokų FN '!$C$6:$Q$8,3,0)/100)</f>
        <v/>
      </c>
      <c r="S52" s="32">
        <f t="shared" si="3"/>
        <v>0</v>
      </c>
      <c r="T52" s="70"/>
    </row>
    <row r="53" spans="1:20" x14ac:dyDescent="0.2">
      <c r="A53" s="42"/>
      <c r="B53" s="3"/>
      <c r="C53" s="3"/>
      <c r="D53" s="4"/>
      <c r="E53" s="4"/>
      <c r="F53" s="4"/>
      <c r="G53" s="4"/>
      <c r="H53" s="4"/>
      <c r="I53" s="4"/>
      <c r="J53" s="4"/>
      <c r="K53" s="4">
        <f t="shared" si="1"/>
        <v>0</v>
      </c>
      <c r="L53" s="32">
        <f t="shared" si="0"/>
        <v>0</v>
      </c>
      <c r="M53" s="33"/>
      <c r="N53" s="14"/>
      <c r="O53" s="34" t="str">
        <f>IF(OR(M53="",N53=""),"",VLOOKUP(CONCATENATE(M53," dienų darbo savaitė"),'Atostogų išmokų FN'!$A$17:$AH$18,N53-24)/100)</f>
        <v/>
      </c>
      <c r="P53" s="32">
        <f t="shared" si="2"/>
        <v>0</v>
      </c>
      <c r="Q53" s="4"/>
      <c r="R53" s="34" t="str">
        <f>IF(OR(M53="",Q53=""),"",HLOOKUP(Q53,'Papild.poilsio d. išmokų FN '!$C$6:$Q$8,3,0)/100)</f>
        <v/>
      </c>
      <c r="S53" s="32">
        <f t="shared" si="3"/>
        <v>0</v>
      </c>
      <c r="T53" s="70"/>
    </row>
    <row r="54" spans="1:20" x14ac:dyDescent="0.2">
      <c r="A54" s="42"/>
      <c r="B54" s="3"/>
      <c r="C54" s="3"/>
      <c r="D54" s="4"/>
      <c r="E54" s="4"/>
      <c r="F54" s="4"/>
      <c r="G54" s="4"/>
      <c r="H54" s="4"/>
      <c r="I54" s="4"/>
      <c r="J54" s="4"/>
      <c r="K54" s="4">
        <f t="shared" si="1"/>
        <v>0</v>
      </c>
      <c r="L54" s="32">
        <f t="shared" si="0"/>
        <v>0</v>
      </c>
      <c r="M54" s="33"/>
      <c r="N54" s="14"/>
      <c r="O54" s="34" t="str">
        <f>IF(OR(M54="",N54=""),"",VLOOKUP(CONCATENATE(M54," dienų darbo savaitė"),'Atostogų išmokų FN'!$A$17:$AH$18,N54-24)/100)</f>
        <v/>
      </c>
      <c r="P54" s="32">
        <f t="shared" si="2"/>
        <v>0</v>
      </c>
      <c r="Q54" s="4"/>
      <c r="R54" s="34" t="str">
        <f>IF(OR(M54="",Q54=""),"",HLOOKUP(Q54,'Papild.poilsio d. išmokų FN '!$C$6:$Q$8,3,0)/100)</f>
        <v/>
      </c>
      <c r="S54" s="32">
        <f t="shared" si="3"/>
        <v>0</v>
      </c>
      <c r="T54" s="70"/>
    </row>
    <row r="55" spans="1:20" x14ac:dyDescent="0.2">
      <c r="A55" s="42"/>
      <c r="B55" s="3"/>
      <c r="C55" s="3"/>
      <c r="D55" s="4"/>
      <c r="E55" s="4"/>
      <c r="F55" s="4"/>
      <c r="G55" s="4"/>
      <c r="H55" s="4"/>
      <c r="I55" s="4"/>
      <c r="J55" s="4"/>
      <c r="K55" s="4">
        <f t="shared" si="1"/>
        <v>0</v>
      </c>
      <c r="L55" s="32">
        <f t="shared" si="0"/>
        <v>0</v>
      </c>
      <c r="M55" s="33"/>
      <c r="N55" s="14"/>
      <c r="O55" s="34" t="str">
        <f>IF(OR(M55="",N55=""),"",VLOOKUP(CONCATENATE(M55," dienų darbo savaitė"),'Atostogų išmokų FN'!$A$17:$AH$18,N55-24)/100)</f>
        <v/>
      </c>
      <c r="P55" s="32">
        <f t="shared" si="2"/>
        <v>0</v>
      </c>
      <c r="Q55" s="4"/>
      <c r="R55" s="34" t="str">
        <f>IF(OR(M55="",Q55=""),"",HLOOKUP(Q55,'Papild.poilsio d. išmokų FN '!$C$6:$Q$8,3,0)/100)</f>
        <v/>
      </c>
      <c r="S55" s="32">
        <f t="shared" si="3"/>
        <v>0</v>
      </c>
      <c r="T55" s="70"/>
    </row>
    <row r="56" spans="1:20" x14ac:dyDescent="0.2">
      <c r="A56" s="42"/>
      <c r="B56" s="3"/>
      <c r="C56" s="3"/>
      <c r="D56" s="4"/>
      <c r="E56" s="4"/>
      <c r="F56" s="4"/>
      <c r="G56" s="4"/>
      <c r="H56" s="4"/>
      <c r="I56" s="4"/>
      <c r="J56" s="4"/>
      <c r="K56" s="4">
        <f t="shared" si="1"/>
        <v>0</v>
      </c>
      <c r="L56" s="32">
        <f t="shared" si="0"/>
        <v>0</v>
      </c>
      <c r="M56" s="33"/>
      <c r="N56" s="14"/>
      <c r="O56" s="34" t="str">
        <f>IF(OR(M56="",N56=""),"",VLOOKUP(CONCATENATE(M56," dienų darbo savaitė"),'Atostogų išmokų FN'!$A$17:$AH$18,N56-24)/100)</f>
        <v/>
      </c>
      <c r="P56" s="32">
        <f t="shared" si="2"/>
        <v>0</v>
      </c>
      <c r="Q56" s="4"/>
      <c r="R56" s="34" t="str">
        <f>IF(OR(M56="",Q56=""),"",HLOOKUP(Q56,'Papild.poilsio d. išmokų FN '!$C$6:$Q$8,3,0)/100)</f>
        <v/>
      </c>
      <c r="S56" s="32">
        <f t="shared" si="3"/>
        <v>0</v>
      </c>
      <c r="T56" s="70"/>
    </row>
    <row r="57" spans="1:20" x14ac:dyDescent="0.2">
      <c r="A57" s="42"/>
      <c r="B57" s="3"/>
      <c r="C57" s="3"/>
      <c r="D57" s="4"/>
      <c r="E57" s="4"/>
      <c r="F57" s="4"/>
      <c r="G57" s="4"/>
      <c r="H57" s="4"/>
      <c r="I57" s="4"/>
      <c r="J57" s="4"/>
      <c r="K57" s="4">
        <f t="shared" si="1"/>
        <v>0</v>
      </c>
      <c r="L57" s="32">
        <f t="shared" si="0"/>
        <v>0</v>
      </c>
      <c r="M57" s="33"/>
      <c r="N57" s="14"/>
      <c r="O57" s="34" t="str">
        <f>IF(OR(M57="",N57=""),"",VLOOKUP(CONCATENATE(M57," dienų darbo savaitė"),'Atostogų išmokų FN'!$A$17:$AH$18,N57-24)/100)</f>
        <v/>
      </c>
      <c r="P57" s="32">
        <f t="shared" si="2"/>
        <v>0</v>
      </c>
      <c r="Q57" s="4"/>
      <c r="R57" s="34" t="str">
        <f>IF(OR(M57="",Q57=""),"",HLOOKUP(Q57,'Papild.poilsio d. išmokų FN '!$C$6:$Q$8,3,0)/100)</f>
        <v/>
      </c>
      <c r="S57" s="32">
        <f t="shared" si="3"/>
        <v>0</v>
      </c>
      <c r="T57" s="70"/>
    </row>
    <row r="58" spans="1:20" x14ac:dyDescent="0.2">
      <c r="A58" s="42"/>
      <c r="B58" s="3"/>
      <c r="C58" s="3"/>
      <c r="D58" s="4"/>
      <c r="E58" s="4"/>
      <c r="F58" s="4"/>
      <c r="G58" s="4"/>
      <c r="H58" s="4"/>
      <c r="I58" s="4"/>
      <c r="J58" s="4"/>
      <c r="K58" s="4">
        <f t="shared" si="1"/>
        <v>0</v>
      </c>
      <c r="L58" s="32">
        <f t="shared" si="0"/>
        <v>0</v>
      </c>
      <c r="M58" s="33"/>
      <c r="N58" s="14"/>
      <c r="O58" s="34" t="str">
        <f>IF(OR(M58="",N58=""),"",VLOOKUP(CONCATENATE(M58," dienų darbo savaitė"),'Atostogų išmokų FN'!$A$17:$AH$18,N58-24)/100)</f>
        <v/>
      </c>
      <c r="P58" s="32">
        <f t="shared" si="2"/>
        <v>0</v>
      </c>
      <c r="Q58" s="4"/>
      <c r="R58" s="34" t="str">
        <f>IF(OR(M58="",Q58=""),"",HLOOKUP(Q58,'Papild.poilsio d. išmokų FN '!$C$6:$Q$8,3,0)/100)</f>
        <v/>
      </c>
      <c r="S58" s="32">
        <f t="shared" si="3"/>
        <v>0</v>
      </c>
      <c r="T58" s="70"/>
    </row>
    <row r="59" spans="1:20" x14ac:dyDescent="0.2">
      <c r="A59" s="42"/>
      <c r="B59" s="3"/>
      <c r="C59" s="3"/>
      <c r="D59" s="4"/>
      <c r="E59" s="4"/>
      <c r="F59" s="4"/>
      <c r="G59" s="4"/>
      <c r="H59" s="4"/>
      <c r="I59" s="4"/>
      <c r="J59" s="4"/>
      <c r="K59" s="4">
        <f t="shared" si="1"/>
        <v>0</v>
      </c>
      <c r="L59" s="32">
        <f t="shared" si="0"/>
        <v>0</v>
      </c>
      <c r="M59" s="33"/>
      <c r="N59" s="14"/>
      <c r="O59" s="34" t="str">
        <f>IF(OR(M59="",N59=""),"",VLOOKUP(CONCATENATE(M59," dienų darbo savaitė"),'Atostogų išmokų FN'!$A$17:$AH$18,N59-24)/100)</f>
        <v/>
      </c>
      <c r="P59" s="32">
        <f t="shared" si="2"/>
        <v>0</v>
      </c>
      <c r="Q59" s="4"/>
      <c r="R59" s="34" t="str">
        <f>IF(OR(M59="",Q59=""),"",HLOOKUP(Q59,'Papild.poilsio d. išmokų FN '!$C$6:$Q$8,3,0)/100)</f>
        <v/>
      </c>
      <c r="S59" s="32">
        <f t="shared" si="3"/>
        <v>0</v>
      </c>
      <c r="T59" s="70"/>
    </row>
    <row r="60" spans="1:20" x14ac:dyDescent="0.2">
      <c r="A60" s="42"/>
      <c r="B60" s="3"/>
      <c r="C60" s="3"/>
      <c r="D60" s="4"/>
      <c r="E60" s="4"/>
      <c r="F60" s="4"/>
      <c r="G60" s="4"/>
      <c r="H60" s="4"/>
      <c r="I60" s="4"/>
      <c r="J60" s="4"/>
      <c r="K60" s="4">
        <f t="shared" si="1"/>
        <v>0</v>
      </c>
      <c r="L60" s="32">
        <f t="shared" si="0"/>
        <v>0</v>
      </c>
      <c r="M60" s="33"/>
      <c r="N60" s="14"/>
      <c r="O60" s="34" t="str">
        <f>IF(OR(M60="",N60=""),"",VLOOKUP(CONCATENATE(M60," dienų darbo savaitė"),'Atostogų išmokų FN'!$A$17:$AH$18,N60-24)/100)</f>
        <v/>
      </c>
      <c r="P60" s="32">
        <f t="shared" si="2"/>
        <v>0</v>
      </c>
      <c r="Q60" s="4"/>
      <c r="R60" s="34" t="str">
        <f>IF(OR(M60="",Q60=""),"",HLOOKUP(Q60,'Papild.poilsio d. išmokų FN '!$C$6:$Q$8,3,0)/100)</f>
        <v/>
      </c>
      <c r="S60" s="32">
        <f t="shared" si="3"/>
        <v>0</v>
      </c>
      <c r="T60" s="70"/>
    </row>
    <row r="61" spans="1:20" x14ac:dyDescent="0.2">
      <c r="A61" s="42"/>
      <c r="B61" s="3"/>
      <c r="C61" s="3"/>
      <c r="D61" s="4"/>
      <c r="E61" s="4"/>
      <c r="F61" s="4"/>
      <c r="G61" s="4"/>
      <c r="H61" s="4"/>
      <c r="I61" s="4"/>
      <c r="J61" s="4"/>
      <c r="K61" s="4">
        <f t="shared" si="1"/>
        <v>0</v>
      </c>
      <c r="L61" s="32">
        <f t="shared" si="0"/>
        <v>0</v>
      </c>
      <c r="M61" s="33"/>
      <c r="N61" s="14"/>
      <c r="O61" s="34" t="str">
        <f>IF(OR(M61="",N61=""),"",VLOOKUP(CONCATENATE(M61," dienų darbo savaitė"),'Atostogų išmokų FN'!$A$17:$AH$18,N61-24)/100)</f>
        <v/>
      </c>
      <c r="P61" s="32">
        <f t="shared" si="2"/>
        <v>0</v>
      </c>
      <c r="Q61" s="4"/>
      <c r="R61" s="34" t="str">
        <f>IF(OR(M61="",Q61=""),"",HLOOKUP(Q61,'Papild.poilsio d. išmokų FN '!$C$6:$Q$8,3,0)/100)</f>
        <v/>
      </c>
      <c r="S61" s="32">
        <f t="shared" si="3"/>
        <v>0</v>
      </c>
      <c r="T61" s="70"/>
    </row>
    <row r="62" spans="1:20" x14ac:dyDescent="0.2">
      <c r="A62" s="42"/>
      <c r="B62" s="3"/>
      <c r="C62" s="3"/>
      <c r="D62" s="4"/>
      <c r="E62" s="4"/>
      <c r="F62" s="4"/>
      <c r="G62" s="4"/>
      <c r="H62" s="4"/>
      <c r="I62" s="4"/>
      <c r="J62" s="4"/>
      <c r="K62" s="4">
        <f t="shared" si="1"/>
        <v>0</v>
      </c>
      <c r="L62" s="32">
        <f t="shared" si="0"/>
        <v>0</v>
      </c>
      <c r="M62" s="33"/>
      <c r="N62" s="14"/>
      <c r="O62" s="34" t="str">
        <f>IF(OR(M62="",N62=""),"",VLOOKUP(CONCATENATE(M62," dienų darbo savaitė"),'Atostogų išmokų FN'!$A$17:$AH$18,N62-24)/100)</f>
        <v/>
      </c>
      <c r="P62" s="32">
        <f t="shared" si="2"/>
        <v>0</v>
      </c>
      <c r="Q62" s="4"/>
      <c r="R62" s="34" t="str">
        <f>IF(OR(M62="",Q62=""),"",HLOOKUP(Q62,'Papild.poilsio d. išmokų FN '!$C$6:$Q$8,3,0)/100)</f>
        <v/>
      </c>
      <c r="S62" s="32">
        <f t="shared" si="3"/>
        <v>0</v>
      </c>
      <c r="T62" s="70"/>
    </row>
    <row r="63" spans="1:20" x14ac:dyDescent="0.2">
      <c r="A63" s="42"/>
      <c r="B63" s="3"/>
      <c r="C63" s="3"/>
      <c r="D63" s="4"/>
      <c r="E63" s="4"/>
      <c r="F63" s="4"/>
      <c r="G63" s="4"/>
      <c r="H63" s="4"/>
      <c r="I63" s="4"/>
      <c r="J63" s="4"/>
      <c r="K63" s="4">
        <f t="shared" si="1"/>
        <v>0</v>
      </c>
      <c r="L63" s="32">
        <f t="shared" si="0"/>
        <v>0</v>
      </c>
      <c r="M63" s="33"/>
      <c r="N63" s="14"/>
      <c r="O63" s="34" t="str">
        <f>IF(OR(M63="",N63=""),"",VLOOKUP(CONCATENATE(M63," dienų darbo savaitė"),'Atostogų išmokų FN'!$A$17:$AH$18,N63-24)/100)</f>
        <v/>
      </c>
      <c r="P63" s="32">
        <f t="shared" si="2"/>
        <v>0</v>
      </c>
      <c r="Q63" s="4"/>
      <c r="R63" s="34" t="str">
        <f>IF(OR(M63="",Q63=""),"",HLOOKUP(Q63,'Papild.poilsio d. išmokų FN '!$C$6:$Q$8,3,0)/100)</f>
        <v/>
      </c>
      <c r="S63" s="32">
        <f t="shared" si="3"/>
        <v>0</v>
      </c>
      <c r="T63" s="70"/>
    </row>
    <row r="64" spans="1:20" x14ac:dyDescent="0.2">
      <c r="A64" s="42"/>
      <c r="B64" s="3"/>
      <c r="C64" s="3"/>
      <c r="D64" s="4"/>
      <c r="E64" s="4"/>
      <c r="F64" s="4"/>
      <c r="G64" s="4"/>
      <c r="H64" s="4"/>
      <c r="I64" s="4"/>
      <c r="J64" s="4"/>
      <c r="K64" s="4">
        <f t="shared" si="1"/>
        <v>0</v>
      </c>
      <c r="L64" s="32">
        <f t="shared" si="0"/>
        <v>0</v>
      </c>
      <c r="M64" s="33"/>
      <c r="N64" s="14"/>
      <c r="O64" s="34" t="str">
        <f>IF(OR(M64="",N64=""),"",VLOOKUP(CONCATENATE(M64," dienų darbo savaitė"),'Atostogų išmokų FN'!$A$17:$AH$18,N64-24)/100)</f>
        <v/>
      </c>
      <c r="P64" s="32">
        <f t="shared" si="2"/>
        <v>0</v>
      </c>
      <c r="Q64" s="4"/>
      <c r="R64" s="34" t="str">
        <f>IF(OR(M64="",Q64=""),"",HLOOKUP(Q64,'Papild.poilsio d. išmokų FN '!$C$6:$Q$8,3,0)/100)</f>
        <v/>
      </c>
      <c r="S64" s="32">
        <f t="shared" si="3"/>
        <v>0</v>
      </c>
      <c r="T64" s="70"/>
    </row>
    <row r="65" spans="1:20" x14ac:dyDescent="0.2">
      <c r="A65" s="42"/>
      <c r="B65" s="3"/>
      <c r="C65" s="3"/>
      <c r="D65" s="4"/>
      <c r="E65" s="4"/>
      <c r="F65" s="4"/>
      <c r="G65" s="4"/>
      <c r="H65" s="4"/>
      <c r="I65" s="4"/>
      <c r="J65" s="4"/>
      <c r="K65" s="4">
        <f t="shared" si="1"/>
        <v>0</v>
      </c>
      <c r="L65" s="32">
        <f t="shared" si="0"/>
        <v>0</v>
      </c>
      <c r="M65" s="33"/>
      <c r="N65" s="14"/>
      <c r="O65" s="34" t="str">
        <f>IF(OR(M65="",N65=""),"",VLOOKUP(CONCATENATE(M65," dienų darbo savaitė"),'Atostogų išmokų FN'!$A$17:$AH$18,N65-24)/100)</f>
        <v/>
      </c>
      <c r="P65" s="32">
        <f t="shared" si="2"/>
        <v>0</v>
      </c>
      <c r="Q65" s="4"/>
      <c r="R65" s="34" t="str">
        <f>IF(OR(M65="",Q65=""),"",HLOOKUP(Q65,'Papild.poilsio d. išmokų FN '!$C$6:$Q$8,3,0)/100)</f>
        <v/>
      </c>
      <c r="S65" s="32">
        <f t="shared" si="3"/>
        <v>0</v>
      </c>
      <c r="T65" s="70"/>
    </row>
    <row r="66" spans="1:20" x14ac:dyDescent="0.2">
      <c r="A66" s="42"/>
      <c r="B66" s="3"/>
      <c r="C66" s="3"/>
      <c r="D66" s="4"/>
      <c r="E66" s="4"/>
      <c r="F66" s="4"/>
      <c r="G66" s="4"/>
      <c r="H66" s="4"/>
      <c r="I66" s="4"/>
      <c r="J66" s="4"/>
      <c r="K66" s="4">
        <f t="shared" si="1"/>
        <v>0</v>
      </c>
      <c r="L66" s="32">
        <f t="shared" si="0"/>
        <v>0</v>
      </c>
      <c r="M66" s="33"/>
      <c r="N66" s="14"/>
      <c r="O66" s="34" t="str">
        <f>IF(OR(M66="",N66=""),"",VLOOKUP(CONCATENATE(M66," dienų darbo savaitė"),'Atostogų išmokų FN'!$A$17:$AH$18,N66-24)/100)</f>
        <v/>
      </c>
      <c r="P66" s="32">
        <f t="shared" si="2"/>
        <v>0</v>
      </c>
      <c r="Q66" s="4"/>
      <c r="R66" s="34" t="str">
        <f>IF(OR(M66="",Q66=""),"",HLOOKUP(Q66,'Papild.poilsio d. išmokų FN '!$C$6:$Q$8,3,0)/100)</f>
        <v/>
      </c>
      <c r="S66" s="32">
        <f t="shared" si="3"/>
        <v>0</v>
      </c>
      <c r="T66" s="70"/>
    </row>
    <row r="67" spans="1:20" x14ac:dyDescent="0.2">
      <c r="A67" s="42"/>
      <c r="B67" s="3"/>
      <c r="C67" s="3"/>
      <c r="D67" s="4"/>
      <c r="E67" s="4"/>
      <c r="F67" s="4"/>
      <c r="G67" s="4"/>
      <c r="H67" s="4"/>
      <c r="I67" s="4"/>
      <c r="J67" s="4"/>
      <c r="K67" s="4">
        <f t="shared" si="1"/>
        <v>0</v>
      </c>
      <c r="L67" s="32">
        <f t="shared" si="0"/>
        <v>0</v>
      </c>
      <c r="M67" s="33"/>
      <c r="N67" s="14"/>
      <c r="O67" s="34" t="str">
        <f>IF(OR(M67="",N67=""),"",VLOOKUP(CONCATENATE(M67," dienų darbo savaitė"),'Atostogų išmokų FN'!$A$17:$AH$18,N67-24)/100)</f>
        <v/>
      </c>
      <c r="P67" s="32">
        <f t="shared" si="2"/>
        <v>0</v>
      </c>
      <c r="Q67" s="4"/>
      <c r="R67" s="34" t="str">
        <f>IF(OR(M67="",Q67=""),"",HLOOKUP(Q67,'Papild.poilsio d. išmokų FN '!$C$6:$Q$8,3,0)/100)</f>
        <v/>
      </c>
      <c r="S67" s="32">
        <f t="shared" si="3"/>
        <v>0</v>
      </c>
      <c r="T67" s="70"/>
    </row>
    <row r="68" spans="1:20" x14ac:dyDescent="0.2">
      <c r="A68" s="42"/>
      <c r="B68" s="3"/>
      <c r="C68" s="3"/>
      <c r="D68" s="4"/>
      <c r="E68" s="4"/>
      <c r="F68" s="4"/>
      <c r="G68" s="4"/>
      <c r="H68" s="4"/>
      <c r="I68" s="4"/>
      <c r="J68" s="4"/>
      <c r="K68" s="4">
        <f t="shared" si="1"/>
        <v>0</v>
      </c>
      <c r="L68" s="32">
        <f t="shared" si="0"/>
        <v>0</v>
      </c>
      <c r="M68" s="33"/>
      <c r="N68" s="14"/>
      <c r="O68" s="34" t="str">
        <f>IF(OR(M68="",N68=""),"",VLOOKUP(CONCATENATE(M68," dienų darbo savaitė"),'Atostogų išmokų FN'!$A$17:$AH$18,N68-24)/100)</f>
        <v/>
      </c>
      <c r="P68" s="32">
        <f t="shared" si="2"/>
        <v>0</v>
      </c>
      <c r="Q68" s="4"/>
      <c r="R68" s="34" t="str">
        <f>IF(OR(M68="",Q68=""),"",HLOOKUP(Q68,'Papild.poilsio d. išmokų FN '!$C$6:$Q$8,3,0)/100)</f>
        <v/>
      </c>
      <c r="S68" s="32">
        <f t="shared" si="3"/>
        <v>0</v>
      </c>
      <c r="T68" s="70"/>
    </row>
    <row r="69" spans="1:20" x14ac:dyDescent="0.2">
      <c r="A69" s="74" t="s">
        <v>17</v>
      </c>
      <c r="B69" s="74"/>
      <c r="C69" s="74"/>
      <c r="D69" s="35">
        <f t="shared" ref="D69:L69" si="4">SUM(D24:D68)</f>
        <v>0</v>
      </c>
      <c r="E69" s="35">
        <f t="shared" si="4"/>
        <v>0</v>
      </c>
      <c r="F69" s="35">
        <f t="shared" si="4"/>
        <v>0</v>
      </c>
      <c r="G69" s="35">
        <f t="shared" si="4"/>
        <v>0</v>
      </c>
      <c r="H69" s="35">
        <f t="shared" si="4"/>
        <v>0</v>
      </c>
      <c r="I69" s="35">
        <f t="shared" si="4"/>
        <v>0</v>
      </c>
      <c r="J69" s="35">
        <f t="shared" si="4"/>
        <v>0</v>
      </c>
      <c r="K69" s="35">
        <f t="shared" si="4"/>
        <v>0</v>
      </c>
      <c r="L69" s="35">
        <f t="shared" si="4"/>
        <v>0</v>
      </c>
      <c r="M69" s="35"/>
      <c r="N69" s="35"/>
      <c r="O69" s="35"/>
      <c r="P69" s="35">
        <f>SUM(P24:P68)</f>
        <v>0</v>
      </c>
      <c r="Q69" s="35"/>
      <c r="R69" s="35"/>
      <c r="S69" s="35">
        <f>SUM(S24:S68)</f>
        <v>0</v>
      </c>
      <c r="T69" s="35"/>
    </row>
    <row r="70" spans="1:20" ht="13.5" customHeight="1" x14ac:dyDescent="0.2">
      <c r="A70" s="43"/>
      <c r="B70" s="44"/>
      <c r="C70" s="44"/>
      <c r="D70" s="45"/>
      <c r="E70" s="43"/>
      <c r="F70" s="45"/>
      <c r="G70" s="43"/>
      <c r="H70" s="43"/>
      <c r="I70" s="43"/>
      <c r="J70" s="43"/>
      <c r="K70" s="43"/>
      <c r="L70" s="46"/>
      <c r="M70" s="44"/>
      <c r="N70" s="44"/>
      <c r="O70" s="44"/>
      <c r="P70" s="44"/>
      <c r="Q70" s="44"/>
    </row>
    <row r="71" spans="1:20" ht="15.75" customHeight="1" x14ac:dyDescent="0.2">
      <c r="A71" s="75" t="s">
        <v>43</v>
      </c>
      <c r="B71" s="75"/>
      <c r="C71" s="75"/>
      <c r="D71" s="75"/>
      <c r="E71" s="75"/>
      <c r="F71" s="75"/>
      <c r="G71" s="75"/>
      <c r="H71" s="75"/>
      <c r="I71" s="75"/>
      <c r="J71" s="75"/>
      <c r="K71" s="75"/>
      <c r="L71" s="75"/>
      <c r="M71" s="75"/>
      <c r="N71" s="75"/>
      <c r="O71" s="75"/>
      <c r="P71" s="75"/>
      <c r="Q71" s="75"/>
      <c r="R71" s="75"/>
      <c r="S71" s="75"/>
      <c r="T71" s="75"/>
    </row>
    <row r="72" spans="1:20" ht="95.25" customHeight="1" x14ac:dyDescent="0.2">
      <c r="A72" s="76" t="s">
        <v>42</v>
      </c>
      <c r="B72" s="76"/>
      <c r="C72" s="76"/>
      <c r="D72" s="76"/>
      <c r="E72" s="76"/>
      <c r="F72" s="76"/>
      <c r="G72" s="76"/>
      <c r="H72" s="76"/>
      <c r="I72" s="76"/>
      <c r="J72" s="76"/>
      <c r="K72" s="76"/>
      <c r="L72" s="76"/>
      <c r="M72" s="76"/>
      <c r="N72" s="76"/>
      <c r="O72" s="76"/>
      <c r="P72" s="76"/>
      <c r="Q72" s="76"/>
      <c r="R72" s="76"/>
      <c r="S72" s="76"/>
      <c r="T72" s="76"/>
    </row>
    <row r="73" spans="1:20" ht="13.5" customHeight="1" x14ac:dyDescent="0.2">
      <c r="A73" s="5"/>
      <c r="B73" s="6"/>
      <c r="C73" s="6"/>
      <c r="D73" s="7"/>
      <c r="E73" s="5"/>
      <c r="F73" s="7"/>
      <c r="G73" s="5"/>
      <c r="H73" s="5"/>
      <c r="I73" s="5"/>
      <c r="J73" s="5"/>
      <c r="K73" s="5"/>
      <c r="L73" s="8"/>
      <c r="M73" s="6"/>
      <c r="N73" s="6"/>
      <c r="O73" s="6"/>
      <c r="P73" s="6"/>
      <c r="Q73" s="6"/>
    </row>
    <row r="74" spans="1:20" s="22" customFormat="1" x14ac:dyDescent="0.2">
      <c r="A74" s="20"/>
      <c r="B74" s="21"/>
      <c r="C74" s="21"/>
      <c r="D74" s="21"/>
      <c r="E74" s="20"/>
      <c r="F74" s="20"/>
      <c r="G74" s="20"/>
      <c r="H74" s="20"/>
      <c r="I74" s="20"/>
      <c r="J74" s="21"/>
      <c r="K74" s="21"/>
      <c r="L74" s="21"/>
      <c r="M74" s="20"/>
      <c r="N74" s="20"/>
      <c r="O74" s="20"/>
      <c r="P74" s="21"/>
      <c r="Q74" s="21"/>
      <c r="R74" s="21"/>
    </row>
    <row r="75" spans="1:20" ht="15" x14ac:dyDescent="0.2">
      <c r="A75" s="12"/>
      <c r="B75" s="77" t="s">
        <v>33</v>
      </c>
      <c r="C75" s="77"/>
      <c r="D75" s="77"/>
      <c r="E75" s="13"/>
      <c r="J75" s="77" t="s">
        <v>34</v>
      </c>
      <c r="K75" s="77"/>
      <c r="L75" s="77"/>
      <c r="P75" s="77" t="s">
        <v>35</v>
      </c>
      <c r="Q75" s="77"/>
      <c r="R75" s="77"/>
    </row>
    <row r="76" spans="1:20" ht="15" x14ac:dyDescent="0.2">
      <c r="A76" s="12"/>
      <c r="B76" s="13"/>
      <c r="C76" s="13"/>
      <c r="D76" s="13"/>
      <c r="E76" s="13"/>
    </row>
    <row r="77" spans="1:20" ht="15" x14ac:dyDescent="0.2">
      <c r="A77" s="73" t="s">
        <v>79</v>
      </c>
      <c r="B77" s="73"/>
      <c r="C77" s="73"/>
      <c r="D77" s="73"/>
      <c r="E77" s="73"/>
      <c r="F77" s="73"/>
      <c r="G77" s="73"/>
      <c r="H77" s="73"/>
      <c r="I77" s="73"/>
      <c r="J77" s="73"/>
      <c r="K77" s="73"/>
      <c r="L77" s="73"/>
      <c r="M77" s="73"/>
      <c r="N77" s="73"/>
      <c r="O77" s="73"/>
      <c r="P77" s="73"/>
      <c r="Q77" s="73"/>
      <c r="R77" s="73"/>
      <c r="S77" s="73"/>
      <c r="T77" s="73"/>
    </row>
  </sheetData>
  <mergeCells count="38">
    <mergeCell ref="D18:E18"/>
    <mergeCell ref="F20:J20"/>
    <mergeCell ref="K20:K22"/>
    <mergeCell ref="T20:T22"/>
    <mergeCell ref="A69:C69"/>
    <mergeCell ref="Q20:Q22"/>
    <mergeCell ref="R20:R22"/>
    <mergeCell ref="S20:S22"/>
    <mergeCell ref="F21:F22"/>
    <mergeCell ref="G21:G22"/>
    <mergeCell ref="H21:H22"/>
    <mergeCell ref="I21:I22"/>
    <mergeCell ref="J21:J22"/>
    <mergeCell ref="L20:L22"/>
    <mergeCell ref="M20:M22"/>
    <mergeCell ref="N20:N22"/>
    <mergeCell ref="B75:D75"/>
    <mergeCell ref="J75:L75"/>
    <mergeCell ref="P75:R75"/>
    <mergeCell ref="E20:E22"/>
    <mergeCell ref="O20:O22"/>
    <mergeCell ref="P20:P22"/>
    <mergeCell ref="A77:T77"/>
    <mergeCell ref="A6:T6"/>
    <mergeCell ref="A13:J13"/>
    <mergeCell ref="A14:C14"/>
    <mergeCell ref="D14:T14"/>
    <mergeCell ref="A15:C15"/>
    <mergeCell ref="D15:T15"/>
    <mergeCell ref="A7:T7"/>
    <mergeCell ref="A17:J17"/>
    <mergeCell ref="A18:C18"/>
    <mergeCell ref="A20:A22"/>
    <mergeCell ref="B20:B22"/>
    <mergeCell ref="C20:C22"/>
    <mergeCell ref="D20:D22"/>
    <mergeCell ref="A71:T71"/>
    <mergeCell ref="A72:T72"/>
  </mergeCells>
  <dataValidations count="6">
    <dataValidation type="list" allowBlank="1" showInputMessage="1" showErrorMessage="1" sqref="M24:M68" xr:uid="{00000000-0002-0000-0200-000000000000}">
      <formula1>"5,6"</formula1>
    </dataValidation>
    <dataValidation type="list" allowBlank="1" showInputMessage="1" showErrorMessage="1" sqref="I9" xr:uid="{00000000-0002-0000-0200-000001000000}">
      <formula1>"2017,2018,2019,2020,2021,2022"</formula1>
    </dataValidation>
    <dataValidation type="list" allowBlank="1" showInputMessage="1" showErrorMessage="1" sqref="K9" xr:uid="{00000000-0002-0000-0200-000002000000}">
      <formula1>"sausio,vasario,kovo,balandžio,gegužės,birželio,liepos,rugpjūčio,rugsėjo,spalio,lapkričio,gruodžio"</formula1>
    </dataValidation>
    <dataValidation type="list" allowBlank="1" showInputMessage="1" showErrorMessage="1" sqref="WVG983086 D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D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D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D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D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D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D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D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D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D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D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D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D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D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D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xr:uid="{00000000-0002-0000-0200-000003000000}">
      <formula1>Taip</formula1>
    </dataValidation>
    <dataValidation type="list" allowBlank="1" showInputMessage="1" showErrorMessage="1" errorTitle="Dėmesio!" error="Galimos pasirinkti reikšmės nuo 28 iki 58." sqref="N24:N68" xr:uid="{00000000-0002-0000-0200-000005000000}">
      <formula1>"28, 29, 30, 31, 32, 33, 34, 35, 36, 37, 38, 39, 40, 41, 42, 43, 44, 45, 46, 47, 48, 49, 50, 51, 52, 53, 54, 55, 56, 57, 58"</formula1>
    </dataValidation>
    <dataValidation type="list" allowBlank="1" showInputMessage="1" showErrorMessage="1" sqref="D18" xr:uid="{5C17C12A-F18D-4B7A-94B8-1BBC2638D6A0}">
      <formula1>"Biudžetinė Terminuota, Biudžetinė Neterminuota,"</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86FE1B-C6E4-4C35-82EF-86CDBB0CF8A0}">
          <x14:formula1>
            <xm:f>'Papild.poilsio d. išmokų FN '!$C$6:$Q$6</xm:f>
          </x14:formula1>
          <xm:sqref>Q24:Q68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75A25-0976-4432-9298-01DB49FEC1BD}">
  <sheetPr>
    <pageSetUpPr fitToPage="1"/>
  </sheetPr>
  <dimension ref="A1:T84"/>
  <sheetViews>
    <sheetView showGridLines="0" zoomScale="70" zoomScaleNormal="70" zoomScaleSheetLayoutView="40" workbookViewId="0">
      <selection activeCell="H4" sqref="H4"/>
    </sheetView>
  </sheetViews>
  <sheetFormatPr defaultRowHeight="12.75" x14ac:dyDescent="0.2"/>
  <cols>
    <col min="1" max="1" width="12.1640625" style="17" customWidth="1"/>
    <col min="2" max="2" width="30" style="17" customWidth="1"/>
    <col min="3" max="3" width="24.5" style="17" customWidth="1"/>
    <col min="4" max="4" width="17.1640625" style="17" customWidth="1"/>
    <col min="5" max="5" width="15.33203125" style="17" customWidth="1"/>
    <col min="6" max="6" width="14.83203125" style="17" customWidth="1"/>
    <col min="7" max="7" width="13.6640625" style="17" customWidth="1"/>
    <col min="8" max="8" width="12.83203125" style="17" customWidth="1"/>
    <col min="9" max="9" width="18" style="17" customWidth="1"/>
    <col min="10" max="10" width="16.83203125" style="17" customWidth="1"/>
    <col min="11" max="11" width="16.1640625" style="17" customWidth="1"/>
    <col min="12" max="12" width="19.5" style="17" customWidth="1"/>
    <col min="13" max="13" width="18.5" style="17" customWidth="1"/>
    <col min="14" max="14" width="14.33203125" style="17" customWidth="1"/>
    <col min="15" max="15" width="15.83203125" style="17" customWidth="1"/>
    <col min="16" max="16" width="17.6640625" style="17" customWidth="1"/>
    <col min="17" max="17" width="19.6640625" style="17" customWidth="1"/>
    <col min="18" max="19" width="16.83203125" style="17" customWidth="1"/>
    <col min="20" max="20" width="32.1640625" style="17" customWidth="1"/>
    <col min="21" max="250" width="9.33203125" style="17"/>
    <col min="251" max="251" width="12.1640625" style="17" customWidth="1"/>
    <col min="252" max="252" width="30" style="17" customWidth="1"/>
    <col min="253" max="253" width="24.5" style="17" customWidth="1"/>
    <col min="254" max="254" width="17.1640625" style="17" customWidth="1"/>
    <col min="255" max="255" width="15.33203125" style="17" customWidth="1"/>
    <col min="256" max="256" width="13.5" style="17" customWidth="1"/>
    <col min="257" max="258" width="12.83203125" style="17" customWidth="1"/>
    <col min="259" max="259" width="15" style="17" customWidth="1"/>
    <col min="260" max="260" width="16.83203125" style="17" customWidth="1"/>
    <col min="261" max="261" width="16.1640625" style="17" customWidth="1"/>
    <col min="262" max="262" width="15.5" style="17" customWidth="1"/>
    <col min="263" max="263" width="15.83203125" style="17" customWidth="1"/>
    <col min="264" max="264" width="19.5" style="17" customWidth="1"/>
    <col min="265" max="265" width="15.83203125" style="17" customWidth="1"/>
    <col min="266" max="266" width="14.33203125" style="17" customWidth="1"/>
    <col min="267" max="267" width="15.83203125" style="17" customWidth="1"/>
    <col min="268" max="268" width="17.6640625" style="17" customWidth="1"/>
    <col min="269" max="269" width="19.6640625" style="17" customWidth="1"/>
    <col min="270" max="270" width="14.5" style="17" customWidth="1"/>
    <col min="271" max="506" width="9.33203125" style="17"/>
    <col min="507" max="507" width="12.1640625" style="17" customWidth="1"/>
    <col min="508" max="508" width="30" style="17" customWidth="1"/>
    <col min="509" max="509" width="24.5" style="17" customWidth="1"/>
    <col min="510" max="510" width="17.1640625" style="17" customWidth="1"/>
    <col min="511" max="511" width="15.33203125" style="17" customWidth="1"/>
    <col min="512" max="512" width="13.5" style="17" customWidth="1"/>
    <col min="513" max="514" width="12.83203125" style="17" customWidth="1"/>
    <col min="515" max="515" width="15" style="17" customWidth="1"/>
    <col min="516" max="516" width="16.83203125" style="17" customWidth="1"/>
    <col min="517" max="517" width="16.1640625" style="17" customWidth="1"/>
    <col min="518" max="518" width="15.5" style="17" customWidth="1"/>
    <col min="519" max="519" width="15.83203125" style="17" customWidth="1"/>
    <col min="520" max="520" width="19.5" style="17" customWidth="1"/>
    <col min="521" max="521" width="15.83203125" style="17" customWidth="1"/>
    <col min="522" max="522" width="14.33203125" style="17" customWidth="1"/>
    <col min="523" max="523" width="15.83203125" style="17" customWidth="1"/>
    <col min="524" max="524" width="17.6640625" style="17" customWidth="1"/>
    <col min="525" max="525" width="19.6640625" style="17" customWidth="1"/>
    <col min="526" max="526" width="14.5" style="17" customWidth="1"/>
    <col min="527" max="762" width="9.33203125" style="17"/>
    <col min="763" max="763" width="12.1640625" style="17" customWidth="1"/>
    <col min="764" max="764" width="30" style="17" customWidth="1"/>
    <col min="765" max="765" width="24.5" style="17" customWidth="1"/>
    <col min="766" max="766" width="17.1640625" style="17" customWidth="1"/>
    <col min="767" max="767" width="15.33203125" style="17" customWidth="1"/>
    <col min="768" max="768" width="13.5" style="17" customWidth="1"/>
    <col min="769" max="770" width="12.83203125" style="17" customWidth="1"/>
    <col min="771" max="771" width="15" style="17" customWidth="1"/>
    <col min="772" max="772" width="16.83203125" style="17" customWidth="1"/>
    <col min="773" max="773" width="16.1640625" style="17" customWidth="1"/>
    <col min="774" max="774" width="15.5" style="17" customWidth="1"/>
    <col min="775" max="775" width="15.83203125" style="17" customWidth="1"/>
    <col min="776" max="776" width="19.5" style="17" customWidth="1"/>
    <col min="777" max="777" width="15.83203125" style="17" customWidth="1"/>
    <col min="778" max="778" width="14.33203125" style="17" customWidth="1"/>
    <col min="779" max="779" width="15.83203125" style="17" customWidth="1"/>
    <col min="780" max="780" width="17.6640625" style="17" customWidth="1"/>
    <col min="781" max="781" width="19.6640625" style="17" customWidth="1"/>
    <col min="782" max="782" width="14.5" style="17" customWidth="1"/>
    <col min="783" max="1018" width="9.33203125" style="17"/>
    <col min="1019" max="1019" width="12.1640625" style="17" customWidth="1"/>
    <col min="1020" max="1020" width="30" style="17" customWidth="1"/>
    <col min="1021" max="1021" width="24.5" style="17" customWidth="1"/>
    <col min="1022" max="1022" width="17.1640625" style="17" customWidth="1"/>
    <col min="1023" max="1023" width="15.33203125" style="17" customWidth="1"/>
    <col min="1024" max="1024" width="13.5" style="17" customWidth="1"/>
    <col min="1025" max="1026" width="12.83203125" style="17" customWidth="1"/>
    <col min="1027" max="1027" width="15" style="17" customWidth="1"/>
    <col min="1028" max="1028" width="16.83203125" style="17" customWidth="1"/>
    <col min="1029" max="1029" width="16.1640625" style="17" customWidth="1"/>
    <col min="1030" max="1030" width="15.5" style="17" customWidth="1"/>
    <col min="1031" max="1031" width="15.83203125" style="17" customWidth="1"/>
    <col min="1032" max="1032" width="19.5" style="17" customWidth="1"/>
    <col min="1033" max="1033" width="15.83203125" style="17" customWidth="1"/>
    <col min="1034" max="1034" width="14.33203125" style="17" customWidth="1"/>
    <col min="1035" max="1035" width="15.83203125" style="17" customWidth="1"/>
    <col min="1036" max="1036" width="17.6640625" style="17" customWidth="1"/>
    <col min="1037" max="1037" width="19.6640625" style="17" customWidth="1"/>
    <col min="1038" max="1038" width="14.5" style="17" customWidth="1"/>
    <col min="1039" max="1274" width="9.33203125" style="17"/>
    <col min="1275" max="1275" width="12.1640625" style="17" customWidth="1"/>
    <col min="1276" max="1276" width="30" style="17" customWidth="1"/>
    <col min="1277" max="1277" width="24.5" style="17" customWidth="1"/>
    <col min="1278" max="1278" width="17.1640625" style="17" customWidth="1"/>
    <col min="1279" max="1279" width="15.33203125" style="17" customWidth="1"/>
    <col min="1280" max="1280" width="13.5" style="17" customWidth="1"/>
    <col min="1281" max="1282" width="12.83203125" style="17" customWidth="1"/>
    <col min="1283" max="1283" width="15" style="17" customWidth="1"/>
    <col min="1284" max="1284" width="16.83203125" style="17" customWidth="1"/>
    <col min="1285" max="1285" width="16.1640625" style="17" customWidth="1"/>
    <col min="1286" max="1286" width="15.5" style="17" customWidth="1"/>
    <col min="1287" max="1287" width="15.83203125" style="17" customWidth="1"/>
    <col min="1288" max="1288" width="19.5" style="17" customWidth="1"/>
    <col min="1289" max="1289" width="15.83203125" style="17" customWidth="1"/>
    <col min="1290" max="1290" width="14.33203125" style="17" customWidth="1"/>
    <col min="1291" max="1291" width="15.83203125" style="17" customWidth="1"/>
    <col min="1292" max="1292" width="17.6640625" style="17" customWidth="1"/>
    <col min="1293" max="1293" width="19.6640625" style="17" customWidth="1"/>
    <col min="1294" max="1294" width="14.5" style="17" customWidth="1"/>
    <col min="1295" max="1530" width="9.33203125" style="17"/>
    <col min="1531" max="1531" width="12.1640625" style="17" customWidth="1"/>
    <col min="1532" max="1532" width="30" style="17" customWidth="1"/>
    <col min="1533" max="1533" width="24.5" style="17" customWidth="1"/>
    <col min="1534" max="1534" width="17.1640625" style="17" customWidth="1"/>
    <col min="1535" max="1535" width="15.33203125" style="17" customWidth="1"/>
    <col min="1536" max="1536" width="13.5" style="17" customWidth="1"/>
    <col min="1537" max="1538" width="12.83203125" style="17" customWidth="1"/>
    <col min="1539" max="1539" width="15" style="17" customWidth="1"/>
    <col min="1540" max="1540" width="16.83203125" style="17" customWidth="1"/>
    <col min="1541" max="1541" width="16.1640625" style="17" customWidth="1"/>
    <col min="1542" max="1542" width="15.5" style="17" customWidth="1"/>
    <col min="1543" max="1543" width="15.83203125" style="17" customWidth="1"/>
    <col min="1544" max="1544" width="19.5" style="17" customWidth="1"/>
    <col min="1545" max="1545" width="15.83203125" style="17" customWidth="1"/>
    <col min="1546" max="1546" width="14.33203125" style="17" customWidth="1"/>
    <col min="1547" max="1547" width="15.83203125" style="17" customWidth="1"/>
    <col min="1548" max="1548" width="17.6640625" style="17" customWidth="1"/>
    <col min="1549" max="1549" width="19.6640625" style="17" customWidth="1"/>
    <col min="1550" max="1550" width="14.5" style="17" customWidth="1"/>
    <col min="1551" max="1786" width="9.33203125" style="17"/>
    <col min="1787" max="1787" width="12.1640625" style="17" customWidth="1"/>
    <col min="1788" max="1788" width="30" style="17" customWidth="1"/>
    <col min="1789" max="1789" width="24.5" style="17" customWidth="1"/>
    <col min="1790" max="1790" width="17.1640625" style="17" customWidth="1"/>
    <col min="1791" max="1791" width="15.33203125" style="17" customWidth="1"/>
    <col min="1792" max="1792" width="13.5" style="17" customWidth="1"/>
    <col min="1793" max="1794" width="12.83203125" style="17" customWidth="1"/>
    <col min="1795" max="1795" width="15" style="17" customWidth="1"/>
    <col min="1796" max="1796" width="16.83203125" style="17" customWidth="1"/>
    <col min="1797" max="1797" width="16.1640625" style="17" customWidth="1"/>
    <col min="1798" max="1798" width="15.5" style="17" customWidth="1"/>
    <col min="1799" max="1799" width="15.83203125" style="17" customWidth="1"/>
    <col min="1800" max="1800" width="19.5" style="17" customWidth="1"/>
    <col min="1801" max="1801" width="15.83203125" style="17" customWidth="1"/>
    <col min="1802" max="1802" width="14.33203125" style="17" customWidth="1"/>
    <col min="1803" max="1803" width="15.83203125" style="17" customWidth="1"/>
    <col min="1804" max="1804" width="17.6640625" style="17" customWidth="1"/>
    <col min="1805" max="1805" width="19.6640625" style="17" customWidth="1"/>
    <col min="1806" max="1806" width="14.5" style="17" customWidth="1"/>
    <col min="1807" max="2042" width="9.33203125" style="17"/>
    <col min="2043" max="2043" width="12.1640625" style="17" customWidth="1"/>
    <col min="2044" max="2044" width="30" style="17" customWidth="1"/>
    <col min="2045" max="2045" width="24.5" style="17" customWidth="1"/>
    <col min="2046" max="2046" width="17.1640625" style="17" customWidth="1"/>
    <col min="2047" max="2047" width="15.33203125" style="17" customWidth="1"/>
    <col min="2048" max="2048" width="13.5" style="17" customWidth="1"/>
    <col min="2049" max="2050" width="12.83203125" style="17" customWidth="1"/>
    <col min="2051" max="2051" width="15" style="17" customWidth="1"/>
    <col min="2052" max="2052" width="16.83203125" style="17" customWidth="1"/>
    <col min="2053" max="2053" width="16.1640625" style="17" customWidth="1"/>
    <col min="2054" max="2054" width="15.5" style="17" customWidth="1"/>
    <col min="2055" max="2055" width="15.83203125" style="17" customWidth="1"/>
    <col min="2056" max="2056" width="19.5" style="17" customWidth="1"/>
    <col min="2057" max="2057" width="15.83203125" style="17" customWidth="1"/>
    <col min="2058" max="2058" width="14.33203125" style="17" customWidth="1"/>
    <col min="2059" max="2059" width="15.83203125" style="17" customWidth="1"/>
    <col min="2060" max="2060" width="17.6640625" style="17" customWidth="1"/>
    <col min="2061" max="2061" width="19.6640625" style="17" customWidth="1"/>
    <col min="2062" max="2062" width="14.5" style="17" customWidth="1"/>
    <col min="2063" max="2298" width="9.33203125" style="17"/>
    <col min="2299" max="2299" width="12.1640625" style="17" customWidth="1"/>
    <col min="2300" max="2300" width="30" style="17" customWidth="1"/>
    <col min="2301" max="2301" width="24.5" style="17" customWidth="1"/>
    <col min="2302" max="2302" width="17.1640625" style="17" customWidth="1"/>
    <col min="2303" max="2303" width="15.33203125" style="17" customWidth="1"/>
    <col min="2304" max="2304" width="13.5" style="17" customWidth="1"/>
    <col min="2305" max="2306" width="12.83203125" style="17" customWidth="1"/>
    <col min="2307" max="2307" width="15" style="17" customWidth="1"/>
    <col min="2308" max="2308" width="16.83203125" style="17" customWidth="1"/>
    <col min="2309" max="2309" width="16.1640625" style="17" customWidth="1"/>
    <col min="2310" max="2310" width="15.5" style="17" customWidth="1"/>
    <col min="2311" max="2311" width="15.83203125" style="17" customWidth="1"/>
    <col min="2312" max="2312" width="19.5" style="17" customWidth="1"/>
    <col min="2313" max="2313" width="15.83203125" style="17" customWidth="1"/>
    <col min="2314" max="2314" width="14.33203125" style="17" customWidth="1"/>
    <col min="2315" max="2315" width="15.83203125" style="17" customWidth="1"/>
    <col min="2316" max="2316" width="17.6640625" style="17" customWidth="1"/>
    <col min="2317" max="2317" width="19.6640625" style="17" customWidth="1"/>
    <col min="2318" max="2318" width="14.5" style="17" customWidth="1"/>
    <col min="2319" max="2554" width="9.33203125" style="17"/>
    <col min="2555" max="2555" width="12.1640625" style="17" customWidth="1"/>
    <col min="2556" max="2556" width="30" style="17" customWidth="1"/>
    <col min="2557" max="2557" width="24.5" style="17" customWidth="1"/>
    <col min="2558" max="2558" width="17.1640625" style="17" customWidth="1"/>
    <col min="2559" max="2559" width="15.33203125" style="17" customWidth="1"/>
    <col min="2560" max="2560" width="13.5" style="17" customWidth="1"/>
    <col min="2561" max="2562" width="12.83203125" style="17" customWidth="1"/>
    <col min="2563" max="2563" width="15" style="17" customWidth="1"/>
    <col min="2564" max="2564" width="16.83203125" style="17" customWidth="1"/>
    <col min="2565" max="2565" width="16.1640625" style="17" customWidth="1"/>
    <col min="2566" max="2566" width="15.5" style="17" customWidth="1"/>
    <col min="2567" max="2567" width="15.83203125" style="17" customWidth="1"/>
    <col min="2568" max="2568" width="19.5" style="17" customWidth="1"/>
    <col min="2569" max="2569" width="15.83203125" style="17" customWidth="1"/>
    <col min="2570" max="2570" width="14.33203125" style="17" customWidth="1"/>
    <col min="2571" max="2571" width="15.83203125" style="17" customWidth="1"/>
    <col min="2572" max="2572" width="17.6640625" style="17" customWidth="1"/>
    <col min="2573" max="2573" width="19.6640625" style="17" customWidth="1"/>
    <col min="2574" max="2574" width="14.5" style="17" customWidth="1"/>
    <col min="2575" max="2810" width="9.33203125" style="17"/>
    <col min="2811" max="2811" width="12.1640625" style="17" customWidth="1"/>
    <col min="2812" max="2812" width="30" style="17" customWidth="1"/>
    <col min="2813" max="2813" width="24.5" style="17" customWidth="1"/>
    <col min="2814" max="2814" width="17.1640625" style="17" customWidth="1"/>
    <col min="2815" max="2815" width="15.33203125" style="17" customWidth="1"/>
    <col min="2816" max="2816" width="13.5" style="17" customWidth="1"/>
    <col min="2817" max="2818" width="12.83203125" style="17" customWidth="1"/>
    <col min="2819" max="2819" width="15" style="17" customWidth="1"/>
    <col min="2820" max="2820" width="16.83203125" style="17" customWidth="1"/>
    <col min="2821" max="2821" width="16.1640625" style="17" customWidth="1"/>
    <col min="2822" max="2822" width="15.5" style="17" customWidth="1"/>
    <col min="2823" max="2823" width="15.83203125" style="17" customWidth="1"/>
    <col min="2824" max="2824" width="19.5" style="17" customWidth="1"/>
    <col min="2825" max="2825" width="15.83203125" style="17" customWidth="1"/>
    <col min="2826" max="2826" width="14.33203125" style="17" customWidth="1"/>
    <col min="2827" max="2827" width="15.83203125" style="17" customWidth="1"/>
    <col min="2828" max="2828" width="17.6640625" style="17" customWidth="1"/>
    <col min="2829" max="2829" width="19.6640625" style="17" customWidth="1"/>
    <col min="2830" max="2830" width="14.5" style="17" customWidth="1"/>
    <col min="2831" max="3066" width="9.33203125" style="17"/>
    <col min="3067" max="3067" width="12.1640625" style="17" customWidth="1"/>
    <col min="3068" max="3068" width="30" style="17" customWidth="1"/>
    <col min="3069" max="3069" width="24.5" style="17" customWidth="1"/>
    <col min="3070" max="3070" width="17.1640625" style="17" customWidth="1"/>
    <col min="3071" max="3071" width="15.33203125" style="17" customWidth="1"/>
    <col min="3072" max="3072" width="13.5" style="17" customWidth="1"/>
    <col min="3073" max="3074" width="12.83203125" style="17" customWidth="1"/>
    <col min="3075" max="3075" width="15" style="17" customWidth="1"/>
    <col min="3076" max="3076" width="16.83203125" style="17" customWidth="1"/>
    <col min="3077" max="3077" width="16.1640625" style="17" customWidth="1"/>
    <col min="3078" max="3078" width="15.5" style="17" customWidth="1"/>
    <col min="3079" max="3079" width="15.83203125" style="17" customWidth="1"/>
    <col min="3080" max="3080" width="19.5" style="17" customWidth="1"/>
    <col min="3081" max="3081" width="15.83203125" style="17" customWidth="1"/>
    <col min="3082" max="3082" width="14.33203125" style="17" customWidth="1"/>
    <col min="3083" max="3083" width="15.83203125" style="17" customWidth="1"/>
    <col min="3084" max="3084" width="17.6640625" style="17" customWidth="1"/>
    <col min="3085" max="3085" width="19.6640625" style="17" customWidth="1"/>
    <col min="3086" max="3086" width="14.5" style="17" customWidth="1"/>
    <col min="3087" max="3322" width="9.33203125" style="17"/>
    <col min="3323" max="3323" width="12.1640625" style="17" customWidth="1"/>
    <col min="3324" max="3324" width="30" style="17" customWidth="1"/>
    <col min="3325" max="3325" width="24.5" style="17" customWidth="1"/>
    <col min="3326" max="3326" width="17.1640625" style="17" customWidth="1"/>
    <col min="3327" max="3327" width="15.33203125" style="17" customWidth="1"/>
    <col min="3328" max="3328" width="13.5" style="17" customWidth="1"/>
    <col min="3329" max="3330" width="12.83203125" style="17" customWidth="1"/>
    <col min="3331" max="3331" width="15" style="17" customWidth="1"/>
    <col min="3332" max="3332" width="16.83203125" style="17" customWidth="1"/>
    <col min="3333" max="3333" width="16.1640625" style="17" customWidth="1"/>
    <col min="3334" max="3334" width="15.5" style="17" customWidth="1"/>
    <col min="3335" max="3335" width="15.83203125" style="17" customWidth="1"/>
    <col min="3336" max="3336" width="19.5" style="17" customWidth="1"/>
    <col min="3337" max="3337" width="15.83203125" style="17" customWidth="1"/>
    <col min="3338" max="3338" width="14.33203125" style="17" customWidth="1"/>
    <col min="3339" max="3339" width="15.83203125" style="17" customWidth="1"/>
    <col min="3340" max="3340" width="17.6640625" style="17" customWidth="1"/>
    <col min="3341" max="3341" width="19.6640625" style="17" customWidth="1"/>
    <col min="3342" max="3342" width="14.5" style="17" customWidth="1"/>
    <col min="3343" max="3578" width="9.33203125" style="17"/>
    <col min="3579" max="3579" width="12.1640625" style="17" customWidth="1"/>
    <col min="3580" max="3580" width="30" style="17" customWidth="1"/>
    <col min="3581" max="3581" width="24.5" style="17" customWidth="1"/>
    <col min="3582" max="3582" width="17.1640625" style="17" customWidth="1"/>
    <col min="3583" max="3583" width="15.33203125" style="17" customWidth="1"/>
    <col min="3584" max="3584" width="13.5" style="17" customWidth="1"/>
    <col min="3585" max="3586" width="12.83203125" style="17" customWidth="1"/>
    <col min="3587" max="3587" width="15" style="17" customWidth="1"/>
    <col min="3588" max="3588" width="16.83203125" style="17" customWidth="1"/>
    <col min="3589" max="3589" width="16.1640625" style="17" customWidth="1"/>
    <col min="3590" max="3590" width="15.5" style="17" customWidth="1"/>
    <col min="3591" max="3591" width="15.83203125" style="17" customWidth="1"/>
    <col min="3592" max="3592" width="19.5" style="17" customWidth="1"/>
    <col min="3593" max="3593" width="15.83203125" style="17" customWidth="1"/>
    <col min="3594" max="3594" width="14.33203125" style="17" customWidth="1"/>
    <col min="3595" max="3595" width="15.83203125" style="17" customWidth="1"/>
    <col min="3596" max="3596" width="17.6640625" style="17" customWidth="1"/>
    <col min="3597" max="3597" width="19.6640625" style="17" customWidth="1"/>
    <col min="3598" max="3598" width="14.5" style="17" customWidth="1"/>
    <col min="3599" max="3834" width="9.33203125" style="17"/>
    <col min="3835" max="3835" width="12.1640625" style="17" customWidth="1"/>
    <col min="3836" max="3836" width="30" style="17" customWidth="1"/>
    <col min="3837" max="3837" width="24.5" style="17" customWidth="1"/>
    <col min="3838" max="3838" width="17.1640625" style="17" customWidth="1"/>
    <col min="3839" max="3839" width="15.33203125" style="17" customWidth="1"/>
    <col min="3840" max="3840" width="13.5" style="17" customWidth="1"/>
    <col min="3841" max="3842" width="12.83203125" style="17" customWidth="1"/>
    <col min="3843" max="3843" width="15" style="17" customWidth="1"/>
    <col min="3844" max="3844" width="16.83203125" style="17" customWidth="1"/>
    <col min="3845" max="3845" width="16.1640625" style="17" customWidth="1"/>
    <col min="3846" max="3846" width="15.5" style="17" customWidth="1"/>
    <col min="3847" max="3847" width="15.83203125" style="17" customWidth="1"/>
    <col min="3848" max="3848" width="19.5" style="17" customWidth="1"/>
    <col min="3849" max="3849" width="15.83203125" style="17" customWidth="1"/>
    <col min="3850" max="3850" width="14.33203125" style="17" customWidth="1"/>
    <col min="3851" max="3851" width="15.83203125" style="17" customWidth="1"/>
    <col min="3852" max="3852" width="17.6640625" style="17" customWidth="1"/>
    <col min="3853" max="3853" width="19.6640625" style="17" customWidth="1"/>
    <col min="3854" max="3854" width="14.5" style="17" customWidth="1"/>
    <col min="3855" max="4090" width="9.33203125" style="17"/>
    <col min="4091" max="4091" width="12.1640625" style="17" customWidth="1"/>
    <col min="4092" max="4092" width="30" style="17" customWidth="1"/>
    <col min="4093" max="4093" width="24.5" style="17" customWidth="1"/>
    <col min="4094" max="4094" width="17.1640625" style="17" customWidth="1"/>
    <col min="4095" max="4095" width="15.33203125" style="17" customWidth="1"/>
    <col min="4096" max="4096" width="13.5" style="17" customWidth="1"/>
    <col min="4097" max="4098" width="12.83203125" style="17" customWidth="1"/>
    <col min="4099" max="4099" width="15" style="17" customWidth="1"/>
    <col min="4100" max="4100" width="16.83203125" style="17" customWidth="1"/>
    <col min="4101" max="4101" width="16.1640625" style="17" customWidth="1"/>
    <col min="4102" max="4102" width="15.5" style="17" customWidth="1"/>
    <col min="4103" max="4103" width="15.83203125" style="17" customWidth="1"/>
    <col min="4104" max="4104" width="19.5" style="17" customWidth="1"/>
    <col min="4105" max="4105" width="15.83203125" style="17" customWidth="1"/>
    <col min="4106" max="4106" width="14.33203125" style="17" customWidth="1"/>
    <col min="4107" max="4107" width="15.83203125" style="17" customWidth="1"/>
    <col min="4108" max="4108" width="17.6640625" style="17" customWidth="1"/>
    <col min="4109" max="4109" width="19.6640625" style="17" customWidth="1"/>
    <col min="4110" max="4110" width="14.5" style="17" customWidth="1"/>
    <col min="4111" max="4346" width="9.33203125" style="17"/>
    <col min="4347" max="4347" width="12.1640625" style="17" customWidth="1"/>
    <col min="4348" max="4348" width="30" style="17" customWidth="1"/>
    <col min="4349" max="4349" width="24.5" style="17" customWidth="1"/>
    <col min="4350" max="4350" width="17.1640625" style="17" customWidth="1"/>
    <col min="4351" max="4351" width="15.33203125" style="17" customWidth="1"/>
    <col min="4352" max="4352" width="13.5" style="17" customWidth="1"/>
    <col min="4353" max="4354" width="12.83203125" style="17" customWidth="1"/>
    <col min="4355" max="4355" width="15" style="17" customWidth="1"/>
    <col min="4356" max="4356" width="16.83203125" style="17" customWidth="1"/>
    <col min="4357" max="4357" width="16.1640625" style="17" customWidth="1"/>
    <col min="4358" max="4358" width="15.5" style="17" customWidth="1"/>
    <col min="4359" max="4359" width="15.83203125" style="17" customWidth="1"/>
    <col min="4360" max="4360" width="19.5" style="17" customWidth="1"/>
    <col min="4361" max="4361" width="15.83203125" style="17" customWidth="1"/>
    <col min="4362" max="4362" width="14.33203125" style="17" customWidth="1"/>
    <col min="4363" max="4363" width="15.83203125" style="17" customWidth="1"/>
    <col min="4364" max="4364" width="17.6640625" style="17" customWidth="1"/>
    <col min="4365" max="4365" width="19.6640625" style="17" customWidth="1"/>
    <col min="4366" max="4366" width="14.5" style="17" customWidth="1"/>
    <col min="4367" max="4602" width="9.33203125" style="17"/>
    <col min="4603" max="4603" width="12.1640625" style="17" customWidth="1"/>
    <col min="4604" max="4604" width="30" style="17" customWidth="1"/>
    <col min="4605" max="4605" width="24.5" style="17" customWidth="1"/>
    <col min="4606" max="4606" width="17.1640625" style="17" customWidth="1"/>
    <col min="4607" max="4607" width="15.33203125" style="17" customWidth="1"/>
    <col min="4608" max="4608" width="13.5" style="17" customWidth="1"/>
    <col min="4609" max="4610" width="12.83203125" style="17" customWidth="1"/>
    <col min="4611" max="4611" width="15" style="17" customWidth="1"/>
    <col min="4612" max="4612" width="16.83203125" style="17" customWidth="1"/>
    <col min="4613" max="4613" width="16.1640625" style="17" customWidth="1"/>
    <col min="4614" max="4614" width="15.5" style="17" customWidth="1"/>
    <col min="4615" max="4615" width="15.83203125" style="17" customWidth="1"/>
    <col min="4616" max="4616" width="19.5" style="17" customWidth="1"/>
    <col min="4617" max="4617" width="15.83203125" style="17" customWidth="1"/>
    <col min="4618" max="4618" width="14.33203125" style="17" customWidth="1"/>
    <col min="4619" max="4619" width="15.83203125" style="17" customWidth="1"/>
    <col min="4620" max="4620" width="17.6640625" style="17" customWidth="1"/>
    <col min="4621" max="4621" width="19.6640625" style="17" customWidth="1"/>
    <col min="4622" max="4622" width="14.5" style="17" customWidth="1"/>
    <col min="4623" max="4858" width="9.33203125" style="17"/>
    <col min="4859" max="4859" width="12.1640625" style="17" customWidth="1"/>
    <col min="4860" max="4860" width="30" style="17" customWidth="1"/>
    <col min="4861" max="4861" width="24.5" style="17" customWidth="1"/>
    <col min="4862" max="4862" width="17.1640625" style="17" customWidth="1"/>
    <col min="4863" max="4863" width="15.33203125" style="17" customWidth="1"/>
    <col min="4864" max="4864" width="13.5" style="17" customWidth="1"/>
    <col min="4865" max="4866" width="12.83203125" style="17" customWidth="1"/>
    <col min="4867" max="4867" width="15" style="17" customWidth="1"/>
    <col min="4868" max="4868" width="16.83203125" style="17" customWidth="1"/>
    <col min="4869" max="4869" width="16.1640625" style="17" customWidth="1"/>
    <col min="4870" max="4870" width="15.5" style="17" customWidth="1"/>
    <col min="4871" max="4871" width="15.83203125" style="17" customWidth="1"/>
    <col min="4872" max="4872" width="19.5" style="17" customWidth="1"/>
    <col min="4873" max="4873" width="15.83203125" style="17" customWidth="1"/>
    <col min="4874" max="4874" width="14.33203125" style="17" customWidth="1"/>
    <col min="4875" max="4875" width="15.83203125" style="17" customWidth="1"/>
    <col min="4876" max="4876" width="17.6640625" style="17" customWidth="1"/>
    <col min="4877" max="4877" width="19.6640625" style="17" customWidth="1"/>
    <col min="4878" max="4878" width="14.5" style="17" customWidth="1"/>
    <col min="4879" max="5114" width="9.33203125" style="17"/>
    <col min="5115" max="5115" width="12.1640625" style="17" customWidth="1"/>
    <col min="5116" max="5116" width="30" style="17" customWidth="1"/>
    <col min="5117" max="5117" width="24.5" style="17" customWidth="1"/>
    <col min="5118" max="5118" width="17.1640625" style="17" customWidth="1"/>
    <col min="5119" max="5119" width="15.33203125" style="17" customWidth="1"/>
    <col min="5120" max="5120" width="13.5" style="17" customWidth="1"/>
    <col min="5121" max="5122" width="12.83203125" style="17" customWidth="1"/>
    <col min="5123" max="5123" width="15" style="17" customWidth="1"/>
    <col min="5124" max="5124" width="16.83203125" style="17" customWidth="1"/>
    <col min="5125" max="5125" width="16.1640625" style="17" customWidth="1"/>
    <col min="5126" max="5126" width="15.5" style="17" customWidth="1"/>
    <col min="5127" max="5127" width="15.83203125" style="17" customWidth="1"/>
    <col min="5128" max="5128" width="19.5" style="17" customWidth="1"/>
    <col min="5129" max="5129" width="15.83203125" style="17" customWidth="1"/>
    <col min="5130" max="5130" width="14.33203125" style="17" customWidth="1"/>
    <col min="5131" max="5131" width="15.83203125" style="17" customWidth="1"/>
    <col min="5132" max="5132" width="17.6640625" style="17" customWidth="1"/>
    <col min="5133" max="5133" width="19.6640625" style="17" customWidth="1"/>
    <col min="5134" max="5134" width="14.5" style="17" customWidth="1"/>
    <col min="5135" max="5370" width="9.33203125" style="17"/>
    <col min="5371" max="5371" width="12.1640625" style="17" customWidth="1"/>
    <col min="5372" max="5372" width="30" style="17" customWidth="1"/>
    <col min="5373" max="5373" width="24.5" style="17" customWidth="1"/>
    <col min="5374" max="5374" width="17.1640625" style="17" customWidth="1"/>
    <col min="5375" max="5375" width="15.33203125" style="17" customWidth="1"/>
    <col min="5376" max="5376" width="13.5" style="17" customWidth="1"/>
    <col min="5377" max="5378" width="12.83203125" style="17" customWidth="1"/>
    <col min="5379" max="5379" width="15" style="17" customWidth="1"/>
    <col min="5380" max="5380" width="16.83203125" style="17" customWidth="1"/>
    <col min="5381" max="5381" width="16.1640625" style="17" customWidth="1"/>
    <col min="5382" max="5382" width="15.5" style="17" customWidth="1"/>
    <col min="5383" max="5383" width="15.83203125" style="17" customWidth="1"/>
    <col min="5384" max="5384" width="19.5" style="17" customWidth="1"/>
    <col min="5385" max="5385" width="15.83203125" style="17" customWidth="1"/>
    <col min="5386" max="5386" width="14.33203125" style="17" customWidth="1"/>
    <col min="5387" max="5387" width="15.83203125" style="17" customWidth="1"/>
    <col min="5388" max="5388" width="17.6640625" style="17" customWidth="1"/>
    <col min="5389" max="5389" width="19.6640625" style="17" customWidth="1"/>
    <col min="5390" max="5390" width="14.5" style="17" customWidth="1"/>
    <col min="5391" max="5626" width="9.33203125" style="17"/>
    <col min="5627" max="5627" width="12.1640625" style="17" customWidth="1"/>
    <col min="5628" max="5628" width="30" style="17" customWidth="1"/>
    <col min="5629" max="5629" width="24.5" style="17" customWidth="1"/>
    <col min="5630" max="5630" width="17.1640625" style="17" customWidth="1"/>
    <col min="5631" max="5631" width="15.33203125" style="17" customWidth="1"/>
    <col min="5632" max="5632" width="13.5" style="17" customWidth="1"/>
    <col min="5633" max="5634" width="12.83203125" style="17" customWidth="1"/>
    <col min="5635" max="5635" width="15" style="17" customWidth="1"/>
    <col min="5636" max="5636" width="16.83203125" style="17" customWidth="1"/>
    <col min="5637" max="5637" width="16.1640625" style="17" customWidth="1"/>
    <col min="5638" max="5638" width="15.5" style="17" customWidth="1"/>
    <col min="5639" max="5639" width="15.83203125" style="17" customWidth="1"/>
    <col min="5640" max="5640" width="19.5" style="17" customWidth="1"/>
    <col min="5641" max="5641" width="15.83203125" style="17" customWidth="1"/>
    <col min="5642" max="5642" width="14.33203125" style="17" customWidth="1"/>
    <col min="5643" max="5643" width="15.83203125" style="17" customWidth="1"/>
    <col min="5644" max="5644" width="17.6640625" style="17" customWidth="1"/>
    <col min="5645" max="5645" width="19.6640625" style="17" customWidth="1"/>
    <col min="5646" max="5646" width="14.5" style="17" customWidth="1"/>
    <col min="5647" max="5882" width="9.33203125" style="17"/>
    <col min="5883" max="5883" width="12.1640625" style="17" customWidth="1"/>
    <col min="5884" max="5884" width="30" style="17" customWidth="1"/>
    <col min="5885" max="5885" width="24.5" style="17" customWidth="1"/>
    <col min="5886" max="5886" width="17.1640625" style="17" customWidth="1"/>
    <col min="5887" max="5887" width="15.33203125" style="17" customWidth="1"/>
    <col min="5888" max="5888" width="13.5" style="17" customWidth="1"/>
    <col min="5889" max="5890" width="12.83203125" style="17" customWidth="1"/>
    <col min="5891" max="5891" width="15" style="17" customWidth="1"/>
    <col min="5892" max="5892" width="16.83203125" style="17" customWidth="1"/>
    <col min="5893" max="5893" width="16.1640625" style="17" customWidth="1"/>
    <col min="5894" max="5894" width="15.5" style="17" customWidth="1"/>
    <col min="5895" max="5895" width="15.83203125" style="17" customWidth="1"/>
    <col min="5896" max="5896" width="19.5" style="17" customWidth="1"/>
    <col min="5897" max="5897" width="15.83203125" style="17" customWidth="1"/>
    <col min="5898" max="5898" width="14.33203125" style="17" customWidth="1"/>
    <col min="5899" max="5899" width="15.83203125" style="17" customWidth="1"/>
    <col min="5900" max="5900" width="17.6640625" style="17" customWidth="1"/>
    <col min="5901" max="5901" width="19.6640625" style="17" customWidth="1"/>
    <col min="5902" max="5902" width="14.5" style="17" customWidth="1"/>
    <col min="5903" max="6138" width="9.33203125" style="17"/>
    <col min="6139" max="6139" width="12.1640625" style="17" customWidth="1"/>
    <col min="6140" max="6140" width="30" style="17" customWidth="1"/>
    <col min="6141" max="6141" width="24.5" style="17" customWidth="1"/>
    <col min="6142" max="6142" width="17.1640625" style="17" customWidth="1"/>
    <col min="6143" max="6143" width="15.33203125" style="17" customWidth="1"/>
    <col min="6144" max="6144" width="13.5" style="17" customWidth="1"/>
    <col min="6145" max="6146" width="12.83203125" style="17" customWidth="1"/>
    <col min="6147" max="6147" width="15" style="17" customWidth="1"/>
    <col min="6148" max="6148" width="16.83203125" style="17" customWidth="1"/>
    <col min="6149" max="6149" width="16.1640625" style="17" customWidth="1"/>
    <col min="6150" max="6150" width="15.5" style="17" customWidth="1"/>
    <col min="6151" max="6151" width="15.83203125" style="17" customWidth="1"/>
    <col min="6152" max="6152" width="19.5" style="17" customWidth="1"/>
    <col min="6153" max="6153" width="15.83203125" style="17" customWidth="1"/>
    <col min="6154" max="6154" width="14.33203125" style="17" customWidth="1"/>
    <col min="6155" max="6155" width="15.83203125" style="17" customWidth="1"/>
    <col min="6156" max="6156" width="17.6640625" style="17" customWidth="1"/>
    <col min="6157" max="6157" width="19.6640625" style="17" customWidth="1"/>
    <col min="6158" max="6158" width="14.5" style="17" customWidth="1"/>
    <col min="6159" max="6394" width="9.33203125" style="17"/>
    <col min="6395" max="6395" width="12.1640625" style="17" customWidth="1"/>
    <col min="6396" max="6396" width="30" style="17" customWidth="1"/>
    <col min="6397" max="6397" width="24.5" style="17" customWidth="1"/>
    <col min="6398" max="6398" width="17.1640625" style="17" customWidth="1"/>
    <col min="6399" max="6399" width="15.33203125" style="17" customWidth="1"/>
    <col min="6400" max="6400" width="13.5" style="17" customWidth="1"/>
    <col min="6401" max="6402" width="12.83203125" style="17" customWidth="1"/>
    <col min="6403" max="6403" width="15" style="17" customWidth="1"/>
    <col min="6404" max="6404" width="16.83203125" style="17" customWidth="1"/>
    <col min="6405" max="6405" width="16.1640625" style="17" customWidth="1"/>
    <col min="6406" max="6406" width="15.5" style="17" customWidth="1"/>
    <col min="6407" max="6407" width="15.83203125" style="17" customWidth="1"/>
    <col min="6408" max="6408" width="19.5" style="17" customWidth="1"/>
    <col min="6409" max="6409" width="15.83203125" style="17" customWidth="1"/>
    <col min="6410" max="6410" width="14.33203125" style="17" customWidth="1"/>
    <col min="6411" max="6411" width="15.83203125" style="17" customWidth="1"/>
    <col min="6412" max="6412" width="17.6640625" style="17" customWidth="1"/>
    <col min="6413" max="6413" width="19.6640625" style="17" customWidth="1"/>
    <col min="6414" max="6414" width="14.5" style="17" customWidth="1"/>
    <col min="6415" max="6650" width="9.33203125" style="17"/>
    <col min="6651" max="6651" width="12.1640625" style="17" customWidth="1"/>
    <col min="6652" max="6652" width="30" style="17" customWidth="1"/>
    <col min="6653" max="6653" width="24.5" style="17" customWidth="1"/>
    <col min="6654" max="6654" width="17.1640625" style="17" customWidth="1"/>
    <col min="6655" max="6655" width="15.33203125" style="17" customWidth="1"/>
    <col min="6656" max="6656" width="13.5" style="17" customWidth="1"/>
    <col min="6657" max="6658" width="12.83203125" style="17" customWidth="1"/>
    <col min="6659" max="6659" width="15" style="17" customWidth="1"/>
    <col min="6660" max="6660" width="16.83203125" style="17" customWidth="1"/>
    <col min="6661" max="6661" width="16.1640625" style="17" customWidth="1"/>
    <col min="6662" max="6662" width="15.5" style="17" customWidth="1"/>
    <col min="6663" max="6663" width="15.83203125" style="17" customWidth="1"/>
    <col min="6664" max="6664" width="19.5" style="17" customWidth="1"/>
    <col min="6665" max="6665" width="15.83203125" style="17" customWidth="1"/>
    <col min="6666" max="6666" width="14.33203125" style="17" customWidth="1"/>
    <col min="6667" max="6667" width="15.83203125" style="17" customWidth="1"/>
    <col min="6668" max="6668" width="17.6640625" style="17" customWidth="1"/>
    <col min="6669" max="6669" width="19.6640625" style="17" customWidth="1"/>
    <col min="6670" max="6670" width="14.5" style="17" customWidth="1"/>
    <col min="6671" max="6906" width="9.33203125" style="17"/>
    <col min="6907" max="6907" width="12.1640625" style="17" customWidth="1"/>
    <col min="6908" max="6908" width="30" style="17" customWidth="1"/>
    <col min="6909" max="6909" width="24.5" style="17" customWidth="1"/>
    <col min="6910" max="6910" width="17.1640625" style="17" customWidth="1"/>
    <col min="6911" max="6911" width="15.33203125" style="17" customWidth="1"/>
    <col min="6912" max="6912" width="13.5" style="17" customWidth="1"/>
    <col min="6913" max="6914" width="12.83203125" style="17" customWidth="1"/>
    <col min="6915" max="6915" width="15" style="17" customWidth="1"/>
    <col min="6916" max="6916" width="16.83203125" style="17" customWidth="1"/>
    <col min="6917" max="6917" width="16.1640625" style="17" customWidth="1"/>
    <col min="6918" max="6918" width="15.5" style="17" customWidth="1"/>
    <col min="6919" max="6919" width="15.83203125" style="17" customWidth="1"/>
    <col min="6920" max="6920" width="19.5" style="17" customWidth="1"/>
    <col min="6921" max="6921" width="15.83203125" style="17" customWidth="1"/>
    <col min="6922" max="6922" width="14.33203125" style="17" customWidth="1"/>
    <col min="6923" max="6923" width="15.83203125" style="17" customWidth="1"/>
    <col min="6924" max="6924" width="17.6640625" style="17" customWidth="1"/>
    <col min="6925" max="6925" width="19.6640625" style="17" customWidth="1"/>
    <col min="6926" max="6926" width="14.5" style="17" customWidth="1"/>
    <col min="6927" max="7162" width="9.33203125" style="17"/>
    <col min="7163" max="7163" width="12.1640625" style="17" customWidth="1"/>
    <col min="7164" max="7164" width="30" style="17" customWidth="1"/>
    <col min="7165" max="7165" width="24.5" style="17" customWidth="1"/>
    <col min="7166" max="7166" width="17.1640625" style="17" customWidth="1"/>
    <col min="7167" max="7167" width="15.33203125" style="17" customWidth="1"/>
    <col min="7168" max="7168" width="13.5" style="17" customWidth="1"/>
    <col min="7169" max="7170" width="12.83203125" style="17" customWidth="1"/>
    <col min="7171" max="7171" width="15" style="17" customWidth="1"/>
    <col min="7172" max="7172" width="16.83203125" style="17" customWidth="1"/>
    <col min="7173" max="7173" width="16.1640625" style="17" customWidth="1"/>
    <col min="7174" max="7174" width="15.5" style="17" customWidth="1"/>
    <col min="7175" max="7175" width="15.83203125" style="17" customWidth="1"/>
    <col min="7176" max="7176" width="19.5" style="17" customWidth="1"/>
    <col min="7177" max="7177" width="15.83203125" style="17" customWidth="1"/>
    <col min="7178" max="7178" width="14.33203125" style="17" customWidth="1"/>
    <col min="7179" max="7179" width="15.83203125" style="17" customWidth="1"/>
    <col min="7180" max="7180" width="17.6640625" style="17" customWidth="1"/>
    <col min="7181" max="7181" width="19.6640625" style="17" customWidth="1"/>
    <col min="7182" max="7182" width="14.5" style="17" customWidth="1"/>
    <col min="7183" max="7418" width="9.33203125" style="17"/>
    <col min="7419" max="7419" width="12.1640625" style="17" customWidth="1"/>
    <col min="7420" max="7420" width="30" style="17" customWidth="1"/>
    <col min="7421" max="7421" width="24.5" style="17" customWidth="1"/>
    <col min="7422" max="7422" width="17.1640625" style="17" customWidth="1"/>
    <col min="7423" max="7423" width="15.33203125" style="17" customWidth="1"/>
    <col min="7424" max="7424" width="13.5" style="17" customWidth="1"/>
    <col min="7425" max="7426" width="12.83203125" style="17" customWidth="1"/>
    <col min="7427" max="7427" width="15" style="17" customWidth="1"/>
    <col min="7428" max="7428" width="16.83203125" style="17" customWidth="1"/>
    <col min="7429" max="7429" width="16.1640625" style="17" customWidth="1"/>
    <col min="7430" max="7430" width="15.5" style="17" customWidth="1"/>
    <col min="7431" max="7431" width="15.83203125" style="17" customWidth="1"/>
    <col min="7432" max="7432" width="19.5" style="17" customWidth="1"/>
    <col min="7433" max="7433" width="15.83203125" style="17" customWidth="1"/>
    <col min="7434" max="7434" width="14.33203125" style="17" customWidth="1"/>
    <col min="7435" max="7435" width="15.83203125" style="17" customWidth="1"/>
    <col min="7436" max="7436" width="17.6640625" style="17" customWidth="1"/>
    <col min="7437" max="7437" width="19.6640625" style="17" customWidth="1"/>
    <col min="7438" max="7438" width="14.5" style="17" customWidth="1"/>
    <col min="7439" max="7674" width="9.33203125" style="17"/>
    <col min="7675" max="7675" width="12.1640625" style="17" customWidth="1"/>
    <col min="7676" max="7676" width="30" style="17" customWidth="1"/>
    <col min="7677" max="7677" width="24.5" style="17" customWidth="1"/>
    <col min="7678" max="7678" width="17.1640625" style="17" customWidth="1"/>
    <col min="7679" max="7679" width="15.33203125" style="17" customWidth="1"/>
    <col min="7680" max="7680" width="13.5" style="17" customWidth="1"/>
    <col min="7681" max="7682" width="12.83203125" style="17" customWidth="1"/>
    <col min="7683" max="7683" width="15" style="17" customWidth="1"/>
    <col min="7684" max="7684" width="16.83203125" style="17" customWidth="1"/>
    <col min="7685" max="7685" width="16.1640625" style="17" customWidth="1"/>
    <col min="7686" max="7686" width="15.5" style="17" customWidth="1"/>
    <col min="7687" max="7687" width="15.83203125" style="17" customWidth="1"/>
    <col min="7688" max="7688" width="19.5" style="17" customWidth="1"/>
    <col min="7689" max="7689" width="15.83203125" style="17" customWidth="1"/>
    <col min="7690" max="7690" width="14.33203125" style="17" customWidth="1"/>
    <col min="7691" max="7691" width="15.83203125" style="17" customWidth="1"/>
    <col min="7692" max="7692" width="17.6640625" style="17" customWidth="1"/>
    <col min="7693" max="7693" width="19.6640625" style="17" customWidth="1"/>
    <col min="7694" max="7694" width="14.5" style="17" customWidth="1"/>
    <col min="7695" max="7930" width="9.33203125" style="17"/>
    <col min="7931" max="7931" width="12.1640625" style="17" customWidth="1"/>
    <col min="7932" max="7932" width="30" style="17" customWidth="1"/>
    <col min="7933" max="7933" width="24.5" style="17" customWidth="1"/>
    <col min="7934" max="7934" width="17.1640625" style="17" customWidth="1"/>
    <col min="7935" max="7935" width="15.33203125" style="17" customWidth="1"/>
    <col min="7936" max="7936" width="13.5" style="17" customWidth="1"/>
    <col min="7937" max="7938" width="12.83203125" style="17" customWidth="1"/>
    <col min="7939" max="7939" width="15" style="17" customWidth="1"/>
    <col min="7940" max="7940" width="16.83203125" style="17" customWidth="1"/>
    <col min="7941" max="7941" width="16.1640625" style="17" customWidth="1"/>
    <col min="7942" max="7942" width="15.5" style="17" customWidth="1"/>
    <col min="7943" max="7943" width="15.83203125" style="17" customWidth="1"/>
    <col min="7944" max="7944" width="19.5" style="17" customWidth="1"/>
    <col min="7945" max="7945" width="15.83203125" style="17" customWidth="1"/>
    <col min="7946" max="7946" width="14.33203125" style="17" customWidth="1"/>
    <col min="7947" max="7947" width="15.83203125" style="17" customWidth="1"/>
    <col min="7948" max="7948" width="17.6640625" style="17" customWidth="1"/>
    <col min="7949" max="7949" width="19.6640625" style="17" customWidth="1"/>
    <col min="7950" max="7950" width="14.5" style="17" customWidth="1"/>
    <col min="7951" max="8186" width="9.33203125" style="17"/>
    <col min="8187" max="8187" width="12.1640625" style="17" customWidth="1"/>
    <col min="8188" max="8188" width="30" style="17" customWidth="1"/>
    <col min="8189" max="8189" width="24.5" style="17" customWidth="1"/>
    <col min="8190" max="8190" width="17.1640625" style="17" customWidth="1"/>
    <col min="8191" max="8191" width="15.33203125" style="17" customWidth="1"/>
    <col min="8192" max="8192" width="13.5" style="17" customWidth="1"/>
    <col min="8193" max="8194" width="12.83203125" style="17" customWidth="1"/>
    <col min="8195" max="8195" width="15" style="17" customWidth="1"/>
    <col min="8196" max="8196" width="16.83203125" style="17" customWidth="1"/>
    <col min="8197" max="8197" width="16.1640625" style="17" customWidth="1"/>
    <col min="8198" max="8198" width="15.5" style="17" customWidth="1"/>
    <col min="8199" max="8199" width="15.83203125" style="17" customWidth="1"/>
    <col min="8200" max="8200" width="19.5" style="17" customWidth="1"/>
    <col min="8201" max="8201" width="15.83203125" style="17" customWidth="1"/>
    <col min="8202" max="8202" width="14.33203125" style="17" customWidth="1"/>
    <col min="8203" max="8203" width="15.83203125" style="17" customWidth="1"/>
    <col min="8204" max="8204" width="17.6640625" style="17" customWidth="1"/>
    <col min="8205" max="8205" width="19.6640625" style="17" customWidth="1"/>
    <col min="8206" max="8206" width="14.5" style="17" customWidth="1"/>
    <col min="8207" max="8442" width="9.33203125" style="17"/>
    <col min="8443" max="8443" width="12.1640625" style="17" customWidth="1"/>
    <col min="8444" max="8444" width="30" style="17" customWidth="1"/>
    <col min="8445" max="8445" width="24.5" style="17" customWidth="1"/>
    <col min="8446" max="8446" width="17.1640625" style="17" customWidth="1"/>
    <col min="8447" max="8447" width="15.33203125" style="17" customWidth="1"/>
    <col min="8448" max="8448" width="13.5" style="17" customWidth="1"/>
    <col min="8449" max="8450" width="12.83203125" style="17" customWidth="1"/>
    <col min="8451" max="8451" width="15" style="17" customWidth="1"/>
    <col min="8452" max="8452" width="16.83203125" style="17" customWidth="1"/>
    <col min="8453" max="8453" width="16.1640625" style="17" customWidth="1"/>
    <col min="8454" max="8454" width="15.5" style="17" customWidth="1"/>
    <col min="8455" max="8455" width="15.83203125" style="17" customWidth="1"/>
    <col min="8456" max="8456" width="19.5" style="17" customWidth="1"/>
    <col min="8457" max="8457" width="15.83203125" style="17" customWidth="1"/>
    <col min="8458" max="8458" width="14.33203125" style="17" customWidth="1"/>
    <col min="8459" max="8459" width="15.83203125" style="17" customWidth="1"/>
    <col min="8460" max="8460" width="17.6640625" style="17" customWidth="1"/>
    <col min="8461" max="8461" width="19.6640625" style="17" customWidth="1"/>
    <col min="8462" max="8462" width="14.5" style="17" customWidth="1"/>
    <col min="8463" max="8698" width="9.33203125" style="17"/>
    <col min="8699" max="8699" width="12.1640625" style="17" customWidth="1"/>
    <col min="8700" max="8700" width="30" style="17" customWidth="1"/>
    <col min="8701" max="8701" width="24.5" style="17" customWidth="1"/>
    <col min="8702" max="8702" width="17.1640625" style="17" customWidth="1"/>
    <col min="8703" max="8703" width="15.33203125" style="17" customWidth="1"/>
    <col min="8704" max="8704" width="13.5" style="17" customWidth="1"/>
    <col min="8705" max="8706" width="12.83203125" style="17" customWidth="1"/>
    <col min="8707" max="8707" width="15" style="17" customWidth="1"/>
    <col min="8708" max="8708" width="16.83203125" style="17" customWidth="1"/>
    <col min="8709" max="8709" width="16.1640625" style="17" customWidth="1"/>
    <col min="8710" max="8710" width="15.5" style="17" customWidth="1"/>
    <col min="8711" max="8711" width="15.83203125" style="17" customWidth="1"/>
    <col min="8712" max="8712" width="19.5" style="17" customWidth="1"/>
    <col min="8713" max="8713" width="15.83203125" style="17" customWidth="1"/>
    <col min="8714" max="8714" width="14.33203125" style="17" customWidth="1"/>
    <col min="8715" max="8715" width="15.83203125" style="17" customWidth="1"/>
    <col min="8716" max="8716" width="17.6640625" style="17" customWidth="1"/>
    <col min="8717" max="8717" width="19.6640625" style="17" customWidth="1"/>
    <col min="8718" max="8718" width="14.5" style="17" customWidth="1"/>
    <col min="8719" max="8954" width="9.33203125" style="17"/>
    <col min="8955" max="8955" width="12.1640625" style="17" customWidth="1"/>
    <col min="8956" max="8956" width="30" style="17" customWidth="1"/>
    <col min="8957" max="8957" width="24.5" style="17" customWidth="1"/>
    <col min="8958" max="8958" width="17.1640625" style="17" customWidth="1"/>
    <col min="8959" max="8959" width="15.33203125" style="17" customWidth="1"/>
    <col min="8960" max="8960" width="13.5" style="17" customWidth="1"/>
    <col min="8961" max="8962" width="12.83203125" style="17" customWidth="1"/>
    <col min="8963" max="8963" width="15" style="17" customWidth="1"/>
    <col min="8964" max="8964" width="16.83203125" style="17" customWidth="1"/>
    <col min="8965" max="8965" width="16.1640625" style="17" customWidth="1"/>
    <col min="8966" max="8966" width="15.5" style="17" customWidth="1"/>
    <col min="8967" max="8967" width="15.83203125" style="17" customWidth="1"/>
    <col min="8968" max="8968" width="19.5" style="17" customWidth="1"/>
    <col min="8969" max="8969" width="15.83203125" style="17" customWidth="1"/>
    <col min="8970" max="8970" width="14.33203125" style="17" customWidth="1"/>
    <col min="8971" max="8971" width="15.83203125" style="17" customWidth="1"/>
    <col min="8972" max="8972" width="17.6640625" style="17" customWidth="1"/>
    <col min="8973" max="8973" width="19.6640625" style="17" customWidth="1"/>
    <col min="8974" max="8974" width="14.5" style="17" customWidth="1"/>
    <col min="8975" max="9210" width="9.33203125" style="17"/>
    <col min="9211" max="9211" width="12.1640625" style="17" customWidth="1"/>
    <col min="9212" max="9212" width="30" style="17" customWidth="1"/>
    <col min="9213" max="9213" width="24.5" style="17" customWidth="1"/>
    <col min="9214" max="9214" width="17.1640625" style="17" customWidth="1"/>
    <col min="9215" max="9215" width="15.33203125" style="17" customWidth="1"/>
    <col min="9216" max="9216" width="13.5" style="17" customWidth="1"/>
    <col min="9217" max="9218" width="12.83203125" style="17" customWidth="1"/>
    <col min="9219" max="9219" width="15" style="17" customWidth="1"/>
    <col min="9220" max="9220" width="16.83203125" style="17" customWidth="1"/>
    <col min="9221" max="9221" width="16.1640625" style="17" customWidth="1"/>
    <col min="9222" max="9222" width="15.5" style="17" customWidth="1"/>
    <col min="9223" max="9223" width="15.83203125" style="17" customWidth="1"/>
    <col min="9224" max="9224" width="19.5" style="17" customWidth="1"/>
    <col min="9225" max="9225" width="15.83203125" style="17" customWidth="1"/>
    <col min="9226" max="9226" width="14.33203125" style="17" customWidth="1"/>
    <col min="9227" max="9227" width="15.83203125" style="17" customWidth="1"/>
    <col min="9228" max="9228" width="17.6640625" style="17" customWidth="1"/>
    <col min="9229" max="9229" width="19.6640625" style="17" customWidth="1"/>
    <col min="9230" max="9230" width="14.5" style="17" customWidth="1"/>
    <col min="9231" max="9466" width="9.33203125" style="17"/>
    <col min="9467" max="9467" width="12.1640625" style="17" customWidth="1"/>
    <col min="9468" max="9468" width="30" style="17" customWidth="1"/>
    <col min="9469" max="9469" width="24.5" style="17" customWidth="1"/>
    <col min="9470" max="9470" width="17.1640625" style="17" customWidth="1"/>
    <col min="9471" max="9471" width="15.33203125" style="17" customWidth="1"/>
    <col min="9472" max="9472" width="13.5" style="17" customWidth="1"/>
    <col min="9473" max="9474" width="12.83203125" style="17" customWidth="1"/>
    <col min="9475" max="9475" width="15" style="17" customWidth="1"/>
    <col min="9476" max="9476" width="16.83203125" style="17" customWidth="1"/>
    <col min="9477" max="9477" width="16.1640625" style="17" customWidth="1"/>
    <col min="9478" max="9478" width="15.5" style="17" customWidth="1"/>
    <col min="9479" max="9479" width="15.83203125" style="17" customWidth="1"/>
    <col min="9480" max="9480" width="19.5" style="17" customWidth="1"/>
    <col min="9481" max="9481" width="15.83203125" style="17" customWidth="1"/>
    <col min="9482" max="9482" width="14.33203125" style="17" customWidth="1"/>
    <col min="9483" max="9483" width="15.83203125" style="17" customWidth="1"/>
    <col min="9484" max="9484" width="17.6640625" style="17" customWidth="1"/>
    <col min="9485" max="9485" width="19.6640625" style="17" customWidth="1"/>
    <col min="9486" max="9486" width="14.5" style="17" customWidth="1"/>
    <col min="9487" max="9722" width="9.33203125" style="17"/>
    <col min="9723" max="9723" width="12.1640625" style="17" customWidth="1"/>
    <col min="9724" max="9724" width="30" style="17" customWidth="1"/>
    <col min="9725" max="9725" width="24.5" style="17" customWidth="1"/>
    <col min="9726" max="9726" width="17.1640625" style="17" customWidth="1"/>
    <col min="9727" max="9727" width="15.33203125" style="17" customWidth="1"/>
    <col min="9728" max="9728" width="13.5" style="17" customWidth="1"/>
    <col min="9729" max="9730" width="12.83203125" style="17" customWidth="1"/>
    <col min="9731" max="9731" width="15" style="17" customWidth="1"/>
    <col min="9732" max="9732" width="16.83203125" style="17" customWidth="1"/>
    <col min="9733" max="9733" width="16.1640625" style="17" customWidth="1"/>
    <col min="9734" max="9734" width="15.5" style="17" customWidth="1"/>
    <col min="9735" max="9735" width="15.83203125" style="17" customWidth="1"/>
    <col min="9736" max="9736" width="19.5" style="17" customWidth="1"/>
    <col min="9737" max="9737" width="15.83203125" style="17" customWidth="1"/>
    <col min="9738" max="9738" width="14.33203125" style="17" customWidth="1"/>
    <col min="9739" max="9739" width="15.83203125" style="17" customWidth="1"/>
    <col min="9740" max="9740" width="17.6640625" style="17" customWidth="1"/>
    <col min="9741" max="9741" width="19.6640625" style="17" customWidth="1"/>
    <col min="9742" max="9742" width="14.5" style="17" customWidth="1"/>
    <col min="9743" max="9978" width="9.33203125" style="17"/>
    <col min="9979" max="9979" width="12.1640625" style="17" customWidth="1"/>
    <col min="9980" max="9980" width="30" style="17" customWidth="1"/>
    <col min="9981" max="9981" width="24.5" style="17" customWidth="1"/>
    <col min="9982" max="9982" width="17.1640625" style="17" customWidth="1"/>
    <col min="9983" max="9983" width="15.33203125" style="17" customWidth="1"/>
    <col min="9984" max="9984" width="13.5" style="17" customWidth="1"/>
    <col min="9985" max="9986" width="12.83203125" style="17" customWidth="1"/>
    <col min="9987" max="9987" width="15" style="17" customWidth="1"/>
    <col min="9988" max="9988" width="16.83203125" style="17" customWidth="1"/>
    <col min="9989" max="9989" width="16.1640625" style="17" customWidth="1"/>
    <col min="9990" max="9990" width="15.5" style="17" customWidth="1"/>
    <col min="9991" max="9991" width="15.83203125" style="17" customWidth="1"/>
    <col min="9992" max="9992" width="19.5" style="17" customWidth="1"/>
    <col min="9993" max="9993" width="15.83203125" style="17" customWidth="1"/>
    <col min="9994" max="9994" width="14.33203125" style="17" customWidth="1"/>
    <col min="9995" max="9995" width="15.83203125" style="17" customWidth="1"/>
    <col min="9996" max="9996" width="17.6640625" style="17" customWidth="1"/>
    <col min="9997" max="9997" width="19.6640625" style="17" customWidth="1"/>
    <col min="9998" max="9998" width="14.5" style="17" customWidth="1"/>
    <col min="9999" max="10234" width="9.33203125" style="17"/>
    <col min="10235" max="10235" width="12.1640625" style="17" customWidth="1"/>
    <col min="10236" max="10236" width="30" style="17" customWidth="1"/>
    <col min="10237" max="10237" width="24.5" style="17" customWidth="1"/>
    <col min="10238" max="10238" width="17.1640625" style="17" customWidth="1"/>
    <col min="10239" max="10239" width="15.33203125" style="17" customWidth="1"/>
    <col min="10240" max="10240" width="13.5" style="17" customWidth="1"/>
    <col min="10241" max="10242" width="12.83203125" style="17" customWidth="1"/>
    <col min="10243" max="10243" width="15" style="17" customWidth="1"/>
    <col min="10244" max="10244" width="16.83203125" style="17" customWidth="1"/>
    <col min="10245" max="10245" width="16.1640625" style="17" customWidth="1"/>
    <col min="10246" max="10246" width="15.5" style="17" customWidth="1"/>
    <col min="10247" max="10247" width="15.83203125" style="17" customWidth="1"/>
    <col min="10248" max="10248" width="19.5" style="17" customWidth="1"/>
    <col min="10249" max="10249" width="15.83203125" style="17" customWidth="1"/>
    <col min="10250" max="10250" width="14.33203125" style="17" customWidth="1"/>
    <col min="10251" max="10251" width="15.83203125" style="17" customWidth="1"/>
    <col min="10252" max="10252" width="17.6640625" style="17" customWidth="1"/>
    <col min="10253" max="10253" width="19.6640625" style="17" customWidth="1"/>
    <col min="10254" max="10254" width="14.5" style="17" customWidth="1"/>
    <col min="10255" max="10490" width="9.33203125" style="17"/>
    <col min="10491" max="10491" width="12.1640625" style="17" customWidth="1"/>
    <col min="10492" max="10492" width="30" style="17" customWidth="1"/>
    <col min="10493" max="10493" width="24.5" style="17" customWidth="1"/>
    <col min="10494" max="10494" width="17.1640625" style="17" customWidth="1"/>
    <col min="10495" max="10495" width="15.33203125" style="17" customWidth="1"/>
    <col min="10496" max="10496" width="13.5" style="17" customWidth="1"/>
    <col min="10497" max="10498" width="12.83203125" style="17" customWidth="1"/>
    <col min="10499" max="10499" width="15" style="17" customWidth="1"/>
    <col min="10500" max="10500" width="16.83203125" style="17" customWidth="1"/>
    <col min="10501" max="10501" width="16.1640625" style="17" customWidth="1"/>
    <col min="10502" max="10502" width="15.5" style="17" customWidth="1"/>
    <col min="10503" max="10503" width="15.83203125" style="17" customWidth="1"/>
    <col min="10504" max="10504" width="19.5" style="17" customWidth="1"/>
    <col min="10505" max="10505" width="15.83203125" style="17" customWidth="1"/>
    <col min="10506" max="10506" width="14.33203125" style="17" customWidth="1"/>
    <col min="10507" max="10507" width="15.83203125" style="17" customWidth="1"/>
    <col min="10508" max="10508" width="17.6640625" style="17" customWidth="1"/>
    <col min="10509" max="10509" width="19.6640625" style="17" customWidth="1"/>
    <col min="10510" max="10510" width="14.5" style="17" customWidth="1"/>
    <col min="10511" max="10746" width="9.33203125" style="17"/>
    <col min="10747" max="10747" width="12.1640625" style="17" customWidth="1"/>
    <col min="10748" max="10748" width="30" style="17" customWidth="1"/>
    <col min="10749" max="10749" width="24.5" style="17" customWidth="1"/>
    <col min="10750" max="10750" width="17.1640625" style="17" customWidth="1"/>
    <col min="10751" max="10751" width="15.33203125" style="17" customWidth="1"/>
    <col min="10752" max="10752" width="13.5" style="17" customWidth="1"/>
    <col min="10753" max="10754" width="12.83203125" style="17" customWidth="1"/>
    <col min="10755" max="10755" width="15" style="17" customWidth="1"/>
    <col min="10756" max="10756" width="16.83203125" style="17" customWidth="1"/>
    <col min="10757" max="10757" width="16.1640625" style="17" customWidth="1"/>
    <col min="10758" max="10758" width="15.5" style="17" customWidth="1"/>
    <col min="10759" max="10759" width="15.83203125" style="17" customWidth="1"/>
    <col min="10760" max="10760" width="19.5" style="17" customWidth="1"/>
    <col min="10761" max="10761" width="15.83203125" style="17" customWidth="1"/>
    <col min="10762" max="10762" width="14.33203125" style="17" customWidth="1"/>
    <col min="10763" max="10763" width="15.83203125" style="17" customWidth="1"/>
    <col min="10764" max="10764" width="17.6640625" style="17" customWidth="1"/>
    <col min="10765" max="10765" width="19.6640625" style="17" customWidth="1"/>
    <col min="10766" max="10766" width="14.5" style="17" customWidth="1"/>
    <col min="10767" max="11002" width="9.33203125" style="17"/>
    <col min="11003" max="11003" width="12.1640625" style="17" customWidth="1"/>
    <col min="11004" max="11004" width="30" style="17" customWidth="1"/>
    <col min="11005" max="11005" width="24.5" style="17" customWidth="1"/>
    <col min="11006" max="11006" width="17.1640625" style="17" customWidth="1"/>
    <col min="11007" max="11007" width="15.33203125" style="17" customWidth="1"/>
    <col min="11008" max="11008" width="13.5" style="17" customWidth="1"/>
    <col min="11009" max="11010" width="12.83203125" style="17" customWidth="1"/>
    <col min="11011" max="11011" width="15" style="17" customWidth="1"/>
    <col min="11012" max="11012" width="16.83203125" style="17" customWidth="1"/>
    <col min="11013" max="11013" width="16.1640625" style="17" customWidth="1"/>
    <col min="11014" max="11014" width="15.5" style="17" customWidth="1"/>
    <col min="11015" max="11015" width="15.83203125" style="17" customWidth="1"/>
    <col min="11016" max="11016" width="19.5" style="17" customWidth="1"/>
    <col min="11017" max="11017" width="15.83203125" style="17" customWidth="1"/>
    <col min="11018" max="11018" width="14.33203125" style="17" customWidth="1"/>
    <col min="11019" max="11019" width="15.83203125" style="17" customWidth="1"/>
    <col min="11020" max="11020" width="17.6640625" style="17" customWidth="1"/>
    <col min="11021" max="11021" width="19.6640625" style="17" customWidth="1"/>
    <col min="11022" max="11022" width="14.5" style="17" customWidth="1"/>
    <col min="11023" max="11258" width="9.33203125" style="17"/>
    <col min="11259" max="11259" width="12.1640625" style="17" customWidth="1"/>
    <col min="11260" max="11260" width="30" style="17" customWidth="1"/>
    <col min="11261" max="11261" width="24.5" style="17" customWidth="1"/>
    <col min="11262" max="11262" width="17.1640625" style="17" customWidth="1"/>
    <col min="11263" max="11263" width="15.33203125" style="17" customWidth="1"/>
    <col min="11264" max="11264" width="13.5" style="17" customWidth="1"/>
    <col min="11265" max="11266" width="12.83203125" style="17" customWidth="1"/>
    <col min="11267" max="11267" width="15" style="17" customWidth="1"/>
    <col min="11268" max="11268" width="16.83203125" style="17" customWidth="1"/>
    <col min="11269" max="11269" width="16.1640625" style="17" customWidth="1"/>
    <col min="11270" max="11270" width="15.5" style="17" customWidth="1"/>
    <col min="11271" max="11271" width="15.83203125" style="17" customWidth="1"/>
    <col min="11272" max="11272" width="19.5" style="17" customWidth="1"/>
    <col min="11273" max="11273" width="15.83203125" style="17" customWidth="1"/>
    <col min="11274" max="11274" width="14.33203125" style="17" customWidth="1"/>
    <col min="11275" max="11275" width="15.83203125" style="17" customWidth="1"/>
    <col min="11276" max="11276" width="17.6640625" style="17" customWidth="1"/>
    <col min="11277" max="11277" width="19.6640625" style="17" customWidth="1"/>
    <col min="11278" max="11278" width="14.5" style="17" customWidth="1"/>
    <col min="11279" max="11514" width="9.33203125" style="17"/>
    <col min="11515" max="11515" width="12.1640625" style="17" customWidth="1"/>
    <col min="11516" max="11516" width="30" style="17" customWidth="1"/>
    <col min="11517" max="11517" width="24.5" style="17" customWidth="1"/>
    <col min="11518" max="11518" width="17.1640625" style="17" customWidth="1"/>
    <col min="11519" max="11519" width="15.33203125" style="17" customWidth="1"/>
    <col min="11520" max="11520" width="13.5" style="17" customWidth="1"/>
    <col min="11521" max="11522" width="12.83203125" style="17" customWidth="1"/>
    <col min="11523" max="11523" width="15" style="17" customWidth="1"/>
    <col min="11524" max="11524" width="16.83203125" style="17" customWidth="1"/>
    <col min="11525" max="11525" width="16.1640625" style="17" customWidth="1"/>
    <col min="11526" max="11526" width="15.5" style="17" customWidth="1"/>
    <col min="11527" max="11527" width="15.83203125" style="17" customWidth="1"/>
    <col min="11528" max="11528" width="19.5" style="17" customWidth="1"/>
    <col min="11529" max="11529" width="15.83203125" style="17" customWidth="1"/>
    <col min="11530" max="11530" width="14.33203125" style="17" customWidth="1"/>
    <col min="11531" max="11531" width="15.83203125" style="17" customWidth="1"/>
    <col min="11532" max="11532" width="17.6640625" style="17" customWidth="1"/>
    <col min="11533" max="11533" width="19.6640625" style="17" customWidth="1"/>
    <col min="11534" max="11534" width="14.5" style="17" customWidth="1"/>
    <col min="11535" max="11770" width="9.33203125" style="17"/>
    <col min="11771" max="11771" width="12.1640625" style="17" customWidth="1"/>
    <col min="11772" max="11772" width="30" style="17" customWidth="1"/>
    <col min="11773" max="11773" width="24.5" style="17" customWidth="1"/>
    <col min="11774" max="11774" width="17.1640625" style="17" customWidth="1"/>
    <col min="11775" max="11775" width="15.33203125" style="17" customWidth="1"/>
    <col min="11776" max="11776" width="13.5" style="17" customWidth="1"/>
    <col min="11777" max="11778" width="12.83203125" style="17" customWidth="1"/>
    <col min="11779" max="11779" width="15" style="17" customWidth="1"/>
    <col min="11780" max="11780" width="16.83203125" style="17" customWidth="1"/>
    <col min="11781" max="11781" width="16.1640625" style="17" customWidth="1"/>
    <col min="11782" max="11782" width="15.5" style="17" customWidth="1"/>
    <col min="11783" max="11783" width="15.83203125" style="17" customWidth="1"/>
    <col min="11784" max="11784" width="19.5" style="17" customWidth="1"/>
    <col min="11785" max="11785" width="15.83203125" style="17" customWidth="1"/>
    <col min="11786" max="11786" width="14.33203125" style="17" customWidth="1"/>
    <col min="11787" max="11787" width="15.83203125" style="17" customWidth="1"/>
    <col min="11788" max="11788" width="17.6640625" style="17" customWidth="1"/>
    <col min="11789" max="11789" width="19.6640625" style="17" customWidth="1"/>
    <col min="11790" max="11790" width="14.5" style="17" customWidth="1"/>
    <col min="11791" max="12026" width="9.33203125" style="17"/>
    <col min="12027" max="12027" width="12.1640625" style="17" customWidth="1"/>
    <col min="12028" max="12028" width="30" style="17" customWidth="1"/>
    <col min="12029" max="12029" width="24.5" style="17" customWidth="1"/>
    <col min="12030" max="12030" width="17.1640625" style="17" customWidth="1"/>
    <col min="12031" max="12031" width="15.33203125" style="17" customWidth="1"/>
    <col min="12032" max="12032" width="13.5" style="17" customWidth="1"/>
    <col min="12033" max="12034" width="12.83203125" style="17" customWidth="1"/>
    <col min="12035" max="12035" width="15" style="17" customWidth="1"/>
    <col min="12036" max="12036" width="16.83203125" style="17" customWidth="1"/>
    <col min="12037" max="12037" width="16.1640625" style="17" customWidth="1"/>
    <col min="12038" max="12038" width="15.5" style="17" customWidth="1"/>
    <col min="12039" max="12039" width="15.83203125" style="17" customWidth="1"/>
    <col min="12040" max="12040" width="19.5" style="17" customWidth="1"/>
    <col min="12041" max="12041" width="15.83203125" style="17" customWidth="1"/>
    <col min="12042" max="12042" width="14.33203125" style="17" customWidth="1"/>
    <col min="12043" max="12043" width="15.83203125" style="17" customWidth="1"/>
    <col min="12044" max="12044" width="17.6640625" style="17" customWidth="1"/>
    <col min="12045" max="12045" width="19.6640625" style="17" customWidth="1"/>
    <col min="12046" max="12046" width="14.5" style="17" customWidth="1"/>
    <col min="12047" max="12282" width="9.33203125" style="17"/>
    <col min="12283" max="12283" width="12.1640625" style="17" customWidth="1"/>
    <col min="12284" max="12284" width="30" style="17" customWidth="1"/>
    <col min="12285" max="12285" width="24.5" style="17" customWidth="1"/>
    <col min="12286" max="12286" width="17.1640625" style="17" customWidth="1"/>
    <col min="12287" max="12287" width="15.33203125" style="17" customWidth="1"/>
    <col min="12288" max="12288" width="13.5" style="17" customWidth="1"/>
    <col min="12289" max="12290" width="12.83203125" style="17" customWidth="1"/>
    <col min="12291" max="12291" width="15" style="17" customWidth="1"/>
    <col min="12292" max="12292" width="16.83203125" style="17" customWidth="1"/>
    <col min="12293" max="12293" width="16.1640625" style="17" customWidth="1"/>
    <col min="12294" max="12294" width="15.5" style="17" customWidth="1"/>
    <col min="12295" max="12295" width="15.83203125" style="17" customWidth="1"/>
    <col min="12296" max="12296" width="19.5" style="17" customWidth="1"/>
    <col min="12297" max="12297" width="15.83203125" style="17" customWidth="1"/>
    <col min="12298" max="12298" width="14.33203125" style="17" customWidth="1"/>
    <col min="12299" max="12299" width="15.83203125" style="17" customWidth="1"/>
    <col min="12300" max="12300" width="17.6640625" style="17" customWidth="1"/>
    <col min="12301" max="12301" width="19.6640625" style="17" customWidth="1"/>
    <col min="12302" max="12302" width="14.5" style="17" customWidth="1"/>
    <col min="12303" max="12538" width="9.33203125" style="17"/>
    <col min="12539" max="12539" width="12.1640625" style="17" customWidth="1"/>
    <col min="12540" max="12540" width="30" style="17" customWidth="1"/>
    <col min="12541" max="12541" width="24.5" style="17" customWidth="1"/>
    <col min="12542" max="12542" width="17.1640625" style="17" customWidth="1"/>
    <col min="12543" max="12543" width="15.33203125" style="17" customWidth="1"/>
    <col min="12544" max="12544" width="13.5" style="17" customWidth="1"/>
    <col min="12545" max="12546" width="12.83203125" style="17" customWidth="1"/>
    <col min="12547" max="12547" width="15" style="17" customWidth="1"/>
    <col min="12548" max="12548" width="16.83203125" style="17" customWidth="1"/>
    <col min="12549" max="12549" width="16.1640625" style="17" customWidth="1"/>
    <col min="12550" max="12550" width="15.5" style="17" customWidth="1"/>
    <col min="12551" max="12551" width="15.83203125" style="17" customWidth="1"/>
    <col min="12552" max="12552" width="19.5" style="17" customWidth="1"/>
    <col min="12553" max="12553" width="15.83203125" style="17" customWidth="1"/>
    <col min="12554" max="12554" width="14.33203125" style="17" customWidth="1"/>
    <col min="12555" max="12555" width="15.83203125" style="17" customWidth="1"/>
    <col min="12556" max="12556" width="17.6640625" style="17" customWidth="1"/>
    <col min="12557" max="12557" width="19.6640625" style="17" customWidth="1"/>
    <col min="12558" max="12558" width="14.5" style="17" customWidth="1"/>
    <col min="12559" max="12794" width="9.33203125" style="17"/>
    <col min="12795" max="12795" width="12.1640625" style="17" customWidth="1"/>
    <col min="12796" max="12796" width="30" style="17" customWidth="1"/>
    <col min="12797" max="12797" width="24.5" style="17" customWidth="1"/>
    <col min="12798" max="12798" width="17.1640625" style="17" customWidth="1"/>
    <col min="12799" max="12799" width="15.33203125" style="17" customWidth="1"/>
    <col min="12800" max="12800" width="13.5" style="17" customWidth="1"/>
    <col min="12801" max="12802" width="12.83203125" style="17" customWidth="1"/>
    <col min="12803" max="12803" width="15" style="17" customWidth="1"/>
    <col min="12804" max="12804" width="16.83203125" style="17" customWidth="1"/>
    <col min="12805" max="12805" width="16.1640625" style="17" customWidth="1"/>
    <col min="12806" max="12806" width="15.5" style="17" customWidth="1"/>
    <col min="12807" max="12807" width="15.83203125" style="17" customWidth="1"/>
    <col min="12808" max="12808" width="19.5" style="17" customWidth="1"/>
    <col min="12809" max="12809" width="15.83203125" style="17" customWidth="1"/>
    <col min="12810" max="12810" width="14.33203125" style="17" customWidth="1"/>
    <col min="12811" max="12811" width="15.83203125" style="17" customWidth="1"/>
    <col min="12812" max="12812" width="17.6640625" style="17" customWidth="1"/>
    <col min="12813" max="12813" width="19.6640625" style="17" customWidth="1"/>
    <col min="12814" max="12814" width="14.5" style="17" customWidth="1"/>
    <col min="12815" max="13050" width="9.33203125" style="17"/>
    <col min="13051" max="13051" width="12.1640625" style="17" customWidth="1"/>
    <col min="13052" max="13052" width="30" style="17" customWidth="1"/>
    <col min="13053" max="13053" width="24.5" style="17" customWidth="1"/>
    <col min="13054" max="13054" width="17.1640625" style="17" customWidth="1"/>
    <col min="13055" max="13055" width="15.33203125" style="17" customWidth="1"/>
    <col min="13056" max="13056" width="13.5" style="17" customWidth="1"/>
    <col min="13057" max="13058" width="12.83203125" style="17" customWidth="1"/>
    <col min="13059" max="13059" width="15" style="17" customWidth="1"/>
    <col min="13060" max="13060" width="16.83203125" style="17" customWidth="1"/>
    <col min="13061" max="13061" width="16.1640625" style="17" customWidth="1"/>
    <col min="13062" max="13062" width="15.5" style="17" customWidth="1"/>
    <col min="13063" max="13063" width="15.83203125" style="17" customWidth="1"/>
    <col min="13064" max="13064" width="19.5" style="17" customWidth="1"/>
    <col min="13065" max="13065" width="15.83203125" style="17" customWidth="1"/>
    <col min="13066" max="13066" width="14.33203125" style="17" customWidth="1"/>
    <col min="13067" max="13067" width="15.83203125" style="17" customWidth="1"/>
    <col min="13068" max="13068" width="17.6640625" style="17" customWidth="1"/>
    <col min="13069" max="13069" width="19.6640625" style="17" customWidth="1"/>
    <col min="13070" max="13070" width="14.5" style="17" customWidth="1"/>
    <col min="13071" max="13306" width="9.33203125" style="17"/>
    <col min="13307" max="13307" width="12.1640625" style="17" customWidth="1"/>
    <col min="13308" max="13308" width="30" style="17" customWidth="1"/>
    <col min="13309" max="13309" width="24.5" style="17" customWidth="1"/>
    <col min="13310" max="13310" width="17.1640625" style="17" customWidth="1"/>
    <col min="13311" max="13311" width="15.33203125" style="17" customWidth="1"/>
    <col min="13312" max="13312" width="13.5" style="17" customWidth="1"/>
    <col min="13313" max="13314" width="12.83203125" style="17" customWidth="1"/>
    <col min="13315" max="13315" width="15" style="17" customWidth="1"/>
    <col min="13316" max="13316" width="16.83203125" style="17" customWidth="1"/>
    <col min="13317" max="13317" width="16.1640625" style="17" customWidth="1"/>
    <col min="13318" max="13318" width="15.5" style="17" customWidth="1"/>
    <col min="13319" max="13319" width="15.83203125" style="17" customWidth="1"/>
    <col min="13320" max="13320" width="19.5" style="17" customWidth="1"/>
    <col min="13321" max="13321" width="15.83203125" style="17" customWidth="1"/>
    <col min="13322" max="13322" width="14.33203125" style="17" customWidth="1"/>
    <col min="13323" max="13323" width="15.83203125" style="17" customWidth="1"/>
    <col min="13324" max="13324" width="17.6640625" style="17" customWidth="1"/>
    <col min="13325" max="13325" width="19.6640625" style="17" customWidth="1"/>
    <col min="13326" max="13326" width="14.5" style="17" customWidth="1"/>
    <col min="13327" max="13562" width="9.33203125" style="17"/>
    <col min="13563" max="13563" width="12.1640625" style="17" customWidth="1"/>
    <col min="13564" max="13564" width="30" style="17" customWidth="1"/>
    <col min="13565" max="13565" width="24.5" style="17" customWidth="1"/>
    <col min="13566" max="13566" width="17.1640625" style="17" customWidth="1"/>
    <col min="13567" max="13567" width="15.33203125" style="17" customWidth="1"/>
    <col min="13568" max="13568" width="13.5" style="17" customWidth="1"/>
    <col min="13569" max="13570" width="12.83203125" style="17" customWidth="1"/>
    <col min="13571" max="13571" width="15" style="17" customWidth="1"/>
    <col min="13572" max="13572" width="16.83203125" style="17" customWidth="1"/>
    <col min="13573" max="13573" width="16.1640625" style="17" customWidth="1"/>
    <col min="13574" max="13574" width="15.5" style="17" customWidth="1"/>
    <col min="13575" max="13575" width="15.83203125" style="17" customWidth="1"/>
    <col min="13576" max="13576" width="19.5" style="17" customWidth="1"/>
    <col min="13577" max="13577" width="15.83203125" style="17" customWidth="1"/>
    <col min="13578" max="13578" width="14.33203125" style="17" customWidth="1"/>
    <col min="13579" max="13579" width="15.83203125" style="17" customWidth="1"/>
    <col min="13580" max="13580" width="17.6640625" style="17" customWidth="1"/>
    <col min="13581" max="13581" width="19.6640625" style="17" customWidth="1"/>
    <col min="13582" max="13582" width="14.5" style="17" customWidth="1"/>
    <col min="13583" max="13818" width="9.33203125" style="17"/>
    <col min="13819" max="13819" width="12.1640625" style="17" customWidth="1"/>
    <col min="13820" max="13820" width="30" style="17" customWidth="1"/>
    <col min="13821" max="13821" width="24.5" style="17" customWidth="1"/>
    <col min="13822" max="13822" width="17.1640625" style="17" customWidth="1"/>
    <col min="13823" max="13823" width="15.33203125" style="17" customWidth="1"/>
    <col min="13824" max="13824" width="13.5" style="17" customWidth="1"/>
    <col min="13825" max="13826" width="12.83203125" style="17" customWidth="1"/>
    <col min="13827" max="13827" width="15" style="17" customWidth="1"/>
    <col min="13828" max="13828" width="16.83203125" style="17" customWidth="1"/>
    <col min="13829" max="13829" width="16.1640625" style="17" customWidth="1"/>
    <col min="13830" max="13830" width="15.5" style="17" customWidth="1"/>
    <col min="13831" max="13831" width="15.83203125" style="17" customWidth="1"/>
    <col min="13832" max="13832" width="19.5" style="17" customWidth="1"/>
    <col min="13833" max="13833" width="15.83203125" style="17" customWidth="1"/>
    <col min="13834" max="13834" width="14.33203125" style="17" customWidth="1"/>
    <col min="13835" max="13835" width="15.83203125" style="17" customWidth="1"/>
    <col min="13836" max="13836" width="17.6640625" style="17" customWidth="1"/>
    <col min="13837" max="13837" width="19.6640625" style="17" customWidth="1"/>
    <col min="13838" max="13838" width="14.5" style="17" customWidth="1"/>
    <col min="13839" max="14074" width="9.33203125" style="17"/>
    <col min="14075" max="14075" width="12.1640625" style="17" customWidth="1"/>
    <col min="14076" max="14076" width="30" style="17" customWidth="1"/>
    <col min="14077" max="14077" width="24.5" style="17" customWidth="1"/>
    <col min="14078" max="14078" width="17.1640625" style="17" customWidth="1"/>
    <col min="14079" max="14079" width="15.33203125" style="17" customWidth="1"/>
    <col min="14080" max="14080" width="13.5" style="17" customWidth="1"/>
    <col min="14081" max="14082" width="12.83203125" style="17" customWidth="1"/>
    <col min="14083" max="14083" width="15" style="17" customWidth="1"/>
    <col min="14084" max="14084" width="16.83203125" style="17" customWidth="1"/>
    <col min="14085" max="14085" width="16.1640625" style="17" customWidth="1"/>
    <col min="14086" max="14086" width="15.5" style="17" customWidth="1"/>
    <col min="14087" max="14087" width="15.83203125" style="17" customWidth="1"/>
    <col min="14088" max="14088" width="19.5" style="17" customWidth="1"/>
    <col min="14089" max="14089" width="15.83203125" style="17" customWidth="1"/>
    <col min="14090" max="14090" width="14.33203125" style="17" customWidth="1"/>
    <col min="14091" max="14091" width="15.83203125" style="17" customWidth="1"/>
    <col min="14092" max="14092" width="17.6640625" style="17" customWidth="1"/>
    <col min="14093" max="14093" width="19.6640625" style="17" customWidth="1"/>
    <col min="14094" max="14094" width="14.5" style="17" customWidth="1"/>
    <col min="14095" max="14330" width="9.33203125" style="17"/>
    <col min="14331" max="14331" width="12.1640625" style="17" customWidth="1"/>
    <col min="14332" max="14332" width="30" style="17" customWidth="1"/>
    <col min="14333" max="14333" width="24.5" style="17" customWidth="1"/>
    <col min="14334" max="14334" width="17.1640625" style="17" customWidth="1"/>
    <col min="14335" max="14335" width="15.33203125" style="17" customWidth="1"/>
    <col min="14336" max="14336" width="13.5" style="17" customWidth="1"/>
    <col min="14337" max="14338" width="12.83203125" style="17" customWidth="1"/>
    <col min="14339" max="14339" width="15" style="17" customWidth="1"/>
    <col min="14340" max="14340" width="16.83203125" style="17" customWidth="1"/>
    <col min="14341" max="14341" width="16.1640625" style="17" customWidth="1"/>
    <col min="14342" max="14342" width="15.5" style="17" customWidth="1"/>
    <col min="14343" max="14343" width="15.83203125" style="17" customWidth="1"/>
    <col min="14344" max="14344" width="19.5" style="17" customWidth="1"/>
    <col min="14345" max="14345" width="15.83203125" style="17" customWidth="1"/>
    <col min="14346" max="14346" width="14.33203125" style="17" customWidth="1"/>
    <col min="14347" max="14347" width="15.83203125" style="17" customWidth="1"/>
    <col min="14348" max="14348" width="17.6640625" style="17" customWidth="1"/>
    <col min="14349" max="14349" width="19.6640625" style="17" customWidth="1"/>
    <col min="14350" max="14350" width="14.5" style="17" customWidth="1"/>
    <col min="14351" max="14586" width="9.33203125" style="17"/>
    <col min="14587" max="14587" width="12.1640625" style="17" customWidth="1"/>
    <col min="14588" max="14588" width="30" style="17" customWidth="1"/>
    <col min="14589" max="14589" width="24.5" style="17" customWidth="1"/>
    <col min="14590" max="14590" width="17.1640625" style="17" customWidth="1"/>
    <col min="14591" max="14591" width="15.33203125" style="17" customWidth="1"/>
    <col min="14592" max="14592" width="13.5" style="17" customWidth="1"/>
    <col min="14593" max="14594" width="12.83203125" style="17" customWidth="1"/>
    <col min="14595" max="14595" width="15" style="17" customWidth="1"/>
    <col min="14596" max="14596" width="16.83203125" style="17" customWidth="1"/>
    <col min="14597" max="14597" width="16.1640625" style="17" customWidth="1"/>
    <col min="14598" max="14598" width="15.5" style="17" customWidth="1"/>
    <col min="14599" max="14599" width="15.83203125" style="17" customWidth="1"/>
    <col min="14600" max="14600" width="19.5" style="17" customWidth="1"/>
    <col min="14601" max="14601" width="15.83203125" style="17" customWidth="1"/>
    <col min="14602" max="14602" width="14.33203125" style="17" customWidth="1"/>
    <col min="14603" max="14603" width="15.83203125" style="17" customWidth="1"/>
    <col min="14604" max="14604" width="17.6640625" style="17" customWidth="1"/>
    <col min="14605" max="14605" width="19.6640625" style="17" customWidth="1"/>
    <col min="14606" max="14606" width="14.5" style="17" customWidth="1"/>
    <col min="14607" max="14842" width="9.33203125" style="17"/>
    <col min="14843" max="14843" width="12.1640625" style="17" customWidth="1"/>
    <col min="14844" max="14844" width="30" style="17" customWidth="1"/>
    <col min="14845" max="14845" width="24.5" style="17" customWidth="1"/>
    <col min="14846" max="14846" width="17.1640625" style="17" customWidth="1"/>
    <col min="14847" max="14847" width="15.33203125" style="17" customWidth="1"/>
    <col min="14848" max="14848" width="13.5" style="17" customWidth="1"/>
    <col min="14849" max="14850" width="12.83203125" style="17" customWidth="1"/>
    <col min="14851" max="14851" width="15" style="17" customWidth="1"/>
    <col min="14852" max="14852" width="16.83203125" style="17" customWidth="1"/>
    <col min="14853" max="14853" width="16.1640625" style="17" customWidth="1"/>
    <col min="14854" max="14854" width="15.5" style="17" customWidth="1"/>
    <col min="14855" max="14855" width="15.83203125" style="17" customWidth="1"/>
    <col min="14856" max="14856" width="19.5" style="17" customWidth="1"/>
    <col min="14857" max="14857" width="15.83203125" style="17" customWidth="1"/>
    <col min="14858" max="14858" width="14.33203125" style="17" customWidth="1"/>
    <col min="14859" max="14859" width="15.83203125" style="17" customWidth="1"/>
    <col min="14860" max="14860" width="17.6640625" style="17" customWidth="1"/>
    <col min="14861" max="14861" width="19.6640625" style="17" customWidth="1"/>
    <col min="14862" max="14862" width="14.5" style="17" customWidth="1"/>
    <col min="14863" max="15098" width="9.33203125" style="17"/>
    <col min="15099" max="15099" width="12.1640625" style="17" customWidth="1"/>
    <col min="15100" max="15100" width="30" style="17" customWidth="1"/>
    <col min="15101" max="15101" width="24.5" style="17" customWidth="1"/>
    <col min="15102" max="15102" width="17.1640625" style="17" customWidth="1"/>
    <col min="15103" max="15103" width="15.33203125" style="17" customWidth="1"/>
    <col min="15104" max="15104" width="13.5" style="17" customWidth="1"/>
    <col min="15105" max="15106" width="12.83203125" style="17" customWidth="1"/>
    <col min="15107" max="15107" width="15" style="17" customWidth="1"/>
    <col min="15108" max="15108" width="16.83203125" style="17" customWidth="1"/>
    <col min="15109" max="15109" width="16.1640625" style="17" customWidth="1"/>
    <col min="15110" max="15110" width="15.5" style="17" customWidth="1"/>
    <col min="15111" max="15111" width="15.83203125" style="17" customWidth="1"/>
    <col min="15112" max="15112" width="19.5" style="17" customWidth="1"/>
    <col min="15113" max="15113" width="15.83203125" style="17" customWidth="1"/>
    <col min="15114" max="15114" width="14.33203125" style="17" customWidth="1"/>
    <col min="15115" max="15115" width="15.83203125" style="17" customWidth="1"/>
    <col min="15116" max="15116" width="17.6640625" style="17" customWidth="1"/>
    <col min="15117" max="15117" width="19.6640625" style="17" customWidth="1"/>
    <col min="15118" max="15118" width="14.5" style="17" customWidth="1"/>
    <col min="15119" max="15354" width="9.33203125" style="17"/>
    <col min="15355" max="15355" width="12.1640625" style="17" customWidth="1"/>
    <col min="15356" max="15356" width="30" style="17" customWidth="1"/>
    <col min="15357" max="15357" width="24.5" style="17" customWidth="1"/>
    <col min="15358" max="15358" width="17.1640625" style="17" customWidth="1"/>
    <col min="15359" max="15359" width="15.33203125" style="17" customWidth="1"/>
    <col min="15360" max="15360" width="13.5" style="17" customWidth="1"/>
    <col min="15361" max="15362" width="12.83203125" style="17" customWidth="1"/>
    <col min="15363" max="15363" width="15" style="17" customWidth="1"/>
    <col min="15364" max="15364" width="16.83203125" style="17" customWidth="1"/>
    <col min="15365" max="15365" width="16.1640625" style="17" customWidth="1"/>
    <col min="15366" max="15366" width="15.5" style="17" customWidth="1"/>
    <col min="15367" max="15367" width="15.83203125" style="17" customWidth="1"/>
    <col min="15368" max="15368" width="19.5" style="17" customWidth="1"/>
    <col min="15369" max="15369" width="15.83203125" style="17" customWidth="1"/>
    <col min="15370" max="15370" width="14.33203125" style="17" customWidth="1"/>
    <col min="15371" max="15371" width="15.83203125" style="17" customWidth="1"/>
    <col min="15372" max="15372" width="17.6640625" style="17" customWidth="1"/>
    <col min="15373" max="15373" width="19.6640625" style="17" customWidth="1"/>
    <col min="15374" max="15374" width="14.5" style="17" customWidth="1"/>
    <col min="15375" max="15610" width="9.33203125" style="17"/>
    <col min="15611" max="15611" width="12.1640625" style="17" customWidth="1"/>
    <col min="15612" max="15612" width="30" style="17" customWidth="1"/>
    <col min="15613" max="15613" width="24.5" style="17" customWidth="1"/>
    <col min="15614" max="15614" width="17.1640625" style="17" customWidth="1"/>
    <col min="15615" max="15615" width="15.33203125" style="17" customWidth="1"/>
    <col min="15616" max="15616" width="13.5" style="17" customWidth="1"/>
    <col min="15617" max="15618" width="12.83203125" style="17" customWidth="1"/>
    <col min="15619" max="15619" width="15" style="17" customWidth="1"/>
    <col min="15620" max="15620" width="16.83203125" style="17" customWidth="1"/>
    <col min="15621" max="15621" width="16.1640625" style="17" customWidth="1"/>
    <col min="15622" max="15622" width="15.5" style="17" customWidth="1"/>
    <col min="15623" max="15623" width="15.83203125" style="17" customWidth="1"/>
    <col min="15624" max="15624" width="19.5" style="17" customWidth="1"/>
    <col min="15625" max="15625" width="15.83203125" style="17" customWidth="1"/>
    <col min="15626" max="15626" width="14.33203125" style="17" customWidth="1"/>
    <col min="15627" max="15627" width="15.83203125" style="17" customWidth="1"/>
    <col min="15628" max="15628" width="17.6640625" style="17" customWidth="1"/>
    <col min="15629" max="15629" width="19.6640625" style="17" customWidth="1"/>
    <col min="15630" max="15630" width="14.5" style="17" customWidth="1"/>
    <col min="15631" max="15866" width="9.33203125" style="17"/>
    <col min="15867" max="15867" width="12.1640625" style="17" customWidth="1"/>
    <col min="15868" max="15868" width="30" style="17" customWidth="1"/>
    <col min="15869" max="15869" width="24.5" style="17" customWidth="1"/>
    <col min="15870" max="15870" width="17.1640625" style="17" customWidth="1"/>
    <col min="15871" max="15871" width="15.33203125" style="17" customWidth="1"/>
    <col min="15872" max="15872" width="13.5" style="17" customWidth="1"/>
    <col min="15873" max="15874" width="12.83203125" style="17" customWidth="1"/>
    <col min="15875" max="15875" width="15" style="17" customWidth="1"/>
    <col min="15876" max="15876" width="16.83203125" style="17" customWidth="1"/>
    <col min="15877" max="15877" width="16.1640625" style="17" customWidth="1"/>
    <col min="15878" max="15878" width="15.5" style="17" customWidth="1"/>
    <col min="15879" max="15879" width="15.83203125" style="17" customWidth="1"/>
    <col min="15880" max="15880" width="19.5" style="17" customWidth="1"/>
    <col min="15881" max="15881" width="15.83203125" style="17" customWidth="1"/>
    <col min="15882" max="15882" width="14.33203125" style="17" customWidth="1"/>
    <col min="15883" max="15883" width="15.83203125" style="17" customWidth="1"/>
    <col min="15884" max="15884" width="17.6640625" style="17" customWidth="1"/>
    <col min="15885" max="15885" width="19.6640625" style="17" customWidth="1"/>
    <col min="15886" max="15886" width="14.5" style="17" customWidth="1"/>
    <col min="15887" max="16122" width="9.33203125" style="17"/>
    <col min="16123" max="16123" width="12.1640625" style="17" customWidth="1"/>
    <col min="16124" max="16124" width="30" style="17" customWidth="1"/>
    <col min="16125" max="16125" width="24.5" style="17" customWidth="1"/>
    <col min="16126" max="16126" width="17.1640625" style="17" customWidth="1"/>
    <col min="16127" max="16127" width="15.33203125" style="17" customWidth="1"/>
    <col min="16128" max="16128" width="13.5" style="17" customWidth="1"/>
    <col min="16129" max="16130" width="12.83203125" style="17" customWidth="1"/>
    <col min="16131" max="16131" width="15" style="17" customWidth="1"/>
    <col min="16132" max="16132" width="16.83203125" style="17" customWidth="1"/>
    <col min="16133" max="16133" width="16.1640625" style="17" customWidth="1"/>
    <col min="16134" max="16134" width="15.5" style="17" customWidth="1"/>
    <col min="16135" max="16135" width="15.83203125" style="17" customWidth="1"/>
    <col min="16136" max="16136" width="19.5" style="17" customWidth="1"/>
    <col min="16137" max="16137" width="15.83203125" style="17" customWidth="1"/>
    <col min="16138" max="16138" width="14.33203125" style="17" customWidth="1"/>
    <col min="16139" max="16139" width="15.83203125" style="17" customWidth="1"/>
    <col min="16140" max="16140" width="17.6640625" style="17" customWidth="1"/>
    <col min="16141" max="16141" width="19.6640625" style="17" customWidth="1"/>
    <col min="16142" max="16142" width="14.5" style="17" customWidth="1"/>
    <col min="16143" max="16382" width="9.33203125" style="17"/>
    <col min="16383" max="16384" width="9.1640625" style="17" customWidth="1"/>
  </cols>
  <sheetData>
    <row r="1" spans="1:20" s="25" customFormat="1" ht="15.75" x14ac:dyDescent="0.25">
      <c r="F1" s="26"/>
      <c r="H1" s="27"/>
      <c r="I1" s="27"/>
      <c r="J1" s="27"/>
      <c r="K1" s="27"/>
      <c r="L1" s="27"/>
      <c r="M1" s="27"/>
      <c r="N1" s="27"/>
      <c r="O1" s="27"/>
      <c r="P1" s="27"/>
      <c r="Q1" s="27"/>
      <c r="R1" s="27"/>
    </row>
    <row r="2" spans="1:20" s="25" customFormat="1" ht="15.75" x14ac:dyDescent="0.25">
      <c r="A2" s="48"/>
      <c r="F2" s="26"/>
      <c r="H2" s="27"/>
      <c r="I2" s="27"/>
      <c r="J2" s="27"/>
      <c r="K2" s="27"/>
      <c r="L2" s="27"/>
      <c r="M2" s="27"/>
      <c r="N2" s="27"/>
      <c r="O2" s="27"/>
      <c r="P2" s="27"/>
      <c r="Q2" s="27"/>
      <c r="R2" s="27"/>
    </row>
    <row r="3" spans="1:20" s="25" customFormat="1" ht="15.75" x14ac:dyDescent="0.25">
      <c r="A3" s="48"/>
      <c r="F3" s="26"/>
      <c r="H3" s="27"/>
      <c r="I3" s="27"/>
      <c r="J3" s="27"/>
      <c r="K3" s="27"/>
      <c r="L3" s="27"/>
      <c r="M3" s="27"/>
      <c r="N3" s="27"/>
      <c r="O3" s="27"/>
      <c r="P3" s="27"/>
      <c r="Q3" s="27"/>
      <c r="R3" s="27"/>
    </row>
    <row r="4" spans="1:20" x14ac:dyDescent="0.2">
      <c r="A4" s="48"/>
    </row>
    <row r="5" spans="1:20" x14ac:dyDescent="0.2">
      <c r="A5" s="48"/>
    </row>
    <row r="6" spans="1:20" ht="15.75" x14ac:dyDescent="0.25">
      <c r="A6" s="85" t="s">
        <v>28</v>
      </c>
      <c r="B6" s="85"/>
      <c r="C6" s="85"/>
      <c r="D6" s="85"/>
      <c r="E6" s="85"/>
      <c r="F6" s="85"/>
      <c r="G6" s="85"/>
      <c r="H6" s="85"/>
      <c r="I6" s="85"/>
      <c r="J6" s="85"/>
      <c r="K6" s="85"/>
      <c r="L6" s="85"/>
      <c r="M6" s="85"/>
      <c r="N6" s="85"/>
      <c r="O6" s="85"/>
      <c r="P6" s="85"/>
      <c r="Q6" s="85"/>
      <c r="R6" s="85"/>
      <c r="S6" s="85"/>
      <c r="T6" s="85"/>
    </row>
    <row r="7" spans="1:20" ht="15.75" x14ac:dyDescent="0.25">
      <c r="A7" s="85" t="s">
        <v>51</v>
      </c>
      <c r="B7" s="85"/>
      <c r="C7" s="85"/>
      <c r="D7" s="85"/>
      <c r="E7" s="85"/>
      <c r="F7" s="85"/>
      <c r="G7" s="85"/>
      <c r="H7" s="85"/>
      <c r="I7" s="85"/>
      <c r="J7" s="85"/>
      <c r="K7" s="85"/>
      <c r="L7" s="85"/>
      <c r="M7" s="85"/>
      <c r="N7" s="85"/>
      <c r="O7" s="85"/>
      <c r="P7" s="85"/>
      <c r="Q7" s="85"/>
      <c r="R7" s="85"/>
      <c r="S7" s="85"/>
      <c r="T7" s="85"/>
    </row>
    <row r="8" spans="1:20" ht="15.75" x14ac:dyDescent="0.25">
      <c r="A8" s="54"/>
      <c r="B8" s="54"/>
      <c r="C8" s="54"/>
      <c r="D8" s="54"/>
      <c r="E8" s="54"/>
      <c r="F8" s="54"/>
      <c r="G8" s="54"/>
      <c r="H8" s="54"/>
      <c r="I8" s="54"/>
      <c r="J8" s="54"/>
      <c r="K8" s="54"/>
      <c r="L8" s="54"/>
      <c r="M8" s="54"/>
      <c r="N8" s="54"/>
      <c r="O8" s="54"/>
      <c r="P8" s="54"/>
      <c r="Q8" s="54"/>
      <c r="R8" s="54"/>
      <c r="S8" s="54"/>
      <c r="T8" s="54"/>
    </row>
    <row r="9" spans="1:20" ht="15.75" x14ac:dyDescent="0.25">
      <c r="A9" s="28"/>
      <c r="B9" s="28"/>
      <c r="C9" s="28"/>
      <c r="D9" s="28"/>
      <c r="E9" s="28"/>
      <c r="F9" s="28"/>
      <c r="H9" s="29" t="s">
        <v>36</v>
      </c>
      <c r="I9" s="30"/>
      <c r="J9" s="28" t="s">
        <v>37</v>
      </c>
      <c r="K9" s="52"/>
      <c r="L9" s="28" t="s">
        <v>38</v>
      </c>
      <c r="M9" s="28"/>
      <c r="N9" s="28"/>
      <c r="O9" s="28"/>
      <c r="P9" s="28"/>
      <c r="Q9" s="28"/>
    </row>
    <row r="10" spans="1:20" ht="15.75" x14ac:dyDescent="0.25">
      <c r="A10" s="56"/>
      <c r="B10" s="56"/>
      <c r="C10" s="56"/>
      <c r="D10" s="56"/>
      <c r="E10" s="56"/>
      <c r="F10" s="56"/>
      <c r="H10" s="56"/>
      <c r="I10" s="56"/>
      <c r="J10" s="56"/>
      <c r="K10" s="56"/>
      <c r="L10" s="56"/>
      <c r="M10" s="56"/>
      <c r="N10" s="56"/>
      <c r="O10" s="56"/>
      <c r="P10" s="56"/>
      <c r="Q10" s="56"/>
    </row>
    <row r="11" spans="1:20" ht="15" customHeight="1" x14ac:dyDescent="0.25">
      <c r="A11" s="49"/>
      <c r="B11" s="49"/>
      <c r="C11" s="49"/>
      <c r="D11" s="49"/>
      <c r="E11" s="49"/>
      <c r="F11" s="49"/>
      <c r="H11" s="49"/>
      <c r="I11" s="50" t="s">
        <v>44</v>
      </c>
      <c r="J11" s="51"/>
      <c r="K11" s="49"/>
      <c r="L11" s="49"/>
      <c r="M11" s="49"/>
      <c r="N11" s="49"/>
      <c r="O11" s="49"/>
      <c r="P11" s="49"/>
      <c r="Q11" s="49"/>
    </row>
    <row r="12" spans="1:20" ht="15.75" x14ac:dyDescent="0.25">
      <c r="A12" s="18"/>
      <c r="B12" s="18"/>
      <c r="C12" s="18"/>
      <c r="D12" s="18"/>
      <c r="E12" s="18"/>
      <c r="F12" s="18"/>
      <c r="G12" s="18"/>
      <c r="H12" s="18"/>
      <c r="I12" s="18"/>
      <c r="J12" s="18"/>
      <c r="K12" s="18"/>
      <c r="L12" s="18"/>
      <c r="M12" s="18"/>
      <c r="N12" s="18"/>
      <c r="O12" s="18"/>
      <c r="P12" s="18"/>
      <c r="Q12" s="18"/>
    </row>
    <row r="13" spans="1:20" x14ac:dyDescent="0.2">
      <c r="A13" s="75" t="s">
        <v>39</v>
      </c>
      <c r="B13" s="75"/>
      <c r="C13" s="75"/>
      <c r="D13" s="75"/>
      <c r="E13" s="75"/>
      <c r="F13" s="75"/>
      <c r="G13" s="75"/>
      <c r="H13" s="75"/>
      <c r="I13" s="75"/>
      <c r="J13" s="75"/>
      <c r="K13" s="55"/>
    </row>
    <row r="14" spans="1:20" x14ac:dyDescent="0.2">
      <c r="A14" s="86" t="s">
        <v>24</v>
      </c>
      <c r="B14" s="86"/>
      <c r="C14" s="86"/>
      <c r="D14" s="91"/>
      <c r="E14" s="92"/>
      <c r="F14" s="92"/>
      <c r="G14" s="92"/>
      <c r="H14" s="92"/>
      <c r="I14" s="92"/>
      <c r="J14" s="92"/>
      <c r="K14" s="92"/>
      <c r="L14" s="92"/>
      <c r="M14" s="92"/>
      <c r="N14" s="92"/>
      <c r="O14" s="92"/>
      <c r="P14" s="92"/>
      <c r="Q14" s="92"/>
      <c r="R14" s="92"/>
      <c r="S14" s="92"/>
      <c r="T14" s="93"/>
    </row>
    <row r="15" spans="1:20" x14ac:dyDescent="0.2">
      <c r="A15" s="86" t="s">
        <v>32</v>
      </c>
      <c r="B15" s="86"/>
      <c r="C15" s="86"/>
      <c r="D15" s="91"/>
      <c r="E15" s="92"/>
      <c r="F15" s="92"/>
      <c r="G15" s="92"/>
      <c r="H15" s="92"/>
      <c r="I15" s="92"/>
      <c r="J15" s="92"/>
      <c r="K15" s="92"/>
      <c r="L15" s="92"/>
      <c r="M15" s="92"/>
      <c r="N15" s="92"/>
      <c r="O15" s="92"/>
      <c r="P15" s="92"/>
      <c r="Q15" s="92"/>
      <c r="R15" s="92"/>
      <c r="S15" s="92"/>
      <c r="T15" s="93"/>
    </row>
    <row r="16" spans="1:20" x14ac:dyDescent="0.2">
      <c r="A16" s="38"/>
      <c r="B16" s="38"/>
      <c r="C16" s="38"/>
      <c r="D16" s="39"/>
      <c r="E16" s="39"/>
      <c r="F16" s="39"/>
      <c r="G16" s="39"/>
      <c r="H16" s="39"/>
      <c r="I16" s="39"/>
      <c r="J16" s="39"/>
      <c r="K16" s="39"/>
    </row>
    <row r="17" spans="1:20" x14ac:dyDescent="0.2">
      <c r="A17" s="75" t="s">
        <v>40</v>
      </c>
      <c r="B17" s="75"/>
      <c r="C17" s="75"/>
      <c r="D17" s="75"/>
      <c r="E17" s="75"/>
      <c r="F17" s="75"/>
      <c r="G17" s="75"/>
      <c r="H17" s="75"/>
      <c r="I17" s="75"/>
      <c r="J17" s="75"/>
      <c r="K17" s="55"/>
    </row>
    <row r="18" spans="1:20" x14ac:dyDescent="0.2">
      <c r="A18" s="86" t="s">
        <v>74</v>
      </c>
      <c r="B18" s="86"/>
      <c r="C18" s="86"/>
      <c r="D18" s="88" t="s">
        <v>85</v>
      </c>
      <c r="E18" s="88"/>
      <c r="F18" s="40">
        <f>+IF(D18="Biudžetinė Terminuota",0.217,IF(D18="Biudžetinė Neterminuota",0.0145,IF(D18="Verslo įm. ir kt. Terminuota",0.0249,IF(D18="Verslo įm. ir kt. Neterminuota",0.0177,0))))</f>
        <v>1.4500000000000001E-2</v>
      </c>
      <c r="G18" s="55"/>
      <c r="H18" s="55"/>
      <c r="I18" s="55"/>
      <c r="J18" s="55"/>
      <c r="K18" s="55"/>
    </row>
    <row r="19" spans="1:20" x14ac:dyDescent="0.2">
      <c r="D19" s="41"/>
    </row>
    <row r="20" spans="1:20" s="19" customFormat="1" ht="16.5" customHeight="1" x14ac:dyDescent="0.2">
      <c r="A20" s="81" t="s">
        <v>5</v>
      </c>
      <c r="B20" s="81" t="s">
        <v>6</v>
      </c>
      <c r="C20" s="81" t="s">
        <v>7</v>
      </c>
      <c r="D20" s="81" t="s">
        <v>8</v>
      </c>
      <c r="E20" s="81" t="s">
        <v>45</v>
      </c>
      <c r="F20" s="78" t="s">
        <v>9</v>
      </c>
      <c r="G20" s="79"/>
      <c r="H20" s="79"/>
      <c r="I20" s="79"/>
      <c r="J20" s="80"/>
      <c r="K20" s="82" t="s">
        <v>56</v>
      </c>
      <c r="L20" s="82" t="s">
        <v>41</v>
      </c>
      <c r="M20" s="82" t="s">
        <v>10</v>
      </c>
      <c r="N20" s="82" t="s">
        <v>54</v>
      </c>
      <c r="O20" s="82" t="s">
        <v>19</v>
      </c>
      <c r="P20" s="82" t="s">
        <v>25</v>
      </c>
      <c r="Q20" s="82" t="s">
        <v>26</v>
      </c>
      <c r="R20" s="82" t="s">
        <v>29</v>
      </c>
      <c r="S20" s="82" t="s">
        <v>27</v>
      </c>
      <c r="T20" s="82" t="s">
        <v>77</v>
      </c>
    </row>
    <row r="21" spans="1:20" s="19" customFormat="1" ht="12.75" customHeight="1" x14ac:dyDescent="0.2">
      <c r="A21" s="81"/>
      <c r="B21" s="81"/>
      <c r="C21" s="81"/>
      <c r="D21" s="81"/>
      <c r="E21" s="81"/>
      <c r="F21" s="81" t="s">
        <v>12</v>
      </c>
      <c r="G21" s="81" t="s">
        <v>13</v>
      </c>
      <c r="H21" s="81" t="s">
        <v>14</v>
      </c>
      <c r="I21" s="81" t="s">
        <v>78</v>
      </c>
      <c r="J21" s="81" t="s">
        <v>15</v>
      </c>
      <c r="K21" s="83"/>
      <c r="L21" s="83"/>
      <c r="M21" s="83"/>
      <c r="N21" s="83"/>
      <c r="O21" s="83"/>
      <c r="P21" s="83"/>
      <c r="Q21" s="83"/>
      <c r="R21" s="83"/>
      <c r="S21" s="83"/>
      <c r="T21" s="83"/>
    </row>
    <row r="22" spans="1:20" s="19" customFormat="1" ht="89.25" customHeight="1" x14ac:dyDescent="0.2">
      <c r="A22" s="81"/>
      <c r="B22" s="81"/>
      <c r="C22" s="81"/>
      <c r="D22" s="81"/>
      <c r="E22" s="81"/>
      <c r="F22" s="81"/>
      <c r="G22" s="81"/>
      <c r="H22" s="81"/>
      <c r="I22" s="81"/>
      <c r="J22" s="81"/>
      <c r="K22" s="84"/>
      <c r="L22" s="84"/>
      <c r="M22" s="84"/>
      <c r="N22" s="84"/>
      <c r="O22" s="84"/>
      <c r="P22" s="84"/>
      <c r="Q22" s="84"/>
      <c r="R22" s="84"/>
      <c r="S22" s="84"/>
      <c r="T22" s="84"/>
    </row>
    <row r="23" spans="1:20" x14ac:dyDescent="0.2">
      <c r="A23" s="16">
        <v>1</v>
      </c>
      <c r="B23" s="16">
        <v>2</v>
      </c>
      <c r="C23" s="16">
        <v>3</v>
      </c>
      <c r="D23" s="16">
        <v>4</v>
      </c>
      <c r="E23" s="16">
        <v>5</v>
      </c>
      <c r="F23" s="31" t="s">
        <v>16</v>
      </c>
      <c r="G23" s="16">
        <v>7</v>
      </c>
      <c r="H23" s="16">
        <v>8</v>
      </c>
      <c r="I23" s="16">
        <v>9</v>
      </c>
      <c r="J23" s="16">
        <v>10</v>
      </c>
      <c r="K23" s="16">
        <v>11</v>
      </c>
      <c r="L23" s="57" t="s">
        <v>80</v>
      </c>
      <c r="M23" s="57">
        <v>13</v>
      </c>
      <c r="N23" s="57">
        <v>14</v>
      </c>
      <c r="O23" s="57">
        <v>15</v>
      </c>
      <c r="P23" s="57">
        <v>16</v>
      </c>
      <c r="Q23" s="57">
        <v>17</v>
      </c>
      <c r="R23" s="57">
        <v>18</v>
      </c>
      <c r="S23" s="57">
        <v>19</v>
      </c>
      <c r="T23" s="58">
        <v>20</v>
      </c>
    </row>
    <row r="24" spans="1:20" x14ac:dyDescent="0.2">
      <c r="A24" s="42" t="s">
        <v>57</v>
      </c>
      <c r="B24" s="3" t="s">
        <v>58</v>
      </c>
      <c r="C24" s="3" t="s">
        <v>59</v>
      </c>
      <c r="D24" s="4">
        <v>20</v>
      </c>
      <c r="E24" s="4">
        <v>10</v>
      </c>
      <c r="F24" s="4">
        <v>1000</v>
      </c>
      <c r="G24" s="4">
        <v>300</v>
      </c>
      <c r="H24" s="4"/>
      <c r="I24" s="4">
        <v>100</v>
      </c>
      <c r="J24" s="4"/>
      <c r="K24" s="4">
        <f>(1+$F$18)*(F24+G24+H24+I24)+J24</f>
        <v>1420.3</v>
      </c>
      <c r="L24" s="32">
        <f t="shared" ref="L24:L68" si="0">IF(D24=0,0,K24*E24/D24)</f>
        <v>710.15</v>
      </c>
      <c r="M24" s="33">
        <v>6</v>
      </c>
      <c r="N24" s="14">
        <v>40</v>
      </c>
      <c r="O24" s="34">
        <f>IF(OR(M24="",N24=""),"",VLOOKUP(CONCATENATE(M24," dienų darbo savaitė"),'Atostogų išmokų FN'!$A$8:$AH$9,N24-16)/100)</f>
        <v>0.15229999999999999</v>
      </c>
      <c r="P24" s="32">
        <f t="shared" ref="P24:P68" si="1">IF(M24="",0,(L24-((J24+H24)*E24/D24))*O24)</f>
        <v>108.15584499999999</v>
      </c>
      <c r="Q24" s="4">
        <v>1</v>
      </c>
      <c r="R24" s="71">
        <f>IF(OR(M24="",Q24=""),"",HLOOKUP(Q24,'Papild.poilsio d. išmokų FN '!$C$6:$Q$8,3,0)/100)</f>
        <v>5.0199999999999995E-2</v>
      </c>
      <c r="S24" s="32">
        <f>+IF(Q24="",0,(L24-((H24+J24)*E24/D24))*R24)</f>
        <v>35.649529999999992</v>
      </c>
      <c r="T24" s="70"/>
    </row>
    <row r="25" spans="1:20" x14ac:dyDescent="0.2">
      <c r="A25" s="42" t="s">
        <v>57</v>
      </c>
      <c r="B25" s="3" t="s">
        <v>60</v>
      </c>
      <c r="C25" s="3" t="s">
        <v>61</v>
      </c>
      <c r="D25" s="4">
        <v>20</v>
      </c>
      <c r="E25" s="4">
        <v>20</v>
      </c>
      <c r="F25" s="4">
        <v>500</v>
      </c>
      <c r="G25" s="4">
        <v>200</v>
      </c>
      <c r="H25" s="4"/>
      <c r="I25" s="4"/>
      <c r="J25" s="4"/>
      <c r="K25" s="4">
        <f t="shared" ref="K25:K68" si="2">(1+$F$18)*(F25+G25+H25+I25)+J25</f>
        <v>710.15</v>
      </c>
      <c r="L25" s="32">
        <f t="shared" si="0"/>
        <v>710.15</v>
      </c>
      <c r="M25" s="33">
        <v>5</v>
      </c>
      <c r="N25" s="14">
        <v>20</v>
      </c>
      <c r="O25" s="34">
        <f>IF(OR(M25="",N25=""),"",VLOOKUP(CONCATENATE(M25," dienų darbo savaitė"),'Atostogų išmokų FN'!$A$8:$AH$9,N25-16)/100)</f>
        <v>8.6199999999999999E-2</v>
      </c>
      <c r="P25" s="32">
        <f t="shared" si="1"/>
        <v>61.214929999999995</v>
      </c>
      <c r="Q25" s="4"/>
      <c r="R25" s="34" t="str">
        <f>IF(OR(M25="",Q25=""),"",HLOOKUP(Q25,'Papild.poilsio d. išmokų FN '!$C$6:$Q$8,3,0)/100)</f>
        <v/>
      </c>
      <c r="S25" s="32">
        <f t="shared" ref="S25:S68" si="3">+IF(Q25="",0,(L25-((H25+J25)*E25/D25))*R25)</f>
        <v>0</v>
      </c>
      <c r="T25" s="70"/>
    </row>
    <row r="26" spans="1:20" x14ac:dyDescent="0.2">
      <c r="A26" s="42" t="s">
        <v>57</v>
      </c>
      <c r="B26" s="3" t="s">
        <v>62</v>
      </c>
      <c r="C26" s="3" t="s">
        <v>63</v>
      </c>
      <c r="D26" s="4">
        <v>1</v>
      </c>
      <c r="E26" s="4">
        <v>0.5</v>
      </c>
      <c r="F26" s="4">
        <v>1500</v>
      </c>
      <c r="G26" s="4">
        <v>120</v>
      </c>
      <c r="H26" s="4"/>
      <c r="I26" s="4"/>
      <c r="J26" s="4"/>
      <c r="K26" s="4">
        <f t="shared" si="2"/>
        <v>1643.49</v>
      </c>
      <c r="L26" s="32">
        <f t="shared" si="0"/>
        <v>821.745</v>
      </c>
      <c r="M26" s="33">
        <v>5</v>
      </c>
      <c r="N26" s="14">
        <v>24</v>
      </c>
      <c r="O26" s="34">
        <f>IF(OR(M26="",N26=""),"",VLOOKUP(CONCATENATE(M26," dienų darbo savaitė"),'Atostogų išmokų FN'!$A$8:$AH$9,N26-16)/100)</f>
        <v>0.10529999999999999</v>
      </c>
      <c r="P26" s="32">
        <f t="shared" si="1"/>
        <v>86.529748499999997</v>
      </c>
      <c r="Q26" s="4"/>
      <c r="R26" s="34" t="str">
        <f>IF(OR(M26="",Q26=""),"",HLOOKUP(Q26,'Papild.poilsio d. išmokų FN '!$C$6:$Q$8,3,0)/100)</f>
        <v/>
      </c>
      <c r="S26" s="32">
        <f t="shared" si="3"/>
        <v>0</v>
      </c>
      <c r="T26" s="70"/>
    </row>
    <row r="27" spans="1:20" x14ac:dyDescent="0.2">
      <c r="A27" s="42" t="s">
        <v>64</v>
      </c>
      <c r="B27" s="3" t="s">
        <v>65</v>
      </c>
      <c r="C27" s="3" t="s">
        <v>66</v>
      </c>
      <c r="D27" s="4">
        <v>2</v>
      </c>
      <c r="E27" s="4">
        <v>1</v>
      </c>
      <c r="F27" s="4">
        <v>700</v>
      </c>
      <c r="G27" s="4">
        <v>70</v>
      </c>
      <c r="H27" s="4"/>
      <c r="I27" s="4"/>
      <c r="J27" s="4"/>
      <c r="K27" s="4">
        <f t="shared" si="2"/>
        <v>781.16499999999996</v>
      </c>
      <c r="L27" s="32">
        <f t="shared" si="0"/>
        <v>390.58249999999998</v>
      </c>
      <c r="M27" s="33"/>
      <c r="N27" s="14"/>
      <c r="O27" s="34" t="str">
        <f>IF(OR(M27="",N27=""),"",VLOOKUP(CONCATENATE(M27," dienų darbo savaitė"),'Atostogų išmokų FN'!$A$8:$AH$9,N27-16)/100)</f>
        <v/>
      </c>
      <c r="P27" s="32">
        <f t="shared" si="1"/>
        <v>0</v>
      </c>
      <c r="Q27" s="4"/>
      <c r="R27" s="34" t="str">
        <f>IF(OR(M27="",Q27=""),"",HLOOKUP(Q27,'Papild.poilsio d. išmokų FN '!$C$6:$Q$8,3,0)/100)</f>
        <v/>
      </c>
      <c r="S27" s="32">
        <f t="shared" si="3"/>
        <v>0</v>
      </c>
      <c r="T27" s="70"/>
    </row>
    <row r="28" spans="1:20" x14ac:dyDescent="0.2">
      <c r="A28" s="42" t="s">
        <v>64</v>
      </c>
      <c r="B28" s="3" t="s">
        <v>67</v>
      </c>
      <c r="C28" s="3" t="s">
        <v>68</v>
      </c>
      <c r="D28" s="4">
        <v>3</v>
      </c>
      <c r="E28" s="4">
        <v>2</v>
      </c>
      <c r="F28" s="4">
        <v>700</v>
      </c>
      <c r="G28" s="4">
        <v>70</v>
      </c>
      <c r="H28" s="4"/>
      <c r="I28" s="4"/>
      <c r="J28" s="4"/>
      <c r="K28" s="4">
        <f t="shared" si="2"/>
        <v>781.16499999999996</v>
      </c>
      <c r="L28" s="32">
        <f t="shared" si="0"/>
        <v>520.77666666666664</v>
      </c>
      <c r="M28" s="33"/>
      <c r="N28" s="14"/>
      <c r="O28" s="34" t="str">
        <f>IF(OR(M28="",N28=""),"",VLOOKUP(CONCATENATE(M28," dienų darbo savaitė"),'Atostogų išmokų FN'!$A$8:$AH$9,N28-16)/100)</f>
        <v/>
      </c>
      <c r="P28" s="32">
        <f t="shared" si="1"/>
        <v>0</v>
      </c>
      <c r="Q28" s="4"/>
      <c r="R28" s="34" t="str">
        <f>IF(OR(M28="",Q28=""),"",HLOOKUP(Q28,'Papild.poilsio d. išmokų FN '!$C$6:$Q$8,3,0)/100)</f>
        <v/>
      </c>
      <c r="S28" s="32">
        <f t="shared" si="3"/>
        <v>0</v>
      </c>
      <c r="T28" s="70"/>
    </row>
    <row r="29" spans="1:20" x14ac:dyDescent="0.2">
      <c r="A29" s="42" t="s">
        <v>64</v>
      </c>
      <c r="B29" s="3" t="s">
        <v>69</v>
      </c>
      <c r="C29" s="3" t="s">
        <v>70</v>
      </c>
      <c r="D29" s="4">
        <v>4</v>
      </c>
      <c r="E29" s="4">
        <v>3</v>
      </c>
      <c r="F29" s="4">
        <v>700</v>
      </c>
      <c r="G29" s="4">
        <v>70</v>
      </c>
      <c r="H29" s="4"/>
      <c r="I29" s="4"/>
      <c r="J29" s="4"/>
      <c r="K29" s="4">
        <f t="shared" si="2"/>
        <v>781.16499999999996</v>
      </c>
      <c r="L29" s="32">
        <f t="shared" si="0"/>
        <v>585.87374999999997</v>
      </c>
      <c r="M29" s="33"/>
      <c r="N29" s="14"/>
      <c r="O29" s="34" t="str">
        <f>IF(OR(M29="",N29=""),"",VLOOKUP(CONCATENATE(M29," dienų darbo savaitė"),'Atostogų išmokų FN'!$A$8:$AH$9,N29-16)/100)</f>
        <v/>
      </c>
      <c r="P29" s="32">
        <f t="shared" si="1"/>
        <v>0</v>
      </c>
      <c r="Q29" s="4"/>
      <c r="R29" s="34" t="str">
        <f>IF(OR(M29="",Q29=""),"",HLOOKUP(Q29,'Papild.poilsio d. išmokų FN '!$C$6:$Q$8,3,0)/100)</f>
        <v/>
      </c>
      <c r="S29" s="32">
        <f t="shared" si="3"/>
        <v>0</v>
      </c>
      <c r="T29" s="70"/>
    </row>
    <row r="30" spans="1:20" x14ac:dyDescent="0.2">
      <c r="A30" s="42" t="s">
        <v>71</v>
      </c>
      <c r="B30" s="3" t="s">
        <v>72</v>
      </c>
      <c r="C30" s="3" t="s">
        <v>73</v>
      </c>
      <c r="D30" s="4">
        <v>5</v>
      </c>
      <c r="E30" s="4">
        <v>4</v>
      </c>
      <c r="F30" s="4">
        <v>950</v>
      </c>
      <c r="G30" s="4">
        <v>130</v>
      </c>
      <c r="H30" s="4"/>
      <c r="I30" s="4"/>
      <c r="J30" s="4"/>
      <c r="K30" s="4">
        <f t="shared" si="2"/>
        <v>1095.6599999999999</v>
      </c>
      <c r="L30" s="32">
        <f t="shared" si="0"/>
        <v>876.52799999999991</v>
      </c>
      <c r="M30" s="33"/>
      <c r="N30" s="14"/>
      <c r="O30" s="34" t="str">
        <f>IF(OR(M30="",N30=""),"",VLOOKUP(CONCATENATE(M30," dienų darbo savaitė"),'Atostogų išmokų FN'!$A$8:$AH$9,N30-16)/100)</f>
        <v/>
      </c>
      <c r="P30" s="32">
        <f t="shared" si="1"/>
        <v>0</v>
      </c>
      <c r="Q30" s="4"/>
      <c r="R30" s="34" t="str">
        <f>IF(OR(M30="",Q30=""),"",HLOOKUP(Q30,'Papild.poilsio d. išmokų FN '!$C$6:$Q$8,3,0)/100)</f>
        <v/>
      </c>
      <c r="S30" s="32">
        <f t="shared" si="3"/>
        <v>0</v>
      </c>
      <c r="T30" s="70"/>
    </row>
    <row r="31" spans="1:20" x14ac:dyDescent="0.2">
      <c r="A31" s="42"/>
      <c r="B31" s="3"/>
      <c r="C31" s="3"/>
      <c r="D31" s="4"/>
      <c r="E31" s="4"/>
      <c r="F31" s="4"/>
      <c r="G31" s="4"/>
      <c r="H31" s="4"/>
      <c r="I31" s="4"/>
      <c r="J31" s="4"/>
      <c r="K31" s="4">
        <f t="shared" si="2"/>
        <v>0</v>
      </c>
      <c r="L31" s="32">
        <f t="shared" si="0"/>
        <v>0</v>
      </c>
      <c r="M31" s="33"/>
      <c r="N31" s="14"/>
      <c r="O31" s="34" t="str">
        <f>IF(OR(M31="",N31=""),"",VLOOKUP(CONCATENATE(M31," dienų darbo savaitė"),'Atostogų išmokų FN'!$A$8:$AH$9,N31-16)/100)</f>
        <v/>
      </c>
      <c r="P31" s="32">
        <f t="shared" si="1"/>
        <v>0</v>
      </c>
      <c r="Q31" s="4"/>
      <c r="R31" s="34" t="str">
        <f>IF(OR(M31="",Q31=""),"",HLOOKUP(Q31,'Papild.poilsio d. išmokų FN '!$C$6:$Q$8,3,0)/100)</f>
        <v/>
      </c>
      <c r="S31" s="32">
        <f t="shared" si="3"/>
        <v>0</v>
      </c>
      <c r="T31" s="70"/>
    </row>
    <row r="32" spans="1:20" x14ac:dyDescent="0.2">
      <c r="A32" s="42"/>
      <c r="B32" s="3"/>
      <c r="C32" s="3"/>
      <c r="D32" s="4"/>
      <c r="E32" s="4"/>
      <c r="F32" s="4"/>
      <c r="G32" s="4"/>
      <c r="H32" s="4"/>
      <c r="I32" s="4"/>
      <c r="J32" s="4"/>
      <c r="K32" s="4">
        <f t="shared" si="2"/>
        <v>0</v>
      </c>
      <c r="L32" s="32">
        <f t="shared" si="0"/>
        <v>0</v>
      </c>
      <c r="M32" s="33"/>
      <c r="N32" s="14"/>
      <c r="O32" s="34" t="str">
        <f>IF(OR(M32="",N32=""),"",VLOOKUP(CONCATENATE(M32," dienų darbo savaitė"),'Atostogų išmokų FN'!$A$8:$AH$9,N32-16)/100)</f>
        <v/>
      </c>
      <c r="P32" s="32">
        <f t="shared" si="1"/>
        <v>0</v>
      </c>
      <c r="Q32" s="4"/>
      <c r="R32" s="34" t="str">
        <f>IF(OR(M32="",Q32=""),"",HLOOKUP(Q32,'Papild.poilsio d. išmokų FN '!$C$6:$Q$8,3,0)/100)</f>
        <v/>
      </c>
      <c r="S32" s="32">
        <f t="shared" si="3"/>
        <v>0</v>
      </c>
      <c r="T32" s="70"/>
    </row>
    <row r="33" spans="1:20" x14ac:dyDescent="0.2">
      <c r="A33" s="42"/>
      <c r="B33" s="3"/>
      <c r="C33" s="3"/>
      <c r="D33" s="4"/>
      <c r="E33" s="4"/>
      <c r="F33" s="4"/>
      <c r="G33" s="4"/>
      <c r="H33" s="4"/>
      <c r="I33" s="4"/>
      <c r="J33" s="4"/>
      <c r="K33" s="4">
        <f t="shared" si="2"/>
        <v>0</v>
      </c>
      <c r="L33" s="32">
        <f t="shared" si="0"/>
        <v>0</v>
      </c>
      <c r="M33" s="33"/>
      <c r="N33" s="14"/>
      <c r="O33" s="34" t="str">
        <f>IF(OR(M33="",N33=""),"",VLOOKUP(CONCATENATE(M33," dienų darbo savaitė"),'Atostogų išmokų FN'!$A$8:$AH$9,N33-16)/100)</f>
        <v/>
      </c>
      <c r="P33" s="32">
        <f t="shared" si="1"/>
        <v>0</v>
      </c>
      <c r="Q33" s="4"/>
      <c r="R33" s="34" t="str">
        <f>IF(OR(M33="",Q33=""),"",HLOOKUP(Q33,'Papild.poilsio d. išmokų FN '!$C$6:$Q$8,3,0)/100)</f>
        <v/>
      </c>
      <c r="S33" s="32">
        <f t="shared" si="3"/>
        <v>0</v>
      </c>
      <c r="T33" s="70"/>
    </row>
    <row r="34" spans="1:20" x14ac:dyDescent="0.2">
      <c r="A34" s="42"/>
      <c r="B34" s="3"/>
      <c r="C34" s="3"/>
      <c r="D34" s="4"/>
      <c r="E34" s="4"/>
      <c r="F34" s="4"/>
      <c r="G34" s="4"/>
      <c r="H34" s="4"/>
      <c r="I34" s="4"/>
      <c r="J34" s="4"/>
      <c r="K34" s="4">
        <f t="shared" si="2"/>
        <v>0</v>
      </c>
      <c r="L34" s="32">
        <f t="shared" si="0"/>
        <v>0</v>
      </c>
      <c r="M34" s="33"/>
      <c r="N34" s="14"/>
      <c r="O34" s="34" t="str">
        <f>IF(OR(M34="",N34=""),"",VLOOKUP(CONCATENATE(M34," dienų darbo savaitė"),'Atostogų išmokų FN'!$A$8:$AH$9,N34-16)/100)</f>
        <v/>
      </c>
      <c r="P34" s="32">
        <f t="shared" si="1"/>
        <v>0</v>
      </c>
      <c r="Q34" s="4"/>
      <c r="R34" s="34" t="str">
        <f>IF(OR(M34="",Q34=""),"",HLOOKUP(Q34,'Papild.poilsio d. išmokų FN '!$C$6:$Q$8,3,0)/100)</f>
        <v/>
      </c>
      <c r="S34" s="32">
        <f t="shared" si="3"/>
        <v>0</v>
      </c>
      <c r="T34" s="70"/>
    </row>
    <row r="35" spans="1:20" x14ac:dyDescent="0.2">
      <c r="A35" s="42"/>
      <c r="B35" s="3"/>
      <c r="C35" s="3"/>
      <c r="D35" s="4"/>
      <c r="E35" s="4"/>
      <c r="F35" s="4"/>
      <c r="G35" s="4"/>
      <c r="H35" s="4"/>
      <c r="I35" s="4"/>
      <c r="J35" s="4"/>
      <c r="K35" s="4">
        <f t="shared" si="2"/>
        <v>0</v>
      </c>
      <c r="L35" s="32">
        <f t="shared" si="0"/>
        <v>0</v>
      </c>
      <c r="M35" s="33"/>
      <c r="N35" s="14"/>
      <c r="O35" s="34" t="str">
        <f>IF(OR(M35="",N35=""),"",VLOOKUP(CONCATENATE(M35," dienų darbo savaitė"),'Atostogų išmokų FN'!$A$8:$AH$9,N35-16)/100)</f>
        <v/>
      </c>
      <c r="P35" s="32">
        <f t="shared" si="1"/>
        <v>0</v>
      </c>
      <c r="Q35" s="4"/>
      <c r="R35" s="34" t="str">
        <f>IF(OR(M35="",Q35=""),"",HLOOKUP(Q35,'Papild.poilsio d. išmokų FN '!$C$6:$Q$8,3,0)/100)</f>
        <v/>
      </c>
      <c r="S35" s="32">
        <f t="shared" si="3"/>
        <v>0</v>
      </c>
      <c r="T35" s="70"/>
    </row>
    <row r="36" spans="1:20" x14ac:dyDescent="0.2">
      <c r="A36" s="42"/>
      <c r="B36" s="3"/>
      <c r="C36" s="3"/>
      <c r="D36" s="4"/>
      <c r="E36" s="4"/>
      <c r="F36" s="4"/>
      <c r="G36" s="4"/>
      <c r="H36" s="4"/>
      <c r="I36" s="4"/>
      <c r="J36" s="4"/>
      <c r="K36" s="4">
        <f t="shared" si="2"/>
        <v>0</v>
      </c>
      <c r="L36" s="32">
        <f t="shared" si="0"/>
        <v>0</v>
      </c>
      <c r="M36" s="33"/>
      <c r="N36" s="14"/>
      <c r="O36" s="34" t="str">
        <f>IF(OR(M36="",N36=""),"",VLOOKUP(CONCATENATE(M36," dienų darbo savaitė"),'Atostogų išmokų FN'!$A$8:$AH$9,N36-16)/100)</f>
        <v/>
      </c>
      <c r="P36" s="32">
        <f t="shared" si="1"/>
        <v>0</v>
      </c>
      <c r="Q36" s="4"/>
      <c r="R36" s="34" t="str">
        <f>IF(OR(M36="",Q36=""),"",HLOOKUP(Q36,'Papild.poilsio d. išmokų FN '!$C$6:$Q$8,3,0)/100)</f>
        <v/>
      </c>
      <c r="S36" s="32">
        <f t="shared" si="3"/>
        <v>0</v>
      </c>
      <c r="T36" s="70"/>
    </row>
    <row r="37" spans="1:20" x14ac:dyDescent="0.2">
      <c r="A37" s="42"/>
      <c r="B37" s="3"/>
      <c r="C37" s="3"/>
      <c r="D37" s="4"/>
      <c r="E37" s="4"/>
      <c r="F37" s="4"/>
      <c r="G37" s="4"/>
      <c r="H37" s="4"/>
      <c r="I37" s="4"/>
      <c r="J37" s="4"/>
      <c r="K37" s="4">
        <f t="shared" si="2"/>
        <v>0</v>
      </c>
      <c r="L37" s="32">
        <f t="shared" si="0"/>
        <v>0</v>
      </c>
      <c r="M37" s="33"/>
      <c r="N37" s="14"/>
      <c r="O37" s="34" t="str">
        <f>IF(OR(M37="",N37=""),"",VLOOKUP(CONCATENATE(M37," dienų darbo savaitė"),'Atostogų išmokų FN'!$A$8:$AH$9,N37-16)/100)</f>
        <v/>
      </c>
      <c r="P37" s="32">
        <f t="shared" si="1"/>
        <v>0</v>
      </c>
      <c r="Q37" s="4"/>
      <c r="R37" s="34" t="str">
        <f>IF(OR(M37="",Q37=""),"",HLOOKUP(Q37,'Papild.poilsio d. išmokų FN '!$C$6:$Q$8,3,0)/100)</f>
        <v/>
      </c>
      <c r="S37" s="32">
        <f t="shared" si="3"/>
        <v>0</v>
      </c>
      <c r="T37" s="70"/>
    </row>
    <row r="38" spans="1:20" x14ac:dyDescent="0.2">
      <c r="A38" s="42"/>
      <c r="B38" s="3"/>
      <c r="C38" s="3"/>
      <c r="D38" s="4"/>
      <c r="E38" s="4"/>
      <c r="F38" s="4"/>
      <c r="G38" s="4"/>
      <c r="H38" s="4"/>
      <c r="I38" s="4"/>
      <c r="J38" s="4"/>
      <c r="K38" s="4">
        <f t="shared" si="2"/>
        <v>0</v>
      </c>
      <c r="L38" s="32">
        <f t="shared" si="0"/>
        <v>0</v>
      </c>
      <c r="M38" s="33"/>
      <c r="N38" s="14"/>
      <c r="O38" s="34" t="str">
        <f>IF(OR(M38="",N38=""),"",VLOOKUP(CONCATENATE(M38," dienų darbo savaitė"),'Atostogų išmokų FN'!$A$8:$AH$9,N38-16)/100)</f>
        <v/>
      </c>
      <c r="P38" s="32">
        <f t="shared" si="1"/>
        <v>0</v>
      </c>
      <c r="Q38" s="4"/>
      <c r="R38" s="34" t="str">
        <f>IF(OR(M38="",Q38=""),"",HLOOKUP(Q38,'Papild.poilsio d. išmokų FN '!$C$6:$Q$8,3,0)/100)</f>
        <v/>
      </c>
      <c r="S38" s="32">
        <f t="shared" si="3"/>
        <v>0</v>
      </c>
      <c r="T38" s="70"/>
    </row>
    <row r="39" spans="1:20" x14ac:dyDescent="0.2">
      <c r="A39" s="42"/>
      <c r="B39" s="3"/>
      <c r="C39" s="3"/>
      <c r="D39" s="4"/>
      <c r="E39" s="4"/>
      <c r="F39" s="4"/>
      <c r="G39" s="4"/>
      <c r="H39" s="4"/>
      <c r="I39" s="4"/>
      <c r="J39" s="4"/>
      <c r="K39" s="4">
        <f t="shared" si="2"/>
        <v>0</v>
      </c>
      <c r="L39" s="32">
        <f t="shared" si="0"/>
        <v>0</v>
      </c>
      <c r="M39" s="33"/>
      <c r="N39" s="14"/>
      <c r="O39" s="34" t="str">
        <f>IF(OR(M39="",N39=""),"",VLOOKUP(CONCATENATE(M39," dienų darbo savaitė"),'Atostogų išmokų FN'!$A$8:$AH$9,N39-16)/100)</f>
        <v/>
      </c>
      <c r="P39" s="32">
        <f t="shared" si="1"/>
        <v>0</v>
      </c>
      <c r="Q39" s="4"/>
      <c r="R39" s="34" t="str">
        <f>IF(OR(M39="",Q39=""),"",HLOOKUP(Q39,'Papild.poilsio d. išmokų FN '!$C$6:$Q$8,3,0)/100)</f>
        <v/>
      </c>
      <c r="S39" s="32">
        <f t="shared" si="3"/>
        <v>0</v>
      </c>
      <c r="T39" s="70"/>
    </row>
    <row r="40" spans="1:20" x14ac:dyDescent="0.2">
      <c r="A40" s="42"/>
      <c r="B40" s="3"/>
      <c r="C40" s="3"/>
      <c r="D40" s="4"/>
      <c r="E40" s="4"/>
      <c r="F40" s="4"/>
      <c r="G40" s="4"/>
      <c r="H40" s="4"/>
      <c r="I40" s="4"/>
      <c r="J40" s="4"/>
      <c r="K40" s="4">
        <f t="shared" si="2"/>
        <v>0</v>
      </c>
      <c r="L40" s="32">
        <f t="shared" si="0"/>
        <v>0</v>
      </c>
      <c r="M40" s="33"/>
      <c r="N40" s="14"/>
      <c r="O40" s="34" t="str">
        <f>IF(OR(M40="",N40=""),"",VLOOKUP(CONCATENATE(M40," dienų darbo savaitė"),'Atostogų išmokų FN'!$A$8:$AH$9,N40-16)/100)</f>
        <v/>
      </c>
      <c r="P40" s="32">
        <f t="shared" si="1"/>
        <v>0</v>
      </c>
      <c r="Q40" s="4"/>
      <c r="R40" s="34" t="str">
        <f>IF(OR(M40="",Q40=""),"",HLOOKUP(Q40,'Papild.poilsio d. išmokų FN '!$C$6:$Q$8,3,0)/100)</f>
        <v/>
      </c>
      <c r="S40" s="32">
        <f t="shared" si="3"/>
        <v>0</v>
      </c>
      <c r="T40" s="70"/>
    </row>
    <row r="41" spans="1:20" x14ac:dyDescent="0.2">
      <c r="A41" s="42"/>
      <c r="B41" s="3"/>
      <c r="C41" s="3"/>
      <c r="D41" s="4"/>
      <c r="E41" s="4"/>
      <c r="F41" s="4"/>
      <c r="G41" s="4"/>
      <c r="H41" s="4"/>
      <c r="I41" s="4"/>
      <c r="J41" s="4"/>
      <c r="K41" s="4">
        <f t="shared" si="2"/>
        <v>0</v>
      </c>
      <c r="L41" s="32">
        <f t="shared" si="0"/>
        <v>0</v>
      </c>
      <c r="M41" s="33"/>
      <c r="N41" s="14"/>
      <c r="O41" s="34" t="str">
        <f>IF(OR(M41="",N41=""),"",VLOOKUP(CONCATENATE(M41," dienų darbo savaitė"),'Atostogų išmokų FN'!$A$8:$AH$9,N41-16)/100)</f>
        <v/>
      </c>
      <c r="P41" s="32">
        <f t="shared" si="1"/>
        <v>0</v>
      </c>
      <c r="Q41" s="4"/>
      <c r="R41" s="34" t="str">
        <f>IF(OR(M41="",Q41=""),"",HLOOKUP(Q41,'Papild.poilsio d. išmokų FN '!$C$6:$Q$8,3,0)/100)</f>
        <v/>
      </c>
      <c r="S41" s="32">
        <f t="shared" si="3"/>
        <v>0</v>
      </c>
      <c r="T41" s="70"/>
    </row>
    <row r="42" spans="1:20" x14ac:dyDescent="0.2">
      <c r="A42" s="42"/>
      <c r="B42" s="3"/>
      <c r="C42" s="3"/>
      <c r="D42" s="4"/>
      <c r="E42" s="4"/>
      <c r="F42" s="4"/>
      <c r="G42" s="4"/>
      <c r="H42" s="4"/>
      <c r="I42" s="4"/>
      <c r="J42" s="4"/>
      <c r="K42" s="4">
        <f t="shared" si="2"/>
        <v>0</v>
      </c>
      <c r="L42" s="32">
        <f t="shared" si="0"/>
        <v>0</v>
      </c>
      <c r="M42" s="33"/>
      <c r="N42" s="14"/>
      <c r="O42" s="34" t="str">
        <f>IF(OR(M42="",N42=""),"",VLOOKUP(CONCATENATE(M42," dienų darbo savaitė"),'Atostogų išmokų FN'!$A$8:$AH$9,N42-16)/100)</f>
        <v/>
      </c>
      <c r="P42" s="32">
        <f t="shared" si="1"/>
        <v>0</v>
      </c>
      <c r="Q42" s="4"/>
      <c r="R42" s="34" t="str">
        <f>IF(OR(M42="",Q42=""),"",HLOOKUP(Q42,'Papild.poilsio d. išmokų FN '!$C$6:$Q$8,3,0)/100)</f>
        <v/>
      </c>
      <c r="S42" s="32">
        <f t="shared" si="3"/>
        <v>0</v>
      </c>
      <c r="T42" s="70"/>
    </row>
    <row r="43" spans="1:20" x14ac:dyDescent="0.2">
      <c r="A43" s="42"/>
      <c r="B43" s="3"/>
      <c r="C43" s="3"/>
      <c r="D43" s="4"/>
      <c r="E43" s="4"/>
      <c r="F43" s="4"/>
      <c r="G43" s="4"/>
      <c r="H43" s="4"/>
      <c r="I43" s="4"/>
      <c r="J43" s="4"/>
      <c r="K43" s="4">
        <f t="shared" si="2"/>
        <v>0</v>
      </c>
      <c r="L43" s="32">
        <f t="shared" si="0"/>
        <v>0</v>
      </c>
      <c r="M43" s="33"/>
      <c r="N43" s="14"/>
      <c r="O43" s="34" t="str">
        <f>IF(OR(M43="",N43=""),"",VLOOKUP(CONCATENATE(M43," dienų darbo savaitė"),'Atostogų išmokų FN'!$A$8:$AH$9,N43-16)/100)</f>
        <v/>
      </c>
      <c r="P43" s="32">
        <f t="shared" si="1"/>
        <v>0</v>
      </c>
      <c r="Q43" s="4"/>
      <c r="R43" s="34" t="str">
        <f>IF(OR(M43="",Q43=""),"",HLOOKUP(Q43,'Papild.poilsio d. išmokų FN '!$C$6:$Q$8,3,0)/100)</f>
        <v/>
      </c>
      <c r="S43" s="32">
        <f t="shared" si="3"/>
        <v>0</v>
      </c>
      <c r="T43" s="70"/>
    </row>
    <row r="44" spans="1:20" x14ac:dyDescent="0.2">
      <c r="A44" s="42"/>
      <c r="B44" s="3"/>
      <c r="C44" s="3"/>
      <c r="D44" s="4"/>
      <c r="E44" s="4"/>
      <c r="F44" s="4"/>
      <c r="G44" s="4"/>
      <c r="H44" s="4"/>
      <c r="I44" s="4"/>
      <c r="J44" s="4"/>
      <c r="K44" s="4">
        <f t="shared" si="2"/>
        <v>0</v>
      </c>
      <c r="L44" s="32">
        <f t="shared" si="0"/>
        <v>0</v>
      </c>
      <c r="M44" s="33"/>
      <c r="N44" s="14"/>
      <c r="O44" s="34" t="str">
        <f>IF(OR(M44="",N44=""),"",VLOOKUP(CONCATENATE(M44," dienų darbo savaitė"),'Atostogų išmokų FN'!$A$8:$AH$9,N44-16)/100)</f>
        <v/>
      </c>
      <c r="P44" s="32">
        <f t="shared" si="1"/>
        <v>0</v>
      </c>
      <c r="Q44" s="4"/>
      <c r="R44" s="34" t="str">
        <f>IF(OR(M44="",Q44=""),"",HLOOKUP(Q44,'Papild.poilsio d. išmokų FN '!$C$6:$Q$8,3,0)/100)</f>
        <v/>
      </c>
      <c r="S44" s="32">
        <f t="shared" si="3"/>
        <v>0</v>
      </c>
      <c r="T44" s="70"/>
    </row>
    <row r="45" spans="1:20" x14ac:dyDescent="0.2">
      <c r="A45" s="42"/>
      <c r="B45" s="3"/>
      <c r="C45" s="3"/>
      <c r="D45" s="4"/>
      <c r="E45" s="4"/>
      <c r="F45" s="4"/>
      <c r="G45" s="4"/>
      <c r="H45" s="4"/>
      <c r="I45" s="4"/>
      <c r="J45" s="4"/>
      <c r="K45" s="4">
        <f t="shared" si="2"/>
        <v>0</v>
      </c>
      <c r="L45" s="32">
        <f t="shared" si="0"/>
        <v>0</v>
      </c>
      <c r="M45" s="33"/>
      <c r="N45" s="14"/>
      <c r="O45" s="34" t="str">
        <f>IF(OR(M45="",N45=""),"",VLOOKUP(CONCATENATE(M45," dienų darbo savaitė"),'Atostogų išmokų FN'!$A$8:$AH$9,N45-16)/100)</f>
        <v/>
      </c>
      <c r="P45" s="32">
        <f t="shared" si="1"/>
        <v>0</v>
      </c>
      <c r="Q45" s="4"/>
      <c r="R45" s="34" t="str">
        <f>IF(OR(M45="",Q45=""),"",HLOOKUP(Q45,'Papild.poilsio d. išmokų FN '!$C$6:$Q$8,3,0)/100)</f>
        <v/>
      </c>
      <c r="S45" s="32">
        <f t="shared" si="3"/>
        <v>0</v>
      </c>
      <c r="T45" s="70"/>
    </row>
    <row r="46" spans="1:20" x14ac:dyDescent="0.2">
      <c r="A46" s="42"/>
      <c r="B46" s="3"/>
      <c r="C46" s="3"/>
      <c r="D46" s="4"/>
      <c r="E46" s="4"/>
      <c r="F46" s="4"/>
      <c r="G46" s="4"/>
      <c r="H46" s="4"/>
      <c r="I46" s="4"/>
      <c r="J46" s="4"/>
      <c r="K46" s="4">
        <f t="shared" si="2"/>
        <v>0</v>
      </c>
      <c r="L46" s="32">
        <f t="shared" si="0"/>
        <v>0</v>
      </c>
      <c r="M46" s="33"/>
      <c r="N46" s="14"/>
      <c r="O46" s="34" t="str">
        <f>IF(OR(M46="",N46=""),"",VLOOKUP(CONCATENATE(M46," dienų darbo savaitė"),'Atostogų išmokų FN'!$A$8:$AH$9,N46-16)/100)</f>
        <v/>
      </c>
      <c r="P46" s="32">
        <f t="shared" si="1"/>
        <v>0</v>
      </c>
      <c r="Q46" s="4"/>
      <c r="R46" s="34" t="str">
        <f>IF(OR(M46="",Q46=""),"",HLOOKUP(Q46,'Papild.poilsio d. išmokų FN '!$C$6:$Q$8,3,0)/100)</f>
        <v/>
      </c>
      <c r="S46" s="32">
        <f t="shared" si="3"/>
        <v>0</v>
      </c>
      <c r="T46" s="70"/>
    </row>
    <row r="47" spans="1:20" x14ac:dyDescent="0.2">
      <c r="A47" s="42"/>
      <c r="B47" s="3"/>
      <c r="C47" s="3"/>
      <c r="D47" s="4"/>
      <c r="E47" s="4"/>
      <c r="F47" s="4"/>
      <c r="G47" s="4"/>
      <c r="H47" s="4"/>
      <c r="I47" s="4"/>
      <c r="J47" s="4"/>
      <c r="K47" s="4">
        <f t="shared" si="2"/>
        <v>0</v>
      </c>
      <c r="L47" s="32">
        <f t="shared" si="0"/>
        <v>0</v>
      </c>
      <c r="M47" s="33"/>
      <c r="N47" s="14"/>
      <c r="O47" s="34" t="str">
        <f>IF(OR(M47="",N47=""),"",VLOOKUP(CONCATENATE(M47," dienų darbo savaitė"),'Atostogų išmokų FN'!$A$8:$AH$9,N47-16)/100)</f>
        <v/>
      </c>
      <c r="P47" s="32">
        <f t="shared" si="1"/>
        <v>0</v>
      </c>
      <c r="Q47" s="4"/>
      <c r="R47" s="34" t="str">
        <f>IF(OR(M47="",Q47=""),"",HLOOKUP(Q47,'Papild.poilsio d. išmokų FN '!$C$6:$Q$8,3,0)/100)</f>
        <v/>
      </c>
      <c r="S47" s="32">
        <f t="shared" si="3"/>
        <v>0</v>
      </c>
      <c r="T47" s="70"/>
    </row>
    <row r="48" spans="1:20" x14ac:dyDescent="0.2">
      <c r="A48" s="42"/>
      <c r="B48" s="3"/>
      <c r="C48" s="3"/>
      <c r="D48" s="4"/>
      <c r="E48" s="4"/>
      <c r="F48" s="4"/>
      <c r="G48" s="4"/>
      <c r="H48" s="4"/>
      <c r="I48" s="4"/>
      <c r="J48" s="4"/>
      <c r="K48" s="4">
        <f t="shared" si="2"/>
        <v>0</v>
      </c>
      <c r="L48" s="32">
        <f t="shared" si="0"/>
        <v>0</v>
      </c>
      <c r="M48" s="33"/>
      <c r="N48" s="14"/>
      <c r="O48" s="34" t="str">
        <f>IF(OR(M48="",N48=""),"",VLOOKUP(CONCATENATE(M48," dienų darbo savaitė"),'Atostogų išmokų FN'!$A$8:$AH$9,N48-16)/100)</f>
        <v/>
      </c>
      <c r="P48" s="32">
        <f t="shared" si="1"/>
        <v>0</v>
      </c>
      <c r="Q48" s="4"/>
      <c r="R48" s="34" t="str">
        <f>IF(OR(M48="",Q48=""),"",HLOOKUP(Q48,'Papild.poilsio d. išmokų FN '!$C$6:$Q$8,3,0)/100)</f>
        <v/>
      </c>
      <c r="S48" s="32">
        <f t="shared" si="3"/>
        <v>0</v>
      </c>
      <c r="T48" s="70"/>
    </row>
    <row r="49" spans="1:20" x14ac:dyDescent="0.2">
      <c r="A49" s="42"/>
      <c r="B49" s="3"/>
      <c r="C49" s="3"/>
      <c r="D49" s="4"/>
      <c r="E49" s="4"/>
      <c r="F49" s="4"/>
      <c r="G49" s="4"/>
      <c r="H49" s="4"/>
      <c r="I49" s="4"/>
      <c r="J49" s="4"/>
      <c r="K49" s="4">
        <f t="shared" si="2"/>
        <v>0</v>
      </c>
      <c r="L49" s="32">
        <f t="shared" si="0"/>
        <v>0</v>
      </c>
      <c r="M49" s="33"/>
      <c r="N49" s="14"/>
      <c r="O49" s="34" t="str">
        <f>IF(OR(M49="",N49=""),"",VLOOKUP(CONCATENATE(M49," dienų darbo savaitė"),'Atostogų išmokų FN'!$A$8:$AH$9,N49-16)/100)</f>
        <v/>
      </c>
      <c r="P49" s="32">
        <f t="shared" si="1"/>
        <v>0</v>
      </c>
      <c r="Q49" s="4"/>
      <c r="R49" s="34" t="str">
        <f>IF(OR(M49="",Q49=""),"",HLOOKUP(Q49,'Papild.poilsio d. išmokų FN '!$C$6:$Q$8,3,0)/100)</f>
        <v/>
      </c>
      <c r="S49" s="32">
        <f t="shared" si="3"/>
        <v>0</v>
      </c>
      <c r="T49" s="70"/>
    </row>
    <row r="50" spans="1:20" x14ac:dyDescent="0.2">
      <c r="A50" s="42"/>
      <c r="B50" s="3"/>
      <c r="C50" s="3"/>
      <c r="D50" s="4"/>
      <c r="E50" s="4"/>
      <c r="F50" s="4"/>
      <c r="G50" s="4"/>
      <c r="H50" s="4"/>
      <c r="I50" s="4"/>
      <c r="J50" s="4"/>
      <c r="K50" s="4">
        <f t="shared" si="2"/>
        <v>0</v>
      </c>
      <c r="L50" s="32">
        <f t="shared" si="0"/>
        <v>0</v>
      </c>
      <c r="M50" s="33"/>
      <c r="N50" s="14"/>
      <c r="O50" s="34" t="str">
        <f>IF(OR(M50="",N50=""),"",VLOOKUP(CONCATENATE(M50," dienų darbo savaitė"),'Atostogų išmokų FN'!$A$8:$AH$9,N50-16)/100)</f>
        <v/>
      </c>
      <c r="P50" s="32">
        <f t="shared" si="1"/>
        <v>0</v>
      </c>
      <c r="Q50" s="4"/>
      <c r="R50" s="34" t="str">
        <f>IF(OR(M50="",Q50=""),"",HLOOKUP(Q50,'Papild.poilsio d. išmokų FN '!$C$6:$Q$8,3,0)/100)</f>
        <v/>
      </c>
      <c r="S50" s="32">
        <f t="shared" si="3"/>
        <v>0</v>
      </c>
      <c r="T50" s="70"/>
    </row>
    <row r="51" spans="1:20" x14ac:dyDescent="0.2">
      <c r="A51" s="42"/>
      <c r="B51" s="3"/>
      <c r="C51" s="3"/>
      <c r="D51" s="4"/>
      <c r="E51" s="4"/>
      <c r="F51" s="4"/>
      <c r="G51" s="4"/>
      <c r="H51" s="4"/>
      <c r="I51" s="4"/>
      <c r="J51" s="4"/>
      <c r="K51" s="4">
        <f t="shared" si="2"/>
        <v>0</v>
      </c>
      <c r="L51" s="32">
        <f t="shared" si="0"/>
        <v>0</v>
      </c>
      <c r="M51" s="33"/>
      <c r="N51" s="14"/>
      <c r="O51" s="34" t="str">
        <f>IF(OR(M51="",N51=""),"",VLOOKUP(CONCATENATE(M51," dienų darbo savaitė"),'Atostogų išmokų FN'!$A$8:$AH$9,N51-16)/100)</f>
        <v/>
      </c>
      <c r="P51" s="32">
        <f t="shared" si="1"/>
        <v>0</v>
      </c>
      <c r="Q51" s="4"/>
      <c r="R51" s="34" t="str">
        <f>IF(OR(M51="",Q51=""),"",HLOOKUP(Q51,'Papild.poilsio d. išmokų FN '!$C$6:$Q$8,3,0)/100)</f>
        <v/>
      </c>
      <c r="S51" s="32">
        <f t="shared" si="3"/>
        <v>0</v>
      </c>
      <c r="T51" s="70"/>
    </row>
    <row r="52" spans="1:20" x14ac:dyDescent="0.2">
      <c r="A52" s="42"/>
      <c r="B52" s="3"/>
      <c r="C52" s="3"/>
      <c r="D52" s="4"/>
      <c r="E52" s="4"/>
      <c r="F52" s="4"/>
      <c r="G52" s="4"/>
      <c r="H52" s="4"/>
      <c r="I52" s="4"/>
      <c r="J52" s="4"/>
      <c r="K52" s="4">
        <f t="shared" si="2"/>
        <v>0</v>
      </c>
      <c r="L52" s="32">
        <f t="shared" si="0"/>
        <v>0</v>
      </c>
      <c r="M52" s="33"/>
      <c r="N52" s="14"/>
      <c r="O52" s="34" t="str">
        <f>IF(OR(M52="",N52=""),"",VLOOKUP(CONCATENATE(M52," dienų darbo savaitė"),'Atostogų išmokų FN'!$A$8:$AH$9,N52-16)/100)</f>
        <v/>
      </c>
      <c r="P52" s="32">
        <f t="shared" si="1"/>
        <v>0</v>
      </c>
      <c r="Q52" s="4"/>
      <c r="R52" s="34" t="str">
        <f>IF(OR(M52="",Q52=""),"",HLOOKUP(Q52,'Papild.poilsio d. išmokų FN '!$C$6:$Q$8,3,0)/100)</f>
        <v/>
      </c>
      <c r="S52" s="32">
        <f t="shared" si="3"/>
        <v>0</v>
      </c>
      <c r="T52" s="70"/>
    </row>
    <row r="53" spans="1:20" x14ac:dyDescent="0.2">
      <c r="A53" s="42"/>
      <c r="B53" s="3"/>
      <c r="C53" s="3"/>
      <c r="D53" s="4"/>
      <c r="E53" s="4"/>
      <c r="F53" s="4"/>
      <c r="G53" s="4"/>
      <c r="H53" s="4"/>
      <c r="I53" s="4"/>
      <c r="J53" s="4"/>
      <c r="K53" s="4">
        <f t="shared" si="2"/>
        <v>0</v>
      </c>
      <c r="L53" s="32">
        <f t="shared" si="0"/>
        <v>0</v>
      </c>
      <c r="M53" s="33"/>
      <c r="N53" s="14"/>
      <c r="O53" s="34" t="str">
        <f>IF(OR(M53="",N53=""),"",VLOOKUP(CONCATENATE(M53," dienų darbo savaitė"),'Atostogų išmokų FN'!$A$8:$AH$9,N53-16)/100)</f>
        <v/>
      </c>
      <c r="P53" s="32">
        <f t="shared" si="1"/>
        <v>0</v>
      </c>
      <c r="Q53" s="4"/>
      <c r="R53" s="34" t="str">
        <f>IF(OR(M53="",Q53=""),"",HLOOKUP(Q53,'Papild.poilsio d. išmokų FN '!$C$6:$Q$8,3,0)/100)</f>
        <v/>
      </c>
      <c r="S53" s="32">
        <f t="shared" si="3"/>
        <v>0</v>
      </c>
      <c r="T53" s="70"/>
    </row>
    <row r="54" spans="1:20" x14ac:dyDescent="0.2">
      <c r="A54" s="42"/>
      <c r="B54" s="3"/>
      <c r="C54" s="3"/>
      <c r="D54" s="4"/>
      <c r="E54" s="4"/>
      <c r="F54" s="4"/>
      <c r="G54" s="4"/>
      <c r="H54" s="4"/>
      <c r="I54" s="4"/>
      <c r="J54" s="4"/>
      <c r="K54" s="4">
        <f t="shared" si="2"/>
        <v>0</v>
      </c>
      <c r="L54" s="32">
        <f t="shared" si="0"/>
        <v>0</v>
      </c>
      <c r="M54" s="33"/>
      <c r="N54" s="14"/>
      <c r="O54" s="34" t="str">
        <f>IF(OR(M54="",N54=""),"",VLOOKUP(CONCATENATE(M54," dienų darbo savaitė"),'Atostogų išmokų FN'!$A$8:$AH$9,N54-16)/100)</f>
        <v/>
      </c>
      <c r="P54" s="32">
        <f t="shared" si="1"/>
        <v>0</v>
      </c>
      <c r="Q54" s="4"/>
      <c r="R54" s="34" t="str">
        <f>IF(OR(M54="",Q54=""),"",HLOOKUP(Q54,'Papild.poilsio d. išmokų FN '!$C$6:$Q$8,3,0)/100)</f>
        <v/>
      </c>
      <c r="S54" s="32">
        <f t="shared" si="3"/>
        <v>0</v>
      </c>
      <c r="T54" s="70"/>
    </row>
    <row r="55" spans="1:20" x14ac:dyDescent="0.2">
      <c r="A55" s="42"/>
      <c r="B55" s="3"/>
      <c r="C55" s="3"/>
      <c r="D55" s="4"/>
      <c r="E55" s="4"/>
      <c r="F55" s="4"/>
      <c r="G55" s="4"/>
      <c r="H55" s="4"/>
      <c r="I55" s="4"/>
      <c r="J55" s="4"/>
      <c r="K55" s="4">
        <f t="shared" si="2"/>
        <v>0</v>
      </c>
      <c r="L55" s="32">
        <f t="shared" si="0"/>
        <v>0</v>
      </c>
      <c r="M55" s="33"/>
      <c r="N55" s="14"/>
      <c r="O55" s="34" t="str">
        <f>IF(OR(M55="",N55=""),"",VLOOKUP(CONCATENATE(M55," dienų darbo savaitė"),'Atostogų išmokų FN'!$A$8:$AH$9,N55-16)/100)</f>
        <v/>
      </c>
      <c r="P55" s="32">
        <f t="shared" si="1"/>
        <v>0</v>
      </c>
      <c r="Q55" s="4"/>
      <c r="R55" s="34" t="str">
        <f>IF(OR(M55="",Q55=""),"",HLOOKUP(Q55,'Papild.poilsio d. išmokų FN '!$C$6:$Q$8,3,0)/100)</f>
        <v/>
      </c>
      <c r="S55" s="32">
        <f t="shared" si="3"/>
        <v>0</v>
      </c>
      <c r="T55" s="70"/>
    </row>
    <row r="56" spans="1:20" x14ac:dyDescent="0.2">
      <c r="A56" s="42"/>
      <c r="B56" s="3"/>
      <c r="C56" s="3"/>
      <c r="D56" s="4"/>
      <c r="E56" s="4"/>
      <c r="F56" s="4"/>
      <c r="G56" s="4"/>
      <c r="H56" s="4"/>
      <c r="I56" s="4"/>
      <c r="J56" s="4"/>
      <c r="K56" s="4">
        <f t="shared" si="2"/>
        <v>0</v>
      </c>
      <c r="L56" s="32">
        <f t="shared" si="0"/>
        <v>0</v>
      </c>
      <c r="M56" s="33"/>
      <c r="N56" s="14"/>
      <c r="O56" s="34" t="str">
        <f>IF(OR(M56="",N56=""),"",VLOOKUP(CONCATENATE(M56," dienų darbo savaitė"),'Atostogų išmokų FN'!$A$8:$AH$9,N56-16)/100)</f>
        <v/>
      </c>
      <c r="P56" s="32">
        <f t="shared" si="1"/>
        <v>0</v>
      </c>
      <c r="Q56" s="4"/>
      <c r="R56" s="34" t="str">
        <f>IF(OR(M56="",Q56=""),"",HLOOKUP(Q56,'Papild.poilsio d. išmokų FN '!$C$6:$Q$8,3,0)/100)</f>
        <v/>
      </c>
      <c r="S56" s="32">
        <f t="shared" si="3"/>
        <v>0</v>
      </c>
      <c r="T56" s="70"/>
    </row>
    <row r="57" spans="1:20" x14ac:dyDescent="0.2">
      <c r="A57" s="42"/>
      <c r="B57" s="3"/>
      <c r="C57" s="3"/>
      <c r="D57" s="4"/>
      <c r="E57" s="4"/>
      <c r="F57" s="4"/>
      <c r="G57" s="4"/>
      <c r="H57" s="4"/>
      <c r="I57" s="4"/>
      <c r="J57" s="4"/>
      <c r="K57" s="4">
        <f t="shared" si="2"/>
        <v>0</v>
      </c>
      <c r="L57" s="32">
        <f t="shared" si="0"/>
        <v>0</v>
      </c>
      <c r="M57" s="33"/>
      <c r="N57" s="14"/>
      <c r="O57" s="34" t="str">
        <f>IF(OR(M57="",N57=""),"",VLOOKUP(CONCATENATE(M57," dienų darbo savaitė"),'Atostogų išmokų FN'!$A$8:$AH$9,N57-16)/100)</f>
        <v/>
      </c>
      <c r="P57" s="32">
        <f t="shared" si="1"/>
        <v>0</v>
      </c>
      <c r="Q57" s="4"/>
      <c r="R57" s="34" t="str">
        <f>IF(OR(M57="",Q57=""),"",HLOOKUP(Q57,'Papild.poilsio d. išmokų FN '!$C$6:$Q$8,3,0)/100)</f>
        <v/>
      </c>
      <c r="S57" s="32">
        <f t="shared" si="3"/>
        <v>0</v>
      </c>
      <c r="T57" s="70"/>
    </row>
    <row r="58" spans="1:20" x14ac:dyDescent="0.2">
      <c r="A58" s="42"/>
      <c r="B58" s="3"/>
      <c r="C58" s="3"/>
      <c r="D58" s="4"/>
      <c r="E58" s="4"/>
      <c r="F58" s="4"/>
      <c r="G58" s="4"/>
      <c r="H58" s="4"/>
      <c r="I58" s="4"/>
      <c r="J58" s="4"/>
      <c r="K58" s="4">
        <f t="shared" si="2"/>
        <v>0</v>
      </c>
      <c r="L58" s="32">
        <f t="shared" si="0"/>
        <v>0</v>
      </c>
      <c r="M58" s="33"/>
      <c r="N58" s="14"/>
      <c r="O58" s="34" t="str">
        <f>IF(OR(M58="",N58=""),"",VLOOKUP(CONCATENATE(M58," dienų darbo savaitė"),'Atostogų išmokų FN'!$A$8:$AH$9,N58-16)/100)</f>
        <v/>
      </c>
      <c r="P58" s="32">
        <f t="shared" si="1"/>
        <v>0</v>
      </c>
      <c r="Q58" s="4"/>
      <c r="R58" s="34" t="str">
        <f>IF(OR(M58="",Q58=""),"",HLOOKUP(Q58,'Papild.poilsio d. išmokų FN '!$C$6:$Q$8,3,0)/100)</f>
        <v/>
      </c>
      <c r="S58" s="32">
        <f t="shared" si="3"/>
        <v>0</v>
      </c>
      <c r="T58" s="70"/>
    </row>
    <row r="59" spans="1:20" x14ac:dyDescent="0.2">
      <c r="A59" s="42"/>
      <c r="B59" s="3"/>
      <c r="C59" s="3"/>
      <c r="D59" s="4"/>
      <c r="E59" s="4"/>
      <c r="F59" s="4"/>
      <c r="G59" s="4"/>
      <c r="H59" s="4"/>
      <c r="I59" s="4"/>
      <c r="J59" s="4"/>
      <c r="K59" s="4">
        <f t="shared" si="2"/>
        <v>0</v>
      </c>
      <c r="L59" s="32">
        <f t="shared" si="0"/>
        <v>0</v>
      </c>
      <c r="M59" s="33"/>
      <c r="N59" s="14"/>
      <c r="O59" s="34" t="str">
        <f>IF(OR(M59="",N59=""),"",VLOOKUP(CONCATENATE(M59," dienų darbo savaitė"),'Atostogų išmokų FN'!$A$8:$AH$9,N59-16)/100)</f>
        <v/>
      </c>
      <c r="P59" s="32">
        <f t="shared" si="1"/>
        <v>0</v>
      </c>
      <c r="Q59" s="4"/>
      <c r="R59" s="34" t="str">
        <f>IF(OR(M59="",Q59=""),"",HLOOKUP(Q59,'Papild.poilsio d. išmokų FN '!$C$6:$Q$8,3,0)/100)</f>
        <v/>
      </c>
      <c r="S59" s="32">
        <f t="shared" si="3"/>
        <v>0</v>
      </c>
      <c r="T59" s="70"/>
    </row>
    <row r="60" spans="1:20" x14ac:dyDescent="0.2">
      <c r="A60" s="42"/>
      <c r="B60" s="3"/>
      <c r="C60" s="3"/>
      <c r="D60" s="4"/>
      <c r="E60" s="4"/>
      <c r="F60" s="4"/>
      <c r="G60" s="4"/>
      <c r="H60" s="4"/>
      <c r="I60" s="4"/>
      <c r="J60" s="4"/>
      <c r="K60" s="4">
        <f t="shared" si="2"/>
        <v>0</v>
      </c>
      <c r="L60" s="32">
        <f t="shared" si="0"/>
        <v>0</v>
      </c>
      <c r="M60" s="33"/>
      <c r="N60" s="14"/>
      <c r="O60" s="34" t="str">
        <f>IF(OR(M60="",N60=""),"",VLOOKUP(CONCATENATE(M60," dienų darbo savaitė"),'Atostogų išmokų FN'!$A$8:$AH$9,N60-16)/100)</f>
        <v/>
      </c>
      <c r="P60" s="32">
        <f t="shared" si="1"/>
        <v>0</v>
      </c>
      <c r="Q60" s="4"/>
      <c r="R60" s="34" t="str">
        <f>IF(OR(M60="",Q60=""),"",HLOOKUP(Q60,'Papild.poilsio d. išmokų FN '!$C$6:$Q$8,3,0)/100)</f>
        <v/>
      </c>
      <c r="S60" s="32">
        <f t="shared" si="3"/>
        <v>0</v>
      </c>
      <c r="T60" s="70"/>
    </row>
    <row r="61" spans="1:20" x14ac:dyDescent="0.2">
      <c r="A61" s="42"/>
      <c r="B61" s="3"/>
      <c r="C61" s="3"/>
      <c r="D61" s="4"/>
      <c r="E61" s="4"/>
      <c r="F61" s="4"/>
      <c r="G61" s="4"/>
      <c r="H61" s="4"/>
      <c r="I61" s="4"/>
      <c r="J61" s="4"/>
      <c r="K61" s="4">
        <f t="shared" si="2"/>
        <v>0</v>
      </c>
      <c r="L61" s="32">
        <f t="shared" si="0"/>
        <v>0</v>
      </c>
      <c r="M61" s="33"/>
      <c r="N61" s="14"/>
      <c r="O61" s="34" t="str">
        <f>IF(OR(M61="",N61=""),"",VLOOKUP(CONCATENATE(M61," dienų darbo savaitė"),'Atostogų išmokų FN'!$A$8:$AH$9,N61-16)/100)</f>
        <v/>
      </c>
      <c r="P61" s="32">
        <f t="shared" si="1"/>
        <v>0</v>
      </c>
      <c r="Q61" s="4"/>
      <c r="R61" s="34" t="str">
        <f>IF(OR(M61="",Q61=""),"",HLOOKUP(Q61,'Papild.poilsio d. išmokų FN '!$C$6:$Q$8,3,0)/100)</f>
        <v/>
      </c>
      <c r="S61" s="32">
        <f t="shared" si="3"/>
        <v>0</v>
      </c>
      <c r="T61" s="70"/>
    </row>
    <row r="62" spans="1:20" x14ac:dyDescent="0.2">
      <c r="A62" s="42"/>
      <c r="B62" s="3"/>
      <c r="C62" s="3"/>
      <c r="D62" s="4"/>
      <c r="E62" s="4"/>
      <c r="F62" s="4"/>
      <c r="G62" s="4"/>
      <c r="H62" s="4"/>
      <c r="I62" s="4"/>
      <c r="J62" s="4"/>
      <c r="K62" s="4">
        <f t="shared" si="2"/>
        <v>0</v>
      </c>
      <c r="L62" s="32">
        <f t="shared" si="0"/>
        <v>0</v>
      </c>
      <c r="M62" s="33"/>
      <c r="N62" s="14"/>
      <c r="O62" s="34" t="str">
        <f>IF(OR(M62="",N62=""),"",VLOOKUP(CONCATENATE(M62," dienų darbo savaitė"),'Atostogų išmokų FN'!$A$8:$AH$9,N62-16)/100)</f>
        <v/>
      </c>
      <c r="P62" s="32">
        <f t="shared" si="1"/>
        <v>0</v>
      </c>
      <c r="Q62" s="4"/>
      <c r="R62" s="34" t="str">
        <f>IF(OR(M62="",Q62=""),"",HLOOKUP(Q62,'Papild.poilsio d. išmokų FN '!$C$6:$Q$8,3,0)/100)</f>
        <v/>
      </c>
      <c r="S62" s="32">
        <f t="shared" si="3"/>
        <v>0</v>
      </c>
      <c r="T62" s="70"/>
    </row>
    <row r="63" spans="1:20" x14ac:dyDescent="0.2">
      <c r="A63" s="42"/>
      <c r="B63" s="3"/>
      <c r="C63" s="3"/>
      <c r="D63" s="4"/>
      <c r="E63" s="4"/>
      <c r="F63" s="4"/>
      <c r="G63" s="4"/>
      <c r="H63" s="4"/>
      <c r="I63" s="4"/>
      <c r="J63" s="4"/>
      <c r="K63" s="4">
        <f t="shared" si="2"/>
        <v>0</v>
      </c>
      <c r="L63" s="32">
        <f t="shared" si="0"/>
        <v>0</v>
      </c>
      <c r="M63" s="33"/>
      <c r="N63" s="14"/>
      <c r="O63" s="34" t="str">
        <f>IF(OR(M63="",N63=""),"",VLOOKUP(CONCATENATE(M63," dienų darbo savaitė"),'Atostogų išmokų FN'!$A$8:$AH$9,N63-16)/100)</f>
        <v/>
      </c>
      <c r="P63" s="32">
        <f t="shared" si="1"/>
        <v>0</v>
      </c>
      <c r="Q63" s="4"/>
      <c r="R63" s="34" t="str">
        <f>IF(OR(M63="",Q63=""),"",HLOOKUP(Q63,'Papild.poilsio d. išmokų FN '!$C$6:$Q$8,3,0)/100)</f>
        <v/>
      </c>
      <c r="S63" s="32">
        <f t="shared" si="3"/>
        <v>0</v>
      </c>
      <c r="T63" s="70"/>
    </row>
    <row r="64" spans="1:20" x14ac:dyDescent="0.2">
      <c r="A64" s="42"/>
      <c r="B64" s="3"/>
      <c r="C64" s="3"/>
      <c r="D64" s="4"/>
      <c r="E64" s="4"/>
      <c r="F64" s="4"/>
      <c r="G64" s="4"/>
      <c r="H64" s="4"/>
      <c r="I64" s="4"/>
      <c r="J64" s="4"/>
      <c r="K64" s="4">
        <f t="shared" si="2"/>
        <v>0</v>
      </c>
      <c r="L64" s="32">
        <f t="shared" si="0"/>
        <v>0</v>
      </c>
      <c r="M64" s="33"/>
      <c r="N64" s="14"/>
      <c r="O64" s="34" t="str">
        <f>IF(OR(M64="",N64=""),"",VLOOKUP(CONCATENATE(M64," dienų darbo savaitė"),'Atostogų išmokų FN'!$A$8:$AH$9,N64-16)/100)</f>
        <v/>
      </c>
      <c r="P64" s="32">
        <f t="shared" si="1"/>
        <v>0</v>
      </c>
      <c r="Q64" s="4"/>
      <c r="R64" s="34" t="str">
        <f>IF(OR(M64="",Q64=""),"",HLOOKUP(Q64,'Papild.poilsio d. išmokų FN '!$C$6:$Q$8,3,0)/100)</f>
        <v/>
      </c>
      <c r="S64" s="32">
        <f t="shared" si="3"/>
        <v>0</v>
      </c>
      <c r="T64" s="70"/>
    </row>
    <row r="65" spans="1:20" x14ac:dyDescent="0.2">
      <c r="A65" s="42"/>
      <c r="B65" s="3"/>
      <c r="C65" s="3"/>
      <c r="D65" s="4"/>
      <c r="E65" s="4"/>
      <c r="F65" s="4"/>
      <c r="G65" s="4"/>
      <c r="H65" s="4"/>
      <c r="I65" s="4"/>
      <c r="J65" s="4"/>
      <c r="K65" s="4">
        <f t="shared" si="2"/>
        <v>0</v>
      </c>
      <c r="L65" s="32">
        <f t="shared" si="0"/>
        <v>0</v>
      </c>
      <c r="M65" s="33"/>
      <c r="N65" s="14"/>
      <c r="O65" s="34" t="str">
        <f>IF(OR(M65="",N65=""),"",VLOOKUP(CONCATENATE(M65," dienų darbo savaitė"),'Atostogų išmokų FN'!$A$8:$AH$9,N65-16)/100)</f>
        <v/>
      </c>
      <c r="P65" s="32">
        <f t="shared" si="1"/>
        <v>0</v>
      </c>
      <c r="Q65" s="4"/>
      <c r="R65" s="34" t="str">
        <f>IF(OR(M65="",Q65=""),"",HLOOKUP(Q65,'Papild.poilsio d. išmokų FN '!$C$6:$Q$8,3,0)/100)</f>
        <v/>
      </c>
      <c r="S65" s="32">
        <f t="shared" si="3"/>
        <v>0</v>
      </c>
      <c r="T65" s="70"/>
    </row>
    <row r="66" spans="1:20" x14ac:dyDescent="0.2">
      <c r="A66" s="42"/>
      <c r="B66" s="3"/>
      <c r="C66" s="3"/>
      <c r="D66" s="4"/>
      <c r="E66" s="4"/>
      <c r="F66" s="4"/>
      <c r="G66" s="4"/>
      <c r="H66" s="4"/>
      <c r="I66" s="4"/>
      <c r="J66" s="4"/>
      <c r="K66" s="4">
        <f t="shared" si="2"/>
        <v>0</v>
      </c>
      <c r="L66" s="32">
        <f t="shared" si="0"/>
        <v>0</v>
      </c>
      <c r="M66" s="33"/>
      <c r="N66" s="14"/>
      <c r="O66" s="34" t="str">
        <f>IF(OR(M66="",N66=""),"",VLOOKUP(CONCATENATE(M66," dienų darbo savaitė"),'Atostogų išmokų FN'!$A$8:$AH$9,N66-16)/100)</f>
        <v/>
      </c>
      <c r="P66" s="32">
        <f t="shared" si="1"/>
        <v>0</v>
      </c>
      <c r="Q66" s="4"/>
      <c r="R66" s="34" t="str">
        <f>IF(OR(M66="",Q66=""),"",HLOOKUP(Q66,'Papild.poilsio d. išmokų FN '!$C$6:$Q$8,3,0)/100)</f>
        <v/>
      </c>
      <c r="S66" s="32">
        <f t="shared" si="3"/>
        <v>0</v>
      </c>
      <c r="T66" s="70"/>
    </row>
    <row r="67" spans="1:20" x14ac:dyDescent="0.2">
      <c r="A67" s="42"/>
      <c r="B67" s="3"/>
      <c r="C67" s="3"/>
      <c r="D67" s="4"/>
      <c r="E67" s="4"/>
      <c r="F67" s="4"/>
      <c r="G67" s="4"/>
      <c r="H67" s="4"/>
      <c r="I67" s="4"/>
      <c r="J67" s="4"/>
      <c r="K67" s="4">
        <f t="shared" si="2"/>
        <v>0</v>
      </c>
      <c r="L67" s="32">
        <f t="shared" si="0"/>
        <v>0</v>
      </c>
      <c r="M67" s="33"/>
      <c r="N67" s="14"/>
      <c r="O67" s="34" t="str">
        <f>IF(OR(M67="",N67=""),"",VLOOKUP(CONCATENATE(M67," dienų darbo savaitė"),'Atostogų išmokų FN'!$A$8:$AH$9,N67-16)/100)</f>
        <v/>
      </c>
      <c r="P67" s="32">
        <f t="shared" si="1"/>
        <v>0</v>
      </c>
      <c r="Q67" s="4"/>
      <c r="R67" s="34" t="str">
        <f>IF(OR(M67="",Q67=""),"",HLOOKUP(Q67,'Papild.poilsio d. išmokų FN '!$C$6:$Q$8,3,0)/100)</f>
        <v/>
      </c>
      <c r="S67" s="32">
        <f t="shared" si="3"/>
        <v>0</v>
      </c>
      <c r="T67" s="70"/>
    </row>
    <row r="68" spans="1:20" x14ac:dyDescent="0.2">
      <c r="A68" s="42"/>
      <c r="B68" s="3"/>
      <c r="C68" s="3"/>
      <c r="D68" s="4"/>
      <c r="E68" s="4"/>
      <c r="F68" s="4"/>
      <c r="G68" s="4"/>
      <c r="H68" s="4"/>
      <c r="I68" s="4"/>
      <c r="J68" s="4"/>
      <c r="K68" s="4">
        <f t="shared" si="2"/>
        <v>0</v>
      </c>
      <c r="L68" s="32">
        <f t="shared" si="0"/>
        <v>0</v>
      </c>
      <c r="M68" s="33"/>
      <c r="N68" s="14"/>
      <c r="O68" s="34" t="str">
        <f>IF(OR(M68="",N68=""),"",VLOOKUP(CONCATENATE(M68," dienų darbo savaitė"),'Atostogų išmokų FN'!$A$8:$AH$9,N68-16)/100)</f>
        <v/>
      </c>
      <c r="P68" s="32">
        <f t="shared" si="1"/>
        <v>0</v>
      </c>
      <c r="Q68" s="4"/>
      <c r="R68" s="34" t="str">
        <f>IF(OR(M68="",Q68=""),"",HLOOKUP(Q68,'Papild.poilsio d. išmokų FN '!$C$6:$Q$8,3,0)/100)</f>
        <v/>
      </c>
      <c r="S68" s="32">
        <f t="shared" si="3"/>
        <v>0</v>
      </c>
      <c r="T68" s="70"/>
    </row>
    <row r="69" spans="1:20" x14ac:dyDescent="0.2">
      <c r="A69" s="74" t="s">
        <v>17</v>
      </c>
      <c r="B69" s="74"/>
      <c r="C69" s="74"/>
      <c r="D69" s="35">
        <f t="shared" ref="D69:L69" si="4">SUM(D24:D68)</f>
        <v>55</v>
      </c>
      <c r="E69" s="35">
        <f t="shared" si="4"/>
        <v>40.5</v>
      </c>
      <c r="F69" s="35">
        <f t="shared" si="4"/>
        <v>6050</v>
      </c>
      <c r="G69" s="35">
        <f t="shared" si="4"/>
        <v>960</v>
      </c>
      <c r="H69" s="35">
        <f t="shared" si="4"/>
        <v>0</v>
      </c>
      <c r="I69" s="35">
        <f t="shared" si="4"/>
        <v>100</v>
      </c>
      <c r="J69" s="35">
        <f t="shared" si="4"/>
        <v>0</v>
      </c>
      <c r="K69" s="35">
        <f t="shared" si="4"/>
        <v>7213.0949999999993</v>
      </c>
      <c r="L69" s="35">
        <f t="shared" si="4"/>
        <v>4615.8059166666671</v>
      </c>
      <c r="M69" s="35"/>
      <c r="N69" s="35"/>
      <c r="O69" s="35"/>
      <c r="P69" s="35">
        <f>SUM(P24:P68)</f>
        <v>255.90052349999996</v>
      </c>
      <c r="Q69" s="35"/>
      <c r="R69" s="35"/>
      <c r="S69" s="35">
        <f>SUM(S24:S68)</f>
        <v>35.649529999999992</v>
      </c>
      <c r="T69" s="35"/>
    </row>
    <row r="70" spans="1:20" ht="13.5" customHeight="1" x14ac:dyDescent="0.2">
      <c r="A70" s="43"/>
      <c r="B70" s="44"/>
      <c r="C70" s="44"/>
      <c r="D70" s="45"/>
      <c r="E70" s="43"/>
      <c r="F70" s="45"/>
      <c r="G70" s="43"/>
      <c r="H70" s="43"/>
      <c r="I70" s="43"/>
      <c r="J70" s="43"/>
      <c r="K70" s="43"/>
      <c r="L70" s="46"/>
      <c r="M70" s="44"/>
      <c r="N70" s="44"/>
      <c r="O70" s="44"/>
      <c r="P70" s="44"/>
      <c r="Q70" s="44"/>
    </row>
    <row r="71" spans="1:20" ht="15.75" customHeight="1" x14ac:dyDescent="0.2">
      <c r="A71" s="75" t="s">
        <v>43</v>
      </c>
      <c r="B71" s="75"/>
      <c r="C71" s="75"/>
      <c r="D71" s="75"/>
      <c r="E71" s="75"/>
      <c r="F71" s="75"/>
      <c r="G71" s="75"/>
      <c r="H71" s="75"/>
      <c r="I71" s="75"/>
      <c r="J71" s="75"/>
      <c r="K71" s="75"/>
      <c r="L71" s="75"/>
      <c r="M71" s="75"/>
      <c r="N71" s="75"/>
      <c r="O71" s="75"/>
      <c r="P71" s="75"/>
      <c r="Q71" s="75"/>
      <c r="R71" s="75"/>
      <c r="S71" s="75"/>
      <c r="T71" s="75"/>
    </row>
    <row r="72" spans="1:20" ht="95.25" customHeight="1" x14ac:dyDescent="0.2">
      <c r="A72" s="76" t="s">
        <v>42</v>
      </c>
      <c r="B72" s="76"/>
      <c r="C72" s="76"/>
      <c r="D72" s="76"/>
      <c r="E72" s="76"/>
      <c r="F72" s="76"/>
      <c r="G72" s="76"/>
      <c r="H72" s="76"/>
      <c r="I72" s="76"/>
      <c r="J72" s="76"/>
      <c r="K72" s="76"/>
      <c r="L72" s="76"/>
      <c r="M72" s="76"/>
      <c r="N72" s="76"/>
      <c r="O72" s="76"/>
      <c r="P72" s="76"/>
      <c r="Q72" s="76"/>
      <c r="R72" s="76"/>
      <c r="S72" s="76"/>
      <c r="T72" s="76"/>
    </row>
    <row r="73" spans="1:20" ht="13.5" customHeight="1" x14ac:dyDescent="0.2">
      <c r="A73" s="5"/>
      <c r="B73" s="6"/>
      <c r="C73" s="6"/>
      <c r="D73" s="7"/>
      <c r="E73" s="5"/>
      <c r="F73" s="7"/>
      <c r="G73" s="5"/>
      <c r="H73" s="5"/>
      <c r="I73" s="5"/>
      <c r="J73" s="5"/>
      <c r="K73" s="5"/>
      <c r="L73" s="8"/>
      <c r="M73" s="6"/>
      <c r="N73" s="6"/>
      <c r="O73" s="6"/>
      <c r="P73" s="6"/>
      <c r="Q73" s="6"/>
    </row>
    <row r="74" spans="1:20" s="22" customFormat="1" x14ac:dyDescent="0.2">
      <c r="A74" s="20"/>
      <c r="B74" s="21"/>
      <c r="C74" s="21"/>
      <c r="D74" s="21"/>
      <c r="E74" s="20"/>
      <c r="F74" s="20"/>
      <c r="G74" s="20"/>
      <c r="H74" s="20"/>
      <c r="I74" s="20"/>
      <c r="J74" s="21"/>
      <c r="K74" s="21"/>
      <c r="L74" s="21"/>
      <c r="M74" s="20"/>
      <c r="N74" s="20"/>
      <c r="O74" s="20"/>
      <c r="P74" s="21"/>
      <c r="Q74" s="21"/>
      <c r="R74" s="21"/>
    </row>
    <row r="75" spans="1:20" ht="15" x14ac:dyDescent="0.2">
      <c r="A75" s="12"/>
      <c r="B75" s="77" t="s">
        <v>33</v>
      </c>
      <c r="C75" s="77"/>
      <c r="D75" s="77"/>
      <c r="E75" s="13"/>
      <c r="J75" s="77" t="s">
        <v>34</v>
      </c>
      <c r="K75" s="77"/>
      <c r="L75" s="77"/>
      <c r="P75" s="77" t="s">
        <v>35</v>
      </c>
      <c r="Q75" s="77"/>
      <c r="R75" s="77"/>
    </row>
    <row r="76" spans="1:20" ht="15" x14ac:dyDescent="0.2">
      <c r="A76" s="12"/>
      <c r="B76" s="13"/>
      <c r="C76" s="13"/>
      <c r="D76" s="13"/>
      <c r="E76" s="13"/>
    </row>
    <row r="77" spans="1:20" ht="15" x14ac:dyDescent="0.2">
      <c r="A77" s="73"/>
      <c r="B77" s="73"/>
      <c r="C77" s="73"/>
      <c r="D77" s="73"/>
      <c r="E77" s="73"/>
      <c r="F77" s="73"/>
      <c r="G77" s="73"/>
      <c r="H77" s="73"/>
      <c r="I77" s="73"/>
      <c r="J77" s="73"/>
      <c r="K77" s="73"/>
      <c r="L77" s="73"/>
      <c r="M77" s="73"/>
      <c r="N77" s="73"/>
      <c r="O77" s="73"/>
      <c r="P77" s="73"/>
      <c r="Q77" s="73"/>
      <c r="R77" s="73"/>
      <c r="S77" s="73"/>
      <c r="T77" s="73"/>
    </row>
    <row r="78" spans="1:20" ht="15" x14ac:dyDescent="0.2">
      <c r="A78" s="73" t="s">
        <v>79</v>
      </c>
      <c r="B78" s="73"/>
      <c r="C78" s="73"/>
      <c r="D78" s="73"/>
      <c r="E78" s="73"/>
      <c r="F78" s="73"/>
      <c r="G78" s="73"/>
      <c r="H78" s="73"/>
      <c r="I78" s="73"/>
      <c r="J78" s="73"/>
      <c r="K78" s="73"/>
      <c r="L78" s="73"/>
      <c r="M78" s="73"/>
      <c r="N78" s="73"/>
      <c r="O78" s="73"/>
      <c r="P78" s="73"/>
      <c r="Q78" s="73"/>
      <c r="R78" s="73"/>
      <c r="S78" s="73"/>
      <c r="T78" s="73"/>
    </row>
    <row r="79" spans="1:20" x14ac:dyDescent="0.2">
      <c r="A79" s="13"/>
      <c r="B79" s="23"/>
      <c r="C79" s="23"/>
      <c r="D79" s="23"/>
      <c r="E79" s="23"/>
      <c r="F79" s="13"/>
    </row>
    <row r="80" spans="1:20" ht="12.75" customHeight="1" x14ac:dyDescent="0.2">
      <c r="A80" s="13"/>
      <c r="B80" s="24"/>
      <c r="C80" s="24"/>
      <c r="D80" s="24"/>
      <c r="E80" s="24"/>
      <c r="F80" s="13"/>
    </row>
    <row r="84" spans="13:13" x14ac:dyDescent="0.2">
      <c r="M84" s="17" t="s">
        <v>31</v>
      </c>
    </row>
  </sheetData>
  <mergeCells count="39">
    <mergeCell ref="T20:T22"/>
    <mergeCell ref="A78:T78"/>
    <mergeCell ref="A15:C15"/>
    <mergeCell ref="D15:T15"/>
    <mergeCell ref="A6:T6"/>
    <mergeCell ref="A7:T7"/>
    <mergeCell ref="A13:J13"/>
    <mergeCell ref="A14:C14"/>
    <mergeCell ref="D14:T14"/>
    <mergeCell ref="A17:J17"/>
    <mergeCell ref="A18:C18"/>
    <mergeCell ref="A20:A22"/>
    <mergeCell ref="B20:B22"/>
    <mergeCell ref="C20:C22"/>
    <mergeCell ref="D20:D22"/>
    <mergeCell ref="E20:E22"/>
    <mergeCell ref="D18:E18"/>
    <mergeCell ref="F20:J20"/>
    <mergeCell ref="Q20:Q22"/>
    <mergeCell ref="R20:R22"/>
    <mergeCell ref="S20:S22"/>
    <mergeCell ref="F21:F22"/>
    <mergeCell ref="G21:G22"/>
    <mergeCell ref="H21:H22"/>
    <mergeCell ref="I21:I22"/>
    <mergeCell ref="J21:J22"/>
    <mergeCell ref="K20:K22"/>
    <mergeCell ref="L20:L22"/>
    <mergeCell ref="M20:M22"/>
    <mergeCell ref="N20:N22"/>
    <mergeCell ref="O20:O22"/>
    <mergeCell ref="P20:P22"/>
    <mergeCell ref="A77:T77"/>
    <mergeCell ref="A69:C69"/>
    <mergeCell ref="A71:T71"/>
    <mergeCell ref="A72:T72"/>
    <mergeCell ref="B75:D75"/>
    <mergeCell ref="J75:L75"/>
    <mergeCell ref="P75:R75"/>
  </mergeCells>
  <dataValidations count="5">
    <dataValidation type="list" allowBlank="1" showInputMessage="1" showErrorMessage="1" sqref="M24:M68" xr:uid="{3E58C11A-0CA1-4E8E-BAD4-BC1BAB8CC668}">
      <formula1>"5,6"</formula1>
    </dataValidation>
    <dataValidation type="list" allowBlank="1" showInputMessage="1" showErrorMessage="1" sqref="I9" xr:uid="{A609017E-C4E9-4773-83DD-8B64F85526B1}">
      <formula1>"2017,2018,2019,2020,2021,2022"</formula1>
    </dataValidation>
    <dataValidation type="list" allowBlank="1" showInputMessage="1" showErrorMessage="1" sqref="K9" xr:uid="{01A18A1E-C740-4741-A495-36E2C6045ED4}">
      <formula1>"sausio,vasario,kovo,balandžio,gegužės,birželio,liepos,rugpjūčio,rugsėjo,spalio,lapkričio,gruodžio"</formula1>
    </dataValidation>
    <dataValidation type="list" allowBlank="1" showInputMessage="1" showErrorMessage="1" sqref="WVF983094 D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D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D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D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D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D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D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D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D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D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D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D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D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D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D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xr:uid="{EE76FF0B-D9C8-45B2-9281-C92C1A9C4CB9}">
      <formula1>Taip</formula1>
    </dataValidation>
    <dataValidation type="list" allowBlank="1" showInputMessage="1" showErrorMessage="1" sqref="D18" xr:uid="{4092971B-FFB3-4D67-94C9-C2BB0439F678}">
      <formula1>"Biudžetinė Terminuota, Biudžetinė Neterminuota, Verslo įm. ir kt. Terminuota, Verslo įm. ir kt. Neterminuota"</formula1>
    </dataValidation>
  </dataValidations>
  <pageMargins left="0.23622047244094491" right="0.75" top="0.23622047244094491" bottom="0.27559055118110237" header="0.19685039370078741" footer="0.23622047244094491"/>
  <pageSetup paperSize="9" scale="46"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r:uid="{36B7102B-D47C-497F-98BA-142C22A499B7}">
          <x14:formula1>
            <xm:f>'Atostogų išmokų FN'!$D$7:$AH$7</xm:f>
          </x14:formula1>
          <xm:sqref>N24:N68</xm:sqref>
        </x14:dataValidation>
        <x14:dataValidation type="list" allowBlank="1" showInputMessage="1" showErrorMessage="1" xr:uid="{F9799AC6-00B8-4156-94C6-04B430D10F94}">
          <x14:formula1>
            <xm:f>'Papild.poilsio d. išmokų FN '!$C$6:$Q$6</xm:f>
          </x14:formula1>
          <xm:sqref>Q24:Q68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4"/>
  <sheetViews>
    <sheetView workbookViewId="0">
      <selection activeCell="F17" sqref="F17"/>
    </sheetView>
  </sheetViews>
  <sheetFormatPr defaultRowHeight="12" x14ac:dyDescent="0.2"/>
  <cols>
    <col min="1" max="1" width="20.5" customWidth="1"/>
    <col min="2" max="2" width="13.5" customWidth="1"/>
    <col min="3" max="3" width="14.5" customWidth="1"/>
    <col min="4" max="34" width="5.1640625" customWidth="1"/>
  </cols>
  <sheetData>
    <row r="1" spans="1:34" x14ac:dyDescent="0.2">
      <c r="A1" s="2" t="s">
        <v>30</v>
      </c>
    </row>
    <row r="2" spans="1:34" x14ac:dyDescent="0.2">
      <c r="A2" s="2" t="s">
        <v>4</v>
      </c>
    </row>
    <row r="4" spans="1:34" x14ac:dyDescent="0.2">
      <c r="A4" s="2"/>
    </row>
    <row r="5" spans="1:34" x14ac:dyDescent="0.2">
      <c r="A5" s="2" t="s">
        <v>75</v>
      </c>
    </row>
    <row r="6" spans="1:34" ht="23.45" customHeight="1" x14ac:dyDescent="0.2">
      <c r="A6" s="61" t="s">
        <v>0</v>
      </c>
      <c r="B6" s="62"/>
      <c r="C6" s="65" t="s">
        <v>3</v>
      </c>
      <c r="D6" s="67" t="s">
        <v>46</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x14ac:dyDescent="0.2">
      <c r="A7" s="63"/>
      <c r="B7" s="64"/>
      <c r="C7" s="66"/>
      <c r="D7" s="9">
        <v>20</v>
      </c>
      <c r="E7" s="9">
        <v>21</v>
      </c>
      <c r="F7" s="9">
        <v>22</v>
      </c>
      <c r="G7" s="9">
        <v>23</v>
      </c>
      <c r="H7" s="9">
        <v>24</v>
      </c>
      <c r="I7" s="9">
        <v>25</v>
      </c>
      <c r="J7" s="9">
        <v>26</v>
      </c>
      <c r="K7" s="9">
        <v>27</v>
      </c>
      <c r="L7" s="9">
        <v>28</v>
      </c>
      <c r="M7" s="9">
        <v>29</v>
      </c>
      <c r="N7" s="9">
        <v>30</v>
      </c>
      <c r="O7" s="9">
        <v>31</v>
      </c>
      <c r="P7" s="9">
        <v>32</v>
      </c>
      <c r="Q7" s="9">
        <v>33</v>
      </c>
      <c r="R7" s="9">
        <v>34</v>
      </c>
      <c r="S7" s="9">
        <v>35</v>
      </c>
      <c r="T7" s="9">
        <v>36</v>
      </c>
      <c r="U7" s="9">
        <v>37</v>
      </c>
      <c r="V7" s="9">
        <v>38</v>
      </c>
      <c r="W7" s="9">
        <v>39</v>
      </c>
      <c r="X7" s="9">
        <v>40</v>
      </c>
      <c r="Y7" s="9">
        <v>41</v>
      </c>
      <c r="Z7" s="9">
        <v>42</v>
      </c>
      <c r="AA7" s="9">
        <v>43</v>
      </c>
      <c r="AB7" s="9">
        <v>44</v>
      </c>
      <c r="AC7" s="9">
        <v>45</v>
      </c>
      <c r="AD7" s="9">
        <v>46</v>
      </c>
      <c r="AE7" s="9">
        <v>47</v>
      </c>
      <c r="AF7" s="9">
        <v>48</v>
      </c>
      <c r="AG7" s="9">
        <v>49</v>
      </c>
      <c r="AH7" s="9">
        <v>50</v>
      </c>
    </row>
    <row r="8" spans="1:34" x14ac:dyDescent="0.2">
      <c r="A8" s="59" t="s">
        <v>1</v>
      </c>
      <c r="B8" s="60"/>
      <c r="C8" s="1">
        <v>252</v>
      </c>
      <c r="D8" s="1">
        <v>8.6199999999999992</v>
      </c>
      <c r="E8" s="1">
        <v>9.09</v>
      </c>
      <c r="F8" s="1">
        <v>9.57</v>
      </c>
      <c r="G8" s="1">
        <v>10.039999999999999</v>
      </c>
      <c r="H8" s="1">
        <v>10.53</v>
      </c>
      <c r="I8" s="1">
        <v>11.01</v>
      </c>
      <c r="J8" s="1">
        <v>11.5</v>
      </c>
      <c r="K8" s="1">
        <v>12</v>
      </c>
      <c r="L8" s="1">
        <v>12.5</v>
      </c>
      <c r="M8" s="1">
        <v>13</v>
      </c>
      <c r="N8" s="1">
        <v>13.51</v>
      </c>
      <c r="O8" s="1">
        <v>14.03</v>
      </c>
      <c r="P8" s="1">
        <v>14.55</v>
      </c>
      <c r="Q8" s="1">
        <v>15.07</v>
      </c>
      <c r="R8" s="1">
        <v>15.6</v>
      </c>
      <c r="S8" s="1">
        <v>16.13</v>
      </c>
      <c r="T8" s="1">
        <v>16.670000000000002</v>
      </c>
      <c r="U8" s="1">
        <v>17.21</v>
      </c>
      <c r="V8" s="1">
        <v>17.760000000000002</v>
      </c>
      <c r="W8" s="1">
        <v>18.309999999999999</v>
      </c>
      <c r="X8" s="1">
        <v>18.87</v>
      </c>
      <c r="Y8" s="1">
        <v>19.43</v>
      </c>
      <c r="Z8" s="1">
        <v>20</v>
      </c>
      <c r="AA8" s="1">
        <v>20.57</v>
      </c>
      <c r="AB8" s="1">
        <v>21.15</v>
      </c>
      <c r="AC8" s="1">
        <v>21.74</v>
      </c>
      <c r="AD8" s="1">
        <v>22.33</v>
      </c>
      <c r="AE8" s="1">
        <v>22.93</v>
      </c>
      <c r="AF8" s="1">
        <v>23.53</v>
      </c>
      <c r="AG8" s="1">
        <v>24.14</v>
      </c>
      <c r="AH8" s="1">
        <v>24.75</v>
      </c>
    </row>
    <row r="9" spans="1:34" x14ac:dyDescent="0.2">
      <c r="A9" s="59" t="s">
        <v>2</v>
      </c>
      <c r="B9" s="60"/>
      <c r="C9" s="1">
        <v>302.60000000000002</v>
      </c>
      <c r="D9" s="1">
        <v>7.08</v>
      </c>
      <c r="E9" s="1">
        <v>7.46</v>
      </c>
      <c r="F9" s="1">
        <v>7.84</v>
      </c>
      <c r="G9" s="1">
        <v>8.23</v>
      </c>
      <c r="H9" s="1">
        <v>8.61</v>
      </c>
      <c r="I9" s="1">
        <v>9.01</v>
      </c>
      <c r="J9" s="1">
        <v>9.4</v>
      </c>
      <c r="K9" s="1">
        <v>9.8000000000000007</v>
      </c>
      <c r="L9" s="1">
        <v>10.199999999999999</v>
      </c>
      <c r="M9" s="1">
        <v>10.6</v>
      </c>
      <c r="N9" s="1">
        <v>11.01</v>
      </c>
      <c r="O9" s="1">
        <v>11.41</v>
      </c>
      <c r="P9" s="1">
        <v>11.83</v>
      </c>
      <c r="Q9" s="1">
        <v>12.24</v>
      </c>
      <c r="R9" s="1">
        <v>12.66</v>
      </c>
      <c r="S9" s="1">
        <v>13.08</v>
      </c>
      <c r="T9" s="1">
        <v>13.5</v>
      </c>
      <c r="U9" s="1">
        <v>13.93</v>
      </c>
      <c r="V9" s="1">
        <v>14.36</v>
      </c>
      <c r="W9" s="1">
        <v>14.8</v>
      </c>
      <c r="X9" s="1">
        <v>15.23</v>
      </c>
      <c r="Y9" s="1">
        <v>15.67</v>
      </c>
      <c r="Z9" s="1">
        <v>16.12</v>
      </c>
      <c r="AA9" s="1">
        <v>16.559999999999999</v>
      </c>
      <c r="AB9" s="1">
        <v>17.010000000000002</v>
      </c>
      <c r="AC9" s="1">
        <v>17.47</v>
      </c>
      <c r="AD9" s="1">
        <v>17.93</v>
      </c>
      <c r="AE9" s="1">
        <v>18.39</v>
      </c>
      <c r="AF9" s="1">
        <v>18.850000000000001</v>
      </c>
      <c r="AG9" s="1">
        <v>19.32</v>
      </c>
      <c r="AH9" s="1">
        <v>19.79</v>
      </c>
    </row>
    <row r="11" spans="1:34" x14ac:dyDescent="0.2">
      <c r="A11" t="s">
        <v>18</v>
      </c>
    </row>
    <row r="12" spans="1:34" x14ac:dyDescent="0.2">
      <c r="A12" t="s">
        <v>47</v>
      </c>
    </row>
    <row r="14" spans="1:34" ht="12" customHeight="1" x14ac:dyDescent="0.2">
      <c r="A14" s="2" t="s">
        <v>76</v>
      </c>
    </row>
    <row r="15" spans="1:34" ht="25.5" customHeight="1" x14ac:dyDescent="0.2">
      <c r="A15" s="96" t="s">
        <v>0</v>
      </c>
      <c r="B15" s="97"/>
      <c r="C15" s="100" t="s">
        <v>3</v>
      </c>
      <c r="D15" s="102" t="s">
        <v>48</v>
      </c>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row>
    <row r="16" spans="1:34" x14ac:dyDescent="0.2">
      <c r="A16" s="98"/>
      <c r="B16" s="99"/>
      <c r="C16" s="101"/>
      <c r="D16" s="9">
        <v>28</v>
      </c>
      <c r="E16" s="9">
        <v>29</v>
      </c>
      <c r="F16" s="9">
        <v>30</v>
      </c>
      <c r="G16" s="9">
        <v>31</v>
      </c>
      <c r="H16" s="9">
        <v>32</v>
      </c>
      <c r="I16" s="9">
        <v>33</v>
      </c>
      <c r="J16" s="9">
        <v>34</v>
      </c>
      <c r="K16" s="9">
        <v>35</v>
      </c>
      <c r="L16" s="9">
        <v>36</v>
      </c>
      <c r="M16" s="9">
        <v>37</v>
      </c>
      <c r="N16" s="9">
        <v>38</v>
      </c>
      <c r="O16" s="9">
        <v>39</v>
      </c>
      <c r="P16" s="9">
        <v>40</v>
      </c>
      <c r="Q16" s="9">
        <v>41</v>
      </c>
      <c r="R16" s="9">
        <v>42</v>
      </c>
      <c r="S16" s="9">
        <v>43</v>
      </c>
      <c r="T16" s="9">
        <v>44</v>
      </c>
      <c r="U16" s="9">
        <v>45</v>
      </c>
      <c r="V16" s="9">
        <v>46</v>
      </c>
      <c r="W16" s="9">
        <v>47</v>
      </c>
      <c r="X16" s="9">
        <v>48</v>
      </c>
      <c r="Y16" s="9">
        <v>49</v>
      </c>
      <c r="Z16" s="9">
        <v>50</v>
      </c>
      <c r="AA16" s="9">
        <v>51</v>
      </c>
      <c r="AB16" s="9">
        <v>52</v>
      </c>
      <c r="AC16" s="9">
        <v>53</v>
      </c>
      <c r="AD16" s="9">
        <v>54</v>
      </c>
      <c r="AE16" s="9">
        <v>55</v>
      </c>
      <c r="AF16" s="9">
        <v>56</v>
      </c>
      <c r="AG16" s="9">
        <v>57</v>
      </c>
      <c r="AH16" s="9">
        <v>58</v>
      </c>
    </row>
    <row r="17" spans="1:34" x14ac:dyDescent="0.2">
      <c r="A17" s="94" t="s">
        <v>1</v>
      </c>
      <c r="B17" s="95"/>
      <c r="C17" s="1">
        <v>252</v>
      </c>
      <c r="D17" s="1">
        <v>8.6199999999999992</v>
      </c>
      <c r="E17" s="1">
        <v>8.9600000000000009</v>
      </c>
      <c r="F17" s="1">
        <v>9.2899999999999991</v>
      </c>
      <c r="G17" s="1">
        <v>9.6300000000000008</v>
      </c>
      <c r="H17" s="1">
        <v>9.98</v>
      </c>
      <c r="I17" s="1">
        <v>10.32</v>
      </c>
      <c r="J17" s="1">
        <v>10.66</v>
      </c>
      <c r="K17" s="1">
        <v>11.01</v>
      </c>
      <c r="L17" s="1">
        <v>11.36</v>
      </c>
      <c r="M17" s="1">
        <v>11.72</v>
      </c>
      <c r="N17" s="1">
        <v>12.07</v>
      </c>
      <c r="O17" s="1">
        <v>12.43</v>
      </c>
      <c r="P17" s="1">
        <v>12.79</v>
      </c>
      <c r="Q17" s="1">
        <v>13.15</v>
      </c>
      <c r="R17" s="1">
        <v>13.51</v>
      </c>
      <c r="S17" s="1">
        <v>13.88</v>
      </c>
      <c r="T17" s="1">
        <v>14.25</v>
      </c>
      <c r="U17" s="1">
        <v>14.62</v>
      </c>
      <c r="V17" s="1">
        <v>14.99</v>
      </c>
      <c r="W17" s="1">
        <v>15.37</v>
      </c>
      <c r="X17" s="1">
        <v>15.75</v>
      </c>
      <c r="Y17" s="1">
        <v>16.13</v>
      </c>
      <c r="Z17" s="1">
        <v>16.510000000000002</v>
      </c>
      <c r="AA17" s="1">
        <v>16.899999999999999</v>
      </c>
      <c r="AB17" s="1">
        <v>17.29</v>
      </c>
      <c r="AC17" s="1">
        <v>17.68</v>
      </c>
      <c r="AD17" s="1">
        <v>18.07</v>
      </c>
      <c r="AE17" s="1">
        <v>18.47</v>
      </c>
      <c r="AF17" s="1">
        <v>18.87</v>
      </c>
      <c r="AG17" s="1">
        <v>19.27</v>
      </c>
      <c r="AH17" s="1">
        <v>19.670000000000002</v>
      </c>
    </row>
    <row r="18" spans="1:34" x14ac:dyDescent="0.2">
      <c r="A18" s="94" t="s">
        <v>2</v>
      </c>
      <c r="B18" s="95"/>
      <c r="C18" s="1">
        <v>302.60000000000002</v>
      </c>
      <c r="D18" s="1">
        <v>8.61</v>
      </c>
      <c r="E18" s="1">
        <v>8.9499999999999993</v>
      </c>
      <c r="F18" s="1">
        <v>9.2899999999999991</v>
      </c>
      <c r="G18" s="1">
        <v>9.6300000000000008</v>
      </c>
      <c r="H18" s="1">
        <v>9.9700000000000006</v>
      </c>
      <c r="I18" s="1">
        <v>10.31</v>
      </c>
      <c r="J18" s="1">
        <v>10.66</v>
      </c>
      <c r="K18" s="1">
        <v>11.01</v>
      </c>
      <c r="L18" s="1">
        <v>11.36</v>
      </c>
      <c r="M18" s="1">
        <v>11.71</v>
      </c>
      <c r="N18" s="1">
        <v>12.06</v>
      </c>
      <c r="O18" s="1">
        <v>12.42</v>
      </c>
      <c r="P18" s="1">
        <v>12.78</v>
      </c>
      <c r="Q18" s="1">
        <v>13.14</v>
      </c>
      <c r="R18" s="1">
        <v>13.5</v>
      </c>
      <c r="S18" s="1">
        <v>13.87</v>
      </c>
      <c r="T18" s="1">
        <v>14.24</v>
      </c>
      <c r="U18" s="1">
        <v>14.61</v>
      </c>
      <c r="V18" s="1">
        <v>14.98</v>
      </c>
      <c r="W18" s="1">
        <v>15.36</v>
      </c>
      <c r="X18" s="1">
        <v>15.74</v>
      </c>
      <c r="Y18" s="1">
        <v>16.12</v>
      </c>
      <c r="Z18" s="1">
        <v>16.5</v>
      </c>
      <c r="AA18" s="1">
        <v>16.89</v>
      </c>
      <c r="AB18" s="1">
        <v>17.27</v>
      </c>
      <c r="AC18" s="1">
        <v>17.66</v>
      </c>
      <c r="AD18" s="1">
        <v>18.059999999999999</v>
      </c>
      <c r="AE18" s="1">
        <v>18.45</v>
      </c>
      <c r="AF18" s="1">
        <v>18.850000000000001</v>
      </c>
      <c r="AG18" s="1">
        <v>19.25</v>
      </c>
      <c r="AH18" s="1">
        <v>19.66</v>
      </c>
    </row>
    <row r="20" spans="1:34" x14ac:dyDescent="0.2">
      <c r="A20" t="s">
        <v>18</v>
      </c>
    </row>
    <row r="21" spans="1:34" x14ac:dyDescent="0.2">
      <c r="A21" t="s">
        <v>49</v>
      </c>
    </row>
    <row r="22" spans="1:34" x14ac:dyDescent="0.2">
      <c r="A22" t="s">
        <v>50</v>
      </c>
    </row>
    <row r="24" spans="1:34" ht="25.5" customHeight="1" x14ac:dyDescent="0.2"/>
  </sheetData>
  <mergeCells count="5">
    <mergeCell ref="A17:B17"/>
    <mergeCell ref="A18:B18"/>
    <mergeCell ref="A15:B16"/>
    <mergeCell ref="C15:C16"/>
    <mergeCell ref="D15:AH15"/>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1"/>
  <sheetViews>
    <sheetView workbookViewId="0">
      <selection activeCell="H25" sqref="H25"/>
    </sheetView>
  </sheetViews>
  <sheetFormatPr defaultRowHeight="12" x14ac:dyDescent="0.2"/>
  <cols>
    <col min="1" max="1" width="25.5" customWidth="1"/>
    <col min="2" max="2" width="14.5" customWidth="1"/>
    <col min="3" max="3" width="7.5" customWidth="1"/>
    <col min="4" max="17" width="7.6640625" customWidth="1"/>
  </cols>
  <sheetData>
    <row r="1" spans="1:17" x14ac:dyDescent="0.2">
      <c r="A1" s="2" t="s">
        <v>30</v>
      </c>
    </row>
    <row r="2" spans="1:17" x14ac:dyDescent="0.2">
      <c r="A2" s="2" t="s">
        <v>23</v>
      </c>
    </row>
    <row r="3" spans="1:17" x14ac:dyDescent="0.2">
      <c r="A3" s="2"/>
    </row>
    <row r="4" spans="1:17" x14ac:dyDescent="0.2">
      <c r="A4" s="47"/>
    </row>
    <row r="5" spans="1:17" ht="34.9" customHeight="1" x14ac:dyDescent="0.2">
      <c r="A5" s="105" t="s">
        <v>0</v>
      </c>
      <c r="B5" s="100" t="s">
        <v>20</v>
      </c>
      <c r="C5" s="109" t="s">
        <v>22</v>
      </c>
      <c r="D5" s="110"/>
      <c r="E5" s="110"/>
      <c r="F5" s="110"/>
      <c r="G5" s="110"/>
      <c r="H5" s="110"/>
      <c r="I5" s="110"/>
      <c r="J5" s="110"/>
      <c r="K5" s="110"/>
      <c r="L5" s="110"/>
      <c r="M5" s="110"/>
      <c r="N5" s="110"/>
      <c r="O5" s="110"/>
      <c r="P5" s="110"/>
      <c r="Q5" s="111"/>
    </row>
    <row r="6" spans="1:17" ht="12" customHeight="1" x14ac:dyDescent="0.2">
      <c r="A6" s="106"/>
      <c r="B6" s="108"/>
      <c r="C6" s="9">
        <v>0.5</v>
      </c>
      <c r="D6" s="9">
        <v>1</v>
      </c>
      <c r="E6" s="9">
        <v>1.5</v>
      </c>
      <c r="F6" s="9">
        <v>2</v>
      </c>
      <c r="G6" s="9">
        <v>2.5</v>
      </c>
      <c r="H6" s="9">
        <v>3</v>
      </c>
      <c r="I6" s="9">
        <v>3.5</v>
      </c>
      <c r="J6" s="9">
        <v>4</v>
      </c>
      <c r="K6" s="9">
        <v>4.5</v>
      </c>
      <c r="L6" s="9">
        <v>5</v>
      </c>
      <c r="M6" s="9">
        <v>6</v>
      </c>
      <c r="N6" s="9">
        <v>7</v>
      </c>
      <c r="O6" s="9">
        <v>8</v>
      </c>
      <c r="P6" s="9">
        <v>9</v>
      </c>
      <c r="Q6" s="9">
        <v>10</v>
      </c>
    </row>
    <row r="7" spans="1:17" ht="25.9" customHeight="1" x14ac:dyDescent="0.2">
      <c r="A7" s="107"/>
      <c r="B7" s="101"/>
      <c r="C7" s="9">
        <v>4</v>
      </c>
      <c r="D7" s="10">
        <v>8</v>
      </c>
      <c r="E7" s="9">
        <v>12</v>
      </c>
      <c r="F7" s="9">
        <v>16</v>
      </c>
      <c r="G7" s="9">
        <v>20</v>
      </c>
      <c r="H7" s="9">
        <v>24</v>
      </c>
      <c r="I7" s="9">
        <v>28</v>
      </c>
      <c r="J7" s="9">
        <v>32</v>
      </c>
      <c r="K7" s="9">
        <v>36</v>
      </c>
      <c r="L7" s="9">
        <v>40</v>
      </c>
      <c r="M7" s="9">
        <v>48</v>
      </c>
      <c r="N7" s="9">
        <v>56</v>
      </c>
      <c r="O7" s="9">
        <v>64</v>
      </c>
      <c r="P7" s="9">
        <v>72</v>
      </c>
      <c r="Q7" s="9">
        <v>80</v>
      </c>
    </row>
    <row r="8" spans="1:17" x14ac:dyDescent="0.2">
      <c r="A8" s="11" t="s">
        <v>21</v>
      </c>
      <c r="B8" s="11">
        <v>167.3</v>
      </c>
      <c r="C8" s="11">
        <f t="shared" ref="C8:Q8" si="0">ROUND(C7/($B$8-C7)*100,2)</f>
        <v>2.4500000000000002</v>
      </c>
      <c r="D8" s="11">
        <f t="shared" si="0"/>
        <v>5.0199999999999996</v>
      </c>
      <c r="E8" s="11">
        <f t="shared" si="0"/>
        <v>7.73</v>
      </c>
      <c r="F8" s="11">
        <f t="shared" si="0"/>
        <v>10.58</v>
      </c>
      <c r="G8" s="11">
        <f t="shared" si="0"/>
        <v>13.58</v>
      </c>
      <c r="H8" s="11">
        <f t="shared" si="0"/>
        <v>16.75</v>
      </c>
      <c r="I8" s="11">
        <f t="shared" si="0"/>
        <v>20.100000000000001</v>
      </c>
      <c r="J8" s="11">
        <f t="shared" si="0"/>
        <v>23.65</v>
      </c>
      <c r="K8" s="11">
        <f t="shared" si="0"/>
        <v>27.42</v>
      </c>
      <c r="L8" s="11">
        <f t="shared" si="0"/>
        <v>31.42</v>
      </c>
      <c r="M8" s="11">
        <f t="shared" si="0"/>
        <v>40.229999999999997</v>
      </c>
      <c r="N8" s="11">
        <f t="shared" si="0"/>
        <v>50.31</v>
      </c>
      <c r="O8" s="11">
        <f t="shared" si="0"/>
        <v>61.96</v>
      </c>
      <c r="P8" s="11">
        <f t="shared" si="0"/>
        <v>75.55</v>
      </c>
      <c r="Q8" s="11">
        <f t="shared" si="0"/>
        <v>91.64</v>
      </c>
    </row>
    <row r="13" spans="1:17" x14ac:dyDescent="0.2">
      <c r="A13" s="15"/>
      <c r="B13" s="15"/>
    </row>
    <row r="14" spans="1:17" x14ac:dyDescent="0.2">
      <c r="A14" s="15"/>
      <c r="B14" s="15"/>
    </row>
    <row r="15" spans="1:17" x14ac:dyDescent="0.2">
      <c r="A15" s="15"/>
      <c r="B15" s="15"/>
    </row>
    <row r="16" spans="1:17" x14ac:dyDescent="0.2">
      <c r="A16" s="15"/>
      <c r="B16" s="15"/>
    </row>
    <row r="17" spans="1:2" x14ac:dyDescent="0.2">
      <c r="A17" s="15"/>
      <c r="B17" s="15"/>
    </row>
    <row r="18" spans="1:2" x14ac:dyDescent="0.2">
      <c r="A18" s="15"/>
      <c r="B18" s="15"/>
    </row>
    <row r="19" spans="1:2" x14ac:dyDescent="0.2">
      <c r="A19" s="15"/>
      <c r="B19" s="15"/>
    </row>
    <row r="20" spans="1:2" x14ac:dyDescent="0.2">
      <c r="A20" s="15"/>
      <c r="B20" s="15"/>
    </row>
    <row r="21" spans="1:2" x14ac:dyDescent="0.2">
      <c r="A21" s="15"/>
      <c r="B21" s="15"/>
    </row>
  </sheetData>
  <mergeCells count="3">
    <mergeCell ref="A5:A7"/>
    <mergeCell ref="B5:B7"/>
    <mergeCell ref="C5:Q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4. Darbo dienomis</vt:lpstr>
      <vt:lpstr>5. Kalendorinėmis dienomis</vt:lpstr>
      <vt:lpstr>Pildymo pavyzdys</vt:lpstr>
      <vt:lpstr>Atostogų išmokų FN</vt:lpstr>
      <vt:lpstr>Papild.poilsio d. išmokų FN </vt:lpstr>
      <vt:lpstr>'4. Darbo dienomis'!Print_Area</vt:lpstr>
      <vt:lpstr>'5. Kalendorinėmis dienomis'!Print_Area</vt:lpstr>
      <vt:lpstr>'Pildymo pavyzdys'!Print_Area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Kristina Čeponytė</cp:lastModifiedBy>
  <cp:lastPrinted>2018-03-08T14:17:07Z</cp:lastPrinted>
  <dcterms:created xsi:type="dcterms:W3CDTF">2015-11-13T09:00:58Z</dcterms:created>
  <dcterms:modified xsi:type="dcterms:W3CDTF">2019-04-23T10:19:53Z</dcterms:modified>
</cp:coreProperties>
</file>